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6BA7FE79-1835-456F-985B-E38423E8E782}" xr6:coauthVersionLast="45" xr6:coauthVersionMax="45" xr10:uidLastSave="{00000000-0000-0000-0000-000000000000}"/>
  <bookViews>
    <workbookView xWindow="-28920" yWindow="-120" windowWidth="29040" windowHeight="15840" tabRatio="915" firstSheet="4" activeTab="16" xr2:uid="{00000000-000D-0000-FFFF-FFFF00000000}"/>
  </bookViews>
  <sheets>
    <sheet name="予算" sheetId="5" r:id="rId1"/>
    <sheet name="組織図" sheetId="4" r:id="rId2"/>
    <sheet name="人月表" sheetId="3" r:id="rId3"/>
    <sheet name="物量試算" sheetId="8" r:id="rId4"/>
    <sheet name="予算概算" sheetId="9" r:id="rId5"/>
    <sheet name="Plan工数試算表" sheetId="11" r:id="rId6"/>
    <sheet name="Art工数試算表" sheetId="6" r:id="rId7"/>
    <sheet name="Model工数試算表" sheetId="13" r:id="rId8"/>
    <sheet name="Environmentl工数試算表" sheetId="14" r:id="rId9"/>
    <sheet name="Motion工数試算表" sheetId="15" r:id="rId10"/>
    <sheet name="Effect工数試算表" sheetId="16" r:id="rId11"/>
    <sheet name="Sound工数試算表" sheetId="19" r:id="rId12"/>
    <sheet name="その他工数試算表" sheetId="20" r:id="rId13"/>
    <sheet name="UI工数試算表" sheetId="7" r:id="rId14"/>
    <sheet name="Program工数試算表" sheetId="17" r:id="rId15"/>
    <sheet name="スケジュール" sheetId="21" r:id="rId16"/>
    <sheet name="マイルストーン" sheetId="1" r:id="rId17"/>
    <sheet name="人月金額表" sheetId="22" r:id="rId18"/>
  </sheets>
  <definedNames>
    <definedName name="_xlnm._FilterDatabase" localSheetId="5" hidden="1">Plan工数試算表!$C$9:$J$93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9" l="1"/>
  <c r="F5" i="9" s="1"/>
  <c r="F6" i="9" s="1"/>
  <c r="E5" i="9"/>
  <c r="F20" i="20"/>
  <c r="F21" i="20"/>
  <c r="F23" i="20" s="1"/>
  <c r="M13" i="20"/>
  <c r="G21" i="20"/>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D131" i="22"/>
  <c r="D130" i="22"/>
  <c r="D129" i="22"/>
  <c r="D128" i="22"/>
  <c r="D127" i="22"/>
  <c r="D126" i="22"/>
  <c r="D125" i="22"/>
  <c r="D124" i="22"/>
  <c r="D123" i="22"/>
  <c r="D122" i="22"/>
  <c r="D121" i="22"/>
  <c r="D120" i="22"/>
  <c r="D119" i="22"/>
  <c r="D118" i="22"/>
  <c r="D117" i="22"/>
  <c r="D116" i="22"/>
  <c r="D115" i="22"/>
  <c r="D114" i="22"/>
  <c r="D113" i="22"/>
  <c r="D112" i="22"/>
  <c r="D111" i="22"/>
  <c r="D110" i="22"/>
  <c r="D109" i="22"/>
  <c r="D108" i="22"/>
  <c r="D107" i="22"/>
  <c r="D106" i="22"/>
  <c r="D105" i="22"/>
  <c r="D104" i="22"/>
  <c r="D103" i="22"/>
  <c r="D102" i="22"/>
  <c r="D101" i="22"/>
  <c r="D100" i="22"/>
  <c r="D99" i="22"/>
  <c r="D98" i="22"/>
  <c r="D97" i="22"/>
  <c r="D96" i="22"/>
  <c r="D95" i="22"/>
  <c r="D94" i="22"/>
  <c r="D93" i="22"/>
  <c r="D92" i="22"/>
  <c r="D91" i="22"/>
  <c r="D90" i="22"/>
  <c r="D89" i="22"/>
  <c r="D88" i="22"/>
  <c r="D87" i="22"/>
  <c r="D86" i="22"/>
  <c r="D85" i="22"/>
  <c r="D84" i="22"/>
  <c r="D83" i="22"/>
  <c r="D82" i="22"/>
  <c r="D81" i="22"/>
  <c r="D80" i="22"/>
  <c r="D79" i="22"/>
  <c r="D78" i="22"/>
  <c r="D77" i="22"/>
  <c r="D76" i="22"/>
  <c r="D75" i="22"/>
  <c r="D74" i="22"/>
  <c r="D73" i="22"/>
  <c r="D72" i="22"/>
  <c r="D71" i="22"/>
  <c r="D70" i="22"/>
  <c r="D69" i="22"/>
  <c r="D68" i="22"/>
  <c r="D67" i="22"/>
  <c r="D66" i="22"/>
  <c r="D65" i="22"/>
  <c r="D64"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H148" i="22"/>
  <c r="AN147" i="22"/>
  <c r="AK147" i="22"/>
  <c r="AH147" i="22"/>
  <c r="AE147" i="22"/>
  <c r="AB147" i="22"/>
  <c r="Y147" i="22"/>
  <c r="V147" i="22"/>
  <c r="S147" i="22"/>
  <c r="P147" i="22"/>
  <c r="M147" i="22"/>
  <c r="J147" i="22"/>
  <c r="AN132" i="22"/>
  <c r="AM132" i="22"/>
  <c r="AL132" i="22"/>
  <c r="AK132" i="22"/>
  <c r="AJ132" i="22"/>
  <c r="AI132" i="22"/>
  <c r="AH132" i="22"/>
  <c r="AG132" i="22"/>
  <c r="AF132" i="22"/>
  <c r="AE132" i="22"/>
  <c r="AD132" i="22"/>
  <c r="AC132" i="22"/>
  <c r="AB132" i="22"/>
  <c r="AA132" i="22"/>
  <c r="Z132" i="22"/>
  <c r="Y132" i="22"/>
  <c r="X132" i="22"/>
  <c r="W132" i="22"/>
  <c r="V132" i="22"/>
  <c r="U132" i="22"/>
  <c r="T132" i="22"/>
  <c r="S132" i="22"/>
  <c r="R132" i="22"/>
  <c r="Q132" i="22"/>
  <c r="P132" i="22"/>
  <c r="O132" i="22"/>
  <c r="N132" i="22"/>
  <c r="M132" i="22"/>
  <c r="L132" i="22"/>
  <c r="K132" i="22"/>
  <c r="J132" i="22"/>
  <c r="I132" i="22"/>
  <c r="H132" i="22"/>
  <c r="G132" i="22"/>
  <c r="F132" i="22"/>
  <c r="E132" i="22"/>
  <c r="E133" i="22" s="1"/>
  <c r="H138" i="22"/>
  <c r="I138" i="22" s="1"/>
  <c r="H136" i="22"/>
  <c r="I136" i="22" s="1"/>
  <c r="I144" i="22" s="1"/>
  <c r="H144" i="22" l="1"/>
  <c r="H54" i="17"/>
  <c r="H53" i="17"/>
  <c r="H52" i="17"/>
  <c r="D98" i="21" l="1"/>
  <c r="H67" i="17"/>
  <c r="I14" i="17" l="1"/>
  <c r="F21" i="19"/>
  <c r="I28" i="7"/>
  <c r="I21" i="7"/>
  <c r="D124" i="21" l="1"/>
  <c r="D123" i="21"/>
  <c r="I19" i="19"/>
  <c r="I18" i="19"/>
  <c r="I16" i="19"/>
  <c r="I15" i="19"/>
  <c r="I13" i="19"/>
  <c r="I11" i="19"/>
  <c r="I10" i="19"/>
  <c r="D115" i="21"/>
  <c r="D114" i="21"/>
  <c r="D113" i="21"/>
  <c r="D112" i="21"/>
  <c r="D111" i="21"/>
  <c r="D110" i="21"/>
  <c r="D109" i="21"/>
  <c r="G18" i="16"/>
  <c r="H5" i="16"/>
  <c r="I16" i="16"/>
  <c r="I15" i="16"/>
  <c r="I14" i="16"/>
  <c r="I13" i="16"/>
  <c r="I12" i="16"/>
  <c r="I11" i="16"/>
  <c r="F7" i="16"/>
  <c r="D59" i="21"/>
  <c r="D84" i="21"/>
  <c r="D83" i="21"/>
  <c r="D82" i="21"/>
  <c r="D81" i="21"/>
  <c r="D80" i="21"/>
  <c r="D79" i="21"/>
  <c r="D78" i="21"/>
  <c r="D77" i="21"/>
  <c r="D76" i="21"/>
  <c r="G19" i="15"/>
  <c r="I17" i="15" l="1"/>
  <c r="I16" i="15"/>
  <c r="I15" i="15"/>
  <c r="I14" i="15"/>
  <c r="I13" i="15"/>
  <c r="I12" i="15"/>
  <c r="D57" i="21"/>
  <c r="D56" i="21"/>
  <c r="D55" i="21"/>
  <c r="D54" i="21"/>
  <c r="D45" i="21"/>
  <c r="D44" i="21"/>
  <c r="D43" i="21"/>
  <c r="D49" i="21"/>
  <c r="D48" i="21"/>
  <c r="D47" i="21"/>
  <c r="D46" i="21"/>
  <c r="H6" i="13"/>
  <c r="J5" i="11"/>
  <c r="G3" i="6"/>
  <c r="G4" i="6" s="1"/>
  <c r="H4" i="11"/>
  <c r="J77" i="11"/>
  <c r="J76" i="11"/>
  <c r="J75" i="11"/>
  <c r="J74" i="11"/>
  <c r="J73" i="11"/>
  <c r="J72" i="11"/>
  <c r="J71" i="11"/>
  <c r="I77" i="11"/>
  <c r="I76" i="11"/>
  <c r="I75" i="11"/>
  <c r="I74" i="11"/>
  <c r="I73" i="11"/>
  <c r="I72" i="11"/>
  <c r="I71" i="11"/>
  <c r="I62" i="11"/>
  <c r="J62" i="11"/>
  <c r="I60" i="11"/>
  <c r="J60" i="11"/>
  <c r="I59" i="11"/>
  <c r="J59" i="11"/>
  <c r="I58" i="11"/>
  <c r="J58" i="11"/>
  <c r="H34" i="7"/>
  <c r="H33" i="7"/>
  <c r="H32" i="7"/>
  <c r="H31" i="7"/>
  <c r="H30" i="7"/>
  <c r="H29" i="7"/>
  <c r="H28" i="7"/>
  <c r="H17" i="7"/>
  <c r="H16" i="7"/>
  <c r="H15" i="7"/>
  <c r="H14" i="7"/>
  <c r="D53" i="21" l="1"/>
  <c r="D52" i="21"/>
  <c r="F7" i="13"/>
  <c r="H5" i="13"/>
  <c r="I18" i="13"/>
  <c r="I17" i="13"/>
  <c r="I16" i="13"/>
  <c r="I15" i="13"/>
  <c r="I14" i="13"/>
  <c r="I13" i="13"/>
  <c r="I12" i="13"/>
  <c r="I11" i="13"/>
  <c r="I10" i="13"/>
  <c r="D16" i="21"/>
  <c r="D32" i="21"/>
  <c r="F12" i="13"/>
  <c r="I87" i="11" l="1"/>
  <c r="J87" i="11" s="1"/>
  <c r="I86" i="11"/>
  <c r="J86" i="11" s="1"/>
  <c r="I85" i="11"/>
  <c r="J85" i="11" s="1"/>
  <c r="I84" i="11"/>
  <c r="J84" i="11" s="1"/>
  <c r="I32" i="11"/>
  <c r="J32" i="11" s="1"/>
  <c r="G20" i="6" l="1"/>
  <c r="G18" i="6"/>
  <c r="G17" i="6"/>
  <c r="G16" i="6"/>
  <c r="G14" i="6"/>
  <c r="G12" i="6"/>
  <c r="G11" i="6"/>
  <c r="G10" i="6"/>
  <c r="AN132" i="21" l="1"/>
  <c r="AM132" i="21"/>
  <c r="AL132" i="21"/>
  <c r="AK132" i="21"/>
  <c r="AJ132" i="21"/>
  <c r="AI132" i="21"/>
  <c r="AH132" i="21"/>
  <c r="AG132"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1" i="21"/>
  <c r="D130" i="21"/>
  <c r="D129" i="21"/>
  <c r="D128" i="21"/>
  <c r="D127" i="21"/>
  <c r="D126" i="21"/>
  <c r="D125" i="21"/>
  <c r="D122" i="21"/>
  <c r="D121" i="21"/>
  <c r="D120" i="21"/>
  <c r="D119" i="21"/>
  <c r="D118" i="21"/>
  <c r="D117" i="21"/>
  <c r="D116" i="21"/>
  <c r="D108" i="21"/>
  <c r="D107" i="21"/>
  <c r="D106" i="21"/>
  <c r="D105" i="21"/>
  <c r="D104" i="21"/>
  <c r="D103" i="21"/>
  <c r="D102" i="21"/>
  <c r="D101" i="21"/>
  <c r="D100" i="21"/>
  <c r="D99" i="21"/>
  <c r="D87" i="21"/>
  <c r="D97" i="21"/>
  <c r="D96" i="21"/>
  <c r="D95" i="21"/>
  <c r="D94" i="21"/>
  <c r="D93" i="21"/>
  <c r="D92" i="21"/>
  <c r="D91" i="21"/>
  <c r="D90" i="21"/>
  <c r="D89" i="21"/>
  <c r="D88" i="21"/>
  <c r="D85" i="21"/>
  <c r="D75" i="21"/>
  <c r="D74" i="21"/>
  <c r="D73" i="21"/>
  <c r="D72" i="21"/>
  <c r="D71" i="21"/>
  <c r="D70" i="21"/>
  <c r="D69" i="21"/>
  <c r="D68" i="21"/>
  <c r="D67" i="21"/>
  <c r="D66" i="21"/>
  <c r="D65" i="21"/>
  <c r="D64" i="21"/>
  <c r="D63" i="21"/>
  <c r="D62" i="21"/>
  <c r="D61" i="21"/>
  <c r="D60" i="21"/>
  <c r="D58" i="21"/>
  <c r="D51" i="21"/>
  <c r="D50" i="21"/>
  <c r="D42" i="21"/>
  <c r="D41" i="21"/>
  <c r="D40" i="21"/>
  <c r="D39" i="21"/>
  <c r="D38" i="21"/>
  <c r="D37" i="21"/>
  <c r="D36" i="21"/>
  <c r="D35" i="21"/>
  <c r="D34" i="21"/>
  <c r="D33" i="21"/>
  <c r="D31" i="21"/>
  <c r="D30" i="21"/>
  <c r="D29" i="21"/>
  <c r="D28" i="21"/>
  <c r="D27" i="21"/>
  <c r="D26" i="21"/>
  <c r="D25" i="21"/>
  <c r="D24" i="21"/>
  <c r="D23" i="21"/>
  <c r="D22" i="21"/>
  <c r="D21" i="21"/>
  <c r="D20" i="21"/>
  <c r="D19" i="21"/>
  <c r="D18" i="21"/>
  <c r="D17" i="21"/>
  <c r="D15" i="21"/>
  <c r="D14" i="21"/>
  <c r="D13" i="21"/>
  <c r="D12" i="21"/>
  <c r="D11" i="21"/>
  <c r="D10" i="21"/>
  <c r="D8" i="21"/>
  <c r="D7" i="21"/>
  <c r="D6" i="21"/>
  <c r="E2" i="21"/>
  <c r="H2" i="21" s="1"/>
  <c r="H11" i="7"/>
  <c r="C105" i="3"/>
  <c r="C104" i="3"/>
  <c r="C103" i="3"/>
  <c r="C102" i="3"/>
  <c r="C101" i="3"/>
  <c r="C100" i="3"/>
  <c r="H4" i="7" s="1"/>
  <c r="C99"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D106" i="3"/>
  <c r="H11" i="19"/>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B3" i="21" l="1"/>
  <c r="Q2" i="21"/>
  <c r="D132" i="21"/>
  <c r="D133" i="21" s="1"/>
  <c r="H144" i="21"/>
  <c r="H4" i="17"/>
  <c r="H4" i="19"/>
  <c r="H4" i="16"/>
  <c r="C62" i="3"/>
  <c r="C61" i="3"/>
  <c r="C60" i="3"/>
  <c r="C59" i="3"/>
  <c r="C58" i="3"/>
  <c r="C57" i="3"/>
  <c r="C56" i="3"/>
  <c r="C55" i="3"/>
  <c r="C54" i="3"/>
  <c r="C53" i="3"/>
  <c r="C52" i="3"/>
  <c r="C51" i="3"/>
  <c r="C50" i="3"/>
  <c r="C49" i="3"/>
  <c r="C48" i="3"/>
  <c r="H11" i="15"/>
  <c r="C38" i="3"/>
  <c r="C47" i="3"/>
  <c r="C42" i="3"/>
  <c r="C46" i="3"/>
  <c r="C45" i="3"/>
  <c r="C44" i="3"/>
  <c r="C43" i="3"/>
  <c r="C41" i="3"/>
  <c r="C40" i="3"/>
  <c r="C39" i="3"/>
  <c r="H11" i="13"/>
  <c r="H11" i="14"/>
  <c r="F11" i="6"/>
  <c r="C26" i="3"/>
  <c r="C25" i="3"/>
  <c r="I12" i="11"/>
  <c r="J12" i="11" s="1"/>
  <c r="H4" i="13" l="1"/>
  <c r="H4" i="15"/>
  <c r="I65" i="11"/>
  <c r="J65" i="11" s="1"/>
  <c r="C34" i="3" l="1"/>
  <c r="C33" i="3"/>
  <c r="C37" i="3"/>
  <c r="C36" i="3"/>
  <c r="C35" i="3"/>
  <c r="C32" i="3"/>
  <c r="C31" i="3"/>
  <c r="C30" i="3"/>
  <c r="C29" i="3"/>
  <c r="D2" i="3"/>
  <c r="G2" i="3" s="1"/>
  <c r="C28" i="3"/>
  <c r="C27" i="3"/>
  <c r="C24" i="3"/>
  <c r="C23" i="3"/>
  <c r="C22" i="3"/>
  <c r="C21" i="3"/>
  <c r="C15" i="3"/>
  <c r="C20" i="3"/>
  <c r="C19" i="3"/>
  <c r="C18" i="3"/>
  <c r="C17" i="3"/>
  <c r="C16" i="3"/>
  <c r="C14" i="3"/>
  <c r="I11" i="11"/>
  <c r="J11" i="11" s="1"/>
  <c r="F6" i="20"/>
  <c r="E16" i="9" s="1"/>
  <c r="H4" i="14" l="1"/>
  <c r="G34" i="11"/>
  <c r="I34" i="11" s="1"/>
  <c r="J34" i="11" s="1"/>
  <c r="H12" i="17"/>
  <c r="H19" i="19"/>
  <c r="H18" i="19"/>
  <c r="F17" i="19"/>
  <c r="H17" i="19" s="1"/>
  <c r="I17" i="19" s="1"/>
  <c r="F16" i="19"/>
  <c r="H16" i="19" s="1"/>
  <c r="F15" i="19"/>
  <c r="H15" i="19" s="1"/>
  <c r="F14" i="19"/>
  <c r="H14" i="19" s="1"/>
  <c r="I14" i="19" s="1"/>
  <c r="F13" i="19"/>
  <c r="H13" i="19" s="1"/>
  <c r="H12" i="19"/>
  <c r="I12" i="19" s="1"/>
  <c r="H10" i="19"/>
  <c r="H14" i="17"/>
  <c r="H80" i="17"/>
  <c r="H79" i="17"/>
  <c r="H78" i="17"/>
  <c r="H77" i="17"/>
  <c r="H15" i="17"/>
  <c r="H13" i="17"/>
  <c r="H58" i="17"/>
  <c r="H11" i="17"/>
  <c r="F74" i="17"/>
  <c r="H74" i="17" s="1"/>
  <c r="F73" i="17"/>
  <c r="H73" i="17" s="1"/>
  <c r="F72" i="17"/>
  <c r="H72" i="17" s="1"/>
  <c r="F63" i="17"/>
  <c r="H63" i="17" s="1"/>
  <c r="F41" i="17"/>
  <c r="H41" i="17" s="1"/>
  <c r="F38" i="17"/>
  <c r="H38" i="17" s="1"/>
  <c r="F35" i="17"/>
  <c r="H35" i="17" s="1"/>
  <c r="F34" i="17"/>
  <c r="H34" i="17" s="1"/>
  <c r="I34" i="17" s="1"/>
  <c r="H76" i="17"/>
  <c r="H75" i="17"/>
  <c r="H71" i="17"/>
  <c r="H70" i="17"/>
  <c r="H69" i="17"/>
  <c r="H68" i="17"/>
  <c r="H66" i="17"/>
  <c r="H65" i="17"/>
  <c r="H64" i="17"/>
  <c r="H62" i="17"/>
  <c r="H61" i="17"/>
  <c r="H60" i="17"/>
  <c r="H59" i="17"/>
  <c r="H57" i="17"/>
  <c r="H56" i="17"/>
  <c r="H55"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20"/>
  <c r="F4" i="20" s="1"/>
  <c r="F3" i="19"/>
  <c r="F4" i="19" s="1"/>
  <c r="F3" i="17"/>
  <c r="F4" i="17" s="1"/>
  <c r="F2" i="17"/>
  <c r="F16" i="16"/>
  <c r="H16" i="16" s="1"/>
  <c r="F15" i="16"/>
  <c r="H15" i="16" s="1"/>
  <c r="F14" i="16"/>
  <c r="H14" i="16" s="1"/>
  <c r="F13" i="16"/>
  <c r="H13" i="16" s="1"/>
  <c r="F12" i="16"/>
  <c r="H12" i="16" s="1"/>
  <c r="H11" i="16"/>
  <c r="H10" i="16"/>
  <c r="F17" i="15"/>
  <c r="H17" i="15" s="1"/>
  <c r="F16" i="15"/>
  <c r="H16" i="15" s="1"/>
  <c r="F15" i="15"/>
  <c r="F14" i="15"/>
  <c r="H14" i="15" s="1"/>
  <c r="F13" i="15"/>
  <c r="H13" i="15" s="1"/>
  <c r="H12" i="15"/>
  <c r="H10" i="15"/>
  <c r="F12" i="14"/>
  <c r="F2" i="14" s="1"/>
  <c r="H10" i="14"/>
  <c r="F18" i="13"/>
  <c r="H18" i="13" s="1"/>
  <c r="F17" i="13"/>
  <c r="H17" i="13" s="1"/>
  <c r="F16" i="13"/>
  <c r="H16" i="13" s="1"/>
  <c r="F15" i="13"/>
  <c r="H15" i="13" s="1"/>
  <c r="F14" i="13"/>
  <c r="H14" i="13" s="1"/>
  <c r="F13" i="13"/>
  <c r="H13" i="13" s="1"/>
  <c r="I93" i="11"/>
  <c r="J93" i="11" s="1"/>
  <c r="I92" i="11"/>
  <c r="J92" i="11" s="1"/>
  <c r="H12" i="13"/>
  <c r="H10" i="13"/>
  <c r="D22" i="6"/>
  <c r="F22" i="6" s="1"/>
  <c r="G22" i="6" s="1"/>
  <c r="G15" i="11"/>
  <c r="I15" i="11" s="1"/>
  <c r="J15" i="11" s="1"/>
  <c r="I52" i="11"/>
  <c r="J52" i="11" s="1"/>
  <c r="G51" i="11"/>
  <c r="I51" i="11" s="1"/>
  <c r="J51" i="11" s="1"/>
  <c r="G50" i="11"/>
  <c r="I50" i="11" s="1"/>
  <c r="J50" i="11" s="1"/>
  <c r="G49" i="11"/>
  <c r="I49" i="11" s="1"/>
  <c r="J49" i="11" s="1"/>
  <c r="I91" i="11"/>
  <c r="J91" i="11" s="1"/>
  <c r="I90" i="11"/>
  <c r="J90" i="11" s="1"/>
  <c r="I89" i="11"/>
  <c r="J89" i="11" s="1"/>
  <c r="I88" i="11"/>
  <c r="J88" i="11" s="1"/>
  <c r="I83" i="11"/>
  <c r="J83" i="11" s="1"/>
  <c r="I82" i="11"/>
  <c r="J82" i="11" s="1"/>
  <c r="I81" i="11"/>
  <c r="J81" i="11" s="1"/>
  <c r="I80" i="11"/>
  <c r="J80" i="11" s="1"/>
  <c r="I79" i="11"/>
  <c r="J79" i="11" s="1"/>
  <c r="I78" i="11"/>
  <c r="J78" i="11" s="1"/>
  <c r="I53" i="11"/>
  <c r="J53" i="11" s="1"/>
  <c r="I70" i="11"/>
  <c r="J70" i="11" s="1"/>
  <c r="I69" i="11"/>
  <c r="J69" i="11" s="1"/>
  <c r="I68" i="11"/>
  <c r="J68" i="11" s="1"/>
  <c r="I67" i="11"/>
  <c r="J67" i="11" s="1"/>
  <c r="I66" i="11"/>
  <c r="J66" i="11" s="1"/>
  <c r="I64" i="11"/>
  <c r="J64" i="11" s="1"/>
  <c r="I63" i="11"/>
  <c r="J63" i="11" s="1"/>
  <c r="I13" i="11"/>
  <c r="J13" i="11" s="1"/>
  <c r="H12" i="7"/>
  <c r="F10" i="6"/>
  <c r="I55" i="11"/>
  <c r="J55" i="11" s="1"/>
  <c r="I54" i="11"/>
  <c r="J54" i="11" s="1"/>
  <c r="I24" i="11"/>
  <c r="J24" i="11" s="1"/>
  <c r="I23" i="11"/>
  <c r="J23" i="11" s="1"/>
  <c r="I22" i="11"/>
  <c r="J22" i="11" s="1"/>
  <c r="I21" i="11"/>
  <c r="J21" i="11" s="1"/>
  <c r="I61" i="11"/>
  <c r="J61" i="11" s="1"/>
  <c r="I57" i="11"/>
  <c r="J57" i="11" s="1"/>
  <c r="I56" i="11"/>
  <c r="J56" i="11" s="1"/>
  <c r="G46" i="11"/>
  <c r="I46" i="11" s="1"/>
  <c r="J46" i="11" s="1"/>
  <c r="G43" i="11"/>
  <c r="I43" i="11" s="1"/>
  <c r="J43" i="11" s="1"/>
  <c r="I45" i="11"/>
  <c r="J45" i="11" s="1"/>
  <c r="G44" i="11"/>
  <c r="I44" i="11" s="1"/>
  <c r="J44" i="11" s="1"/>
  <c r="I18" i="11"/>
  <c r="J18" i="11" s="1"/>
  <c r="I17" i="11"/>
  <c r="J17" i="11" s="1"/>
  <c r="I16" i="11"/>
  <c r="J16" i="11" s="1"/>
  <c r="I36" i="11"/>
  <c r="J36" i="11" s="1"/>
  <c r="G20" i="11"/>
  <c r="I20" i="11" s="1"/>
  <c r="J20" i="11" s="1"/>
  <c r="I19" i="11"/>
  <c r="J19" i="11" s="1"/>
  <c r="I42" i="11"/>
  <c r="J42" i="11" s="1"/>
  <c r="I14" i="11"/>
  <c r="J14" i="11" s="1"/>
  <c r="F16" i="6"/>
  <c r="I38" i="11"/>
  <c r="J38" i="11" s="1"/>
  <c r="I37" i="11"/>
  <c r="J37" i="11" s="1"/>
  <c r="I35" i="11"/>
  <c r="J35" i="11" s="1"/>
  <c r="G40" i="11"/>
  <c r="I40" i="11" s="1"/>
  <c r="J40" i="11" s="1"/>
  <c r="G39" i="11"/>
  <c r="I39" i="11" s="1"/>
  <c r="J39" i="11" s="1"/>
  <c r="I33" i="11"/>
  <c r="J33" i="11" s="1"/>
  <c r="I31" i="11"/>
  <c r="J31" i="11" s="1"/>
  <c r="I30" i="11"/>
  <c r="J30" i="11" s="1"/>
  <c r="I29" i="11"/>
  <c r="J29" i="11" s="1"/>
  <c r="I48" i="11"/>
  <c r="J48" i="11" s="1"/>
  <c r="I47" i="11"/>
  <c r="J47" i="11" s="1"/>
  <c r="G41" i="11"/>
  <c r="I41" i="11" s="1"/>
  <c r="J41" i="11" s="1"/>
  <c r="I28" i="11"/>
  <c r="J28" i="11" s="1"/>
  <c r="I27" i="11"/>
  <c r="J27" i="11" s="1"/>
  <c r="I26" i="11"/>
  <c r="J26" i="11" s="1"/>
  <c r="G25" i="11"/>
  <c r="I10" i="11"/>
  <c r="J10" i="11" s="1"/>
  <c r="H41" i="7"/>
  <c r="H40" i="7"/>
  <c r="H39" i="7"/>
  <c r="H38" i="7"/>
  <c r="H37" i="7"/>
  <c r="H36" i="7"/>
  <c r="H35" i="7"/>
  <c r="H27" i="7"/>
  <c r="H26" i="7"/>
  <c r="H24" i="7"/>
  <c r="H23" i="7"/>
  <c r="H22" i="7"/>
  <c r="H21" i="7"/>
  <c r="H20" i="7"/>
  <c r="H19" i="7"/>
  <c r="H18" i="7"/>
  <c r="H13" i="7"/>
  <c r="H10" i="7"/>
  <c r="F43" i="7"/>
  <c r="H43" i="7" s="1"/>
  <c r="F42" i="7"/>
  <c r="H42" i="7" s="1"/>
  <c r="F44" i="7"/>
  <c r="H44" i="7" s="1"/>
  <c r="D20" i="6"/>
  <c r="F20" i="6" s="1"/>
  <c r="D18" i="6"/>
  <c r="F18" i="6" s="1"/>
  <c r="D17" i="6"/>
  <c r="F17" i="6" s="1"/>
  <c r="D15" i="6"/>
  <c r="F15" i="6" s="1"/>
  <c r="G15" i="6" s="1"/>
  <c r="D13" i="6"/>
  <c r="F13" i="6" s="1"/>
  <c r="G13" i="6" s="1"/>
  <c r="F25" i="7"/>
  <c r="H25" i="7" s="1"/>
  <c r="D19" i="6"/>
  <c r="F19" i="6" s="1"/>
  <c r="G19" i="6" s="1"/>
  <c r="F14" i="6"/>
  <c r="F12" i="6"/>
  <c r="K65" i="11" l="1"/>
  <c r="F5" i="19"/>
  <c r="I4" i="19"/>
  <c r="F5" i="17"/>
  <c r="I4" i="17"/>
  <c r="H12" i="14"/>
  <c r="F3" i="14" s="1"/>
  <c r="F4" i="14" s="1"/>
  <c r="F2" i="16"/>
  <c r="F2" i="15"/>
  <c r="H15" i="15"/>
  <c r="F3" i="15" s="1"/>
  <c r="F4" i="15" s="1"/>
  <c r="F3" i="16"/>
  <c r="F4" i="16" s="1"/>
  <c r="F5" i="16" s="1"/>
  <c r="F2" i="13"/>
  <c r="F3" i="13"/>
  <c r="F4" i="13" s="1"/>
  <c r="F5" i="13" s="1"/>
  <c r="H2" i="11"/>
  <c r="I25" i="11"/>
  <c r="J25" i="11" s="1"/>
  <c r="K25" i="11" s="1"/>
  <c r="F2" i="7"/>
  <c r="D21" i="6" s="1"/>
  <c r="F3" i="7"/>
  <c r="F4" i="7" s="1"/>
  <c r="I4" i="7" s="1"/>
  <c r="K39" i="5"/>
  <c r="J39" i="5"/>
  <c r="I39" i="5"/>
  <c r="H39" i="5"/>
  <c r="G39" i="5"/>
  <c r="F39" i="5"/>
  <c r="E39" i="5"/>
  <c r="D39" i="5"/>
  <c r="C39" i="5"/>
  <c r="C6" i="3"/>
  <c r="C13" i="3"/>
  <c r="AO16" i="3" s="1"/>
  <c r="C12" i="3"/>
  <c r="C11" i="3"/>
  <c r="C10" i="3"/>
  <c r="C8" i="3"/>
  <c r="C7" i="3"/>
  <c r="F7" i="17" l="1"/>
  <c r="E12" i="9" s="1"/>
  <c r="H5" i="17"/>
  <c r="F7" i="19"/>
  <c r="E14" i="9" s="1"/>
  <c r="H5" i="19"/>
  <c r="G118" i="3"/>
  <c r="C106" i="3"/>
  <c r="C107" i="3" s="1"/>
  <c r="F5" i="15"/>
  <c r="I4" i="15"/>
  <c r="F5" i="7"/>
  <c r="F5" i="14"/>
  <c r="E13" i="9"/>
  <c r="F7" i="14"/>
  <c r="E10" i="9" s="1"/>
  <c r="E9" i="9"/>
  <c r="F21" i="6"/>
  <c r="G21" i="6" s="1"/>
  <c r="H21" i="6" s="1"/>
  <c r="G2" i="6"/>
  <c r="F7" i="7" l="1"/>
  <c r="E15" i="9" s="1"/>
  <c r="H5" i="7"/>
  <c r="H5" i="15"/>
  <c r="F7" i="15"/>
  <c r="E11" i="9" s="1"/>
  <c r="H3" i="11"/>
  <c r="H5" i="11" s="1"/>
  <c r="H7" i="11" l="1"/>
  <c r="E8" i="9" s="1"/>
  <c r="D21" i="9"/>
  <c r="D22" i="9" s="1"/>
  <c r="G5" i="6"/>
  <c r="G7" i="6" l="1"/>
  <c r="J5" i="6"/>
  <c r="E17" i="9"/>
  <c r="F7" i="9" s="1"/>
</calcChain>
</file>

<file path=xl/sharedStrings.xml><?xml version="1.0" encoding="utf-8"?>
<sst xmlns="http://schemas.openxmlformats.org/spreadsheetml/2006/main" count="1709" uniqueCount="937">
  <si>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</si>
  <si>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</si>
  <si>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</si>
  <si>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</si>
  <si>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</si>
  <si>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</si>
  <si>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</si>
  <si>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</si>
  <si>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</si>
  <si>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</si>
  <si>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</si>
  <si>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</si>
  <si>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</si>
  <si>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</si>
  <si>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</si>
  <si>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</si>
  <si>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</si>
  <si>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</si>
  <si>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</si>
  <si>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</si>
  <si>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</si>
  <si>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</si>
  <si>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</si>
  <si>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</si>
  <si>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</si>
  <si>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</si>
  <si>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</si>
  <si>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</si>
  <si>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</si>
  <si>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</si>
  <si>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</si>
  <si>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</si>
  <si>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</si>
  <si>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</si>
  <si>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</si>
  <si>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</si>
  <si>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</si>
  <si>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</si>
  <si>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</si>
  <si>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</si>
  <si>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</si>
  <si>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</si>
  <si>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</si>
  <si>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</si>
  <si>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</si>
  <si>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</si>
  <si>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</si>
  <si>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</si>
  <si>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</si>
  <si>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</si>
  <si>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</si>
  <si>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</si>
  <si>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</si>
  <si>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</si>
  <si>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</si>
  <si>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</si>
  <si>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</si>
  <si>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</si>
  <si>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</si>
  <si>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</si>
  <si>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</si>
  <si>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</si>
  <si>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</si>
  <si>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</si>
  <si>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</si>
  <si>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</si>
  <si>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</si>
  <si>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</si>
  <si>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</si>
  <si>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</si>
  <si>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</si>
  <si>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</si>
  <si>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</si>
  <si>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</si>
  <si>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</si>
  <si>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</si>
  <si>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</si>
  <si>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</si>
  <si>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</si>
  <si>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</si>
  <si>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</si>
  <si>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</si>
  <si>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</si>
  <si>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</si>
  <si>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</si>
  <si>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</si>
  <si>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</si>
  <si>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</si>
  <si>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</si>
  <si>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</si>
  <si>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</si>
  <si>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</si>
  <si>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</si>
  <si>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</si>
  <si>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</si>
  <si>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</si>
  <si>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</si>
  <si>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</si>
  <si>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</si>
  <si>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</si>
  <si>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</si>
  <si>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</si>
  <si>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</si>
  <si>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</si>
  <si>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</si>
  <si>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</si>
  <si>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</si>
  <si>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</si>
  <si>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</si>
  <si>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</si>
  <si>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</si>
  <si>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</si>
  <si>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</si>
  <si>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</si>
  <si>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</si>
  <si>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</si>
  <si>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</si>
  <si>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</si>
  <si>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</si>
  <si>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</si>
  <si>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</si>
  <si>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</si>
  <si>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</si>
  <si>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</si>
  <si>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</si>
  <si>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</si>
  <si>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</si>
  <si>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</si>
  <si>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</si>
  <si>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</si>
  <si>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</si>
  <si>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</si>
  <si>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</si>
  <si>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</si>
  <si>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</si>
  <si>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</si>
  <si>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</si>
  <si>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</si>
  <si>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</si>
  <si>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</si>
  <si>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</si>
  <si>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</si>
  <si>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どのゲームを遊ぶのか選択する画面</t>
    <rPh sb="6" eb="7">
      <t>アソ</t>
    </rPh>
    <rPh sb="10" eb="12">
      <t>センタク</t>
    </rPh>
    <rPh sb="14" eb="16">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</si>
  <si>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</si>
  <si>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</si>
  <si>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</si>
  <si>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</si>
  <si>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</si>
  <si>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</si>
  <si>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</si>
  <si>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</si>
  <si>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</si>
  <si>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</si>
  <si>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</si>
  <si>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</si>
  <si>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</si>
  <si>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</si>
  <si>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</si>
  <si>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</si>
  <si>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</si>
  <si>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</si>
  <si>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</si>
  <si>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</si>
  <si>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</si>
  <si>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</si>
  <si>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</si>
  <si>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</si>
  <si>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</si>
  <si>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</si>
  <si>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</si>
  <si>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</si>
  <si>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</si>
  <si>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</si>
  <si>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</si>
  <si>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</si>
  <si>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</si>
  <si>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</si>
  <si>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</si>
  <si>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</si>
  <si>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</si>
  <si>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</si>
  <si>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</si>
  <si>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</si>
  <si>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</si>
  <si>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</si>
  <si>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</si>
  <si>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</si>
  <si>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</si>
  <si>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</si>
  <si>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</si>
  <si>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</si>
  <si>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</si>
  <si>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</si>
  <si>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</si>
  <si>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</si>
  <si>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</si>
  <si>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</si>
  <si>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</si>
  <si>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</si>
  <si>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</si>
  <si>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</si>
  <si>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</si>
  <si>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</si>
  <si>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</si>
  <si>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</si>
  <si>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</si>
  <si>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</si>
  <si>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</si>
  <si>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</si>
  <si>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</si>
  <si>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</si>
  <si>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</si>
  <si>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</si>
  <si>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</si>
  <si>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</si>
  <si>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</si>
  <si>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</si>
  <si>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</si>
  <si>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</si>
  <si>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</si>
  <si>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</si>
  <si>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</si>
  <si>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</si>
  <si>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</si>
  <si>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</si>
  <si>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</si>
  <si>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</si>
  <si>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</si>
  <si>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</si>
  <si>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</si>
  <si>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</si>
  <si>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</si>
  <si>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</si>
  <si>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</si>
  <si>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</si>
  <si>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</si>
  <si>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</si>
  <si>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</si>
  <si>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</si>
  <si>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</si>
  <si>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</si>
  <si>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</si>
  <si>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</si>
  <si>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</si>
  <si>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</si>
  <si>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</si>
  <si>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</si>
  <si>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</si>
  <si>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</si>
  <si>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</si>
  <si>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</si>
  <si>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</si>
  <si>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</si>
  <si>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</si>
  <si>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</si>
  <si>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</si>
  <si>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</si>
  <si>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</si>
  <si>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</si>
  <si>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</si>
  <si>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</si>
  <si>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</si>
  <si>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</si>
  <si>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</si>
  <si>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</si>
  <si>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</si>
  <si>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</si>
  <si>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</si>
  <si>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</si>
  <si>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</si>
  <si>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</si>
  <si>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</si>
  <si>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</si>
  <si>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</si>
  <si>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</si>
  <si>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</si>
  <si>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</si>
  <si>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</si>
  <si>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</si>
  <si>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</si>
  <si>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</si>
  <si>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</si>
  <si>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</si>
  <si>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</si>
  <si>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</si>
  <si>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</si>
  <si>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</si>
  <si>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</si>
  <si>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</si>
  <si>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</si>
  <si>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</si>
  <si>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</si>
  <si>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</si>
  <si>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</si>
  <si>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</si>
  <si>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</si>
  <si>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</si>
  <si>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</si>
  <si>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</si>
  <si>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</si>
  <si>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</si>
  <si>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</si>
  <si>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</si>
  <si>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</si>
  <si>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</si>
  <si>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</si>
  <si>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</si>
  <si>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</si>
  <si>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</si>
  <si>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</si>
  <si>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</si>
  <si>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</si>
  <si>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</si>
  <si>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</si>
  <si>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</si>
  <si>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</si>
  <si>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</si>
  <si>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</si>
  <si>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</si>
  <si>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</si>
  <si>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</si>
  <si>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</si>
  <si>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</si>
  <si>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</si>
  <si>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</si>
  <si>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</si>
  <si>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</si>
  <si>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</si>
  <si>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</si>
  <si>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</si>
  <si>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</si>
  <si>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</si>
  <si>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</si>
  <si>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</si>
  <si>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</si>
  <si>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</si>
  <si>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</si>
  <si>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</si>
  <si>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</si>
  <si>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</si>
  <si>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</si>
  <si>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</si>
  <si>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</si>
  <si>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</si>
  <si>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</si>
  <si>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</si>
  <si>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</si>
  <si>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</si>
  <si>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</si>
  <si>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</si>
  <si>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</si>
  <si>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</si>
  <si>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</si>
  <si>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</si>
  <si>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</si>
  <si>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</si>
  <si>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</si>
  <si>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</si>
  <si>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</si>
  <si>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</si>
  <si>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</si>
  <si>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</si>
  <si>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</si>
  <si>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</si>
  <si>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</si>
  <si>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</si>
  <si>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</si>
  <si>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</si>
  <si>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</si>
  <si>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</si>
  <si>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</si>
  <si>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</si>
  <si>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</si>
  <si>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</si>
  <si>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</si>
  <si>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</si>
  <si>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</si>
  <si>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</si>
  <si>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</si>
  <si>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</si>
  <si>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</si>
  <si>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</si>
  <si>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</si>
  <si>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</si>
  <si>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</si>
  <si>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</si>
  <si>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</si>
  <si>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</si>
  <si>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</si>
  <si>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</si>
  <si>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</si>
  <si>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</si>
  <si>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</si>
  <si>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</si>
  <si>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</si>
  <si>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</si>
  <si>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</si>
  <si>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</si>
  <si>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</si>
  <si>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</si>
  <si>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</si>
  <si>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</si>
  <si>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</si>
  <si>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</si>
  <si>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</si>
  <si>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</si>
  <si>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</si>
  <si>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</si>
  <si>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</si>
  <si>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</si>
  <si>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</si>
  <si>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</si>
  <si>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</si>
  <si>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</si>
  <si>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</si>
  <si>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</si>
  <si>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</si>
  <si>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</si>
  <si>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</si>
  <si>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</si>
  <si>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</si>
  <si>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</si>
  <si>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</si>
  <si>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</si>
  <si>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</si>
  <si>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</si>
  <si>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</si>
  <si>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</si>
  <si>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</si>
  <si>
    <t>コンセプトデザイナー</t>
    <phoneticPr fontId="1"/>
  </si>
  <si>
    <t>武器デザイナー</t>
    <rPh sb="0" eb="2">
      <t>ブキ</t>
    </rPh>
    <phoneticPr fontId="1"/>
  </si>
  <si>
    <t>UIデザイナー - A</t>
    <phoneticPr fontId="1"/>
  </si>
  <si>
    <t>UIデザイナー - B</t>
    <phoneticPr fontId="1"/>
  </si>
  <si>
    <t>衣装デザイナー</t>
    <rPh sb="0" eb="2">
      <t>イショウ</t>
    </rPh>
    <phoneticPr fontId="1"/>
  </si>
  <si>
    <t>アートデザイナー - A</t>
    <phoneticPr fontId="1"/>
  </si>
  <si>
    <t>アートデザイナー - B</t>
    <phoneticPr fontId="1"/>
  </si>
  <si>
    <t>アイテムデザイナー</t>
    <phoneticPr fontId="1"/>
  </si>
  <si>
    <t>キャラクターデザイナー</t>
    <phoneticPr fontId="1"/>
  </si>
  <si>
    <t>ギミックデザイナー - A</t>
    <phoneticPr fontId="1"/>
  </si>
  <si>
    <t>ギミックデザイナー - B</t>
    <phoneticPr fontId="1"/>
  </si>
  <si>
    <t>プランナー - A</t>
    <phoneticPr fontId="1"/>
  </si>
  <si>
    <t>プランナー - B</t>
    <phoneticPr fontId="1"/>
  </si>
  <si>
    <t>プランナー - C</t>
    <phoneticPr fontId="1"/>
  </si>
  <si>
    <t>プランナー - D</t>
    <phoneticPr fontId="1"/>
  </si>
  <si>
    <t>プランナー - E</t>
    <phoneticPr fontId="1"/>
  </si>
  <si>
    <t>プランナーE</t>
    <phoneticPr fontId="1"/>
  </si>
  <si>
    <t>プランナーA</t>
    <phoneticPr fontId="1"/>
  </si>
  <si>
    <t>プランナーD</t>
    <phoneticPr fontId="1"/>
  </si>
  <si>
    <t>プランナーB</t>
    <phoneticPr fontId="1"/>
  </si>
  <si>
    <t>プランナーC</t>
    <phoneticPr fontId="1"/>
  </si>
  <si>
    <t>エンバイロメント - A</t>
    <phoneticPr fontId="1"/>
  </si>
  <si>
    <t>エンバイロメント リード</t>
    <phoneticPr fontId="1"/>
  </si>
  <si>
    <t>エンバイロメント - B</t>
    <phoneticPr fontId="1"/>
  </si>
  <si>
    <t>-</t>
    <phoneticPr fontId="1"/>
  </si>
  <si>
    <t>プランナーB(80)</t>
    <phoneticPr fontId="1"/>
  </si>
  <si>
    <t>プランナー - F</t>
    <phoneticPr fontId="1"/>
  </si>
  <si>
    <t>プランナーF</t>
    <phoneticPr fontId="1"/>
  </si>
  <si>
    <t>プランナー - G</t>
    <phoneticPr fontId="1"/>
  </si>
  <si>
    <t>プランナーG</t>
    <phoneticPr fontId="1"/>
  </si>
  <si>
    <t>Slack</t>
    <phoneticPr fontId="1"/>
  </si>
  <si>
    <t>プランナーC</t>
    <phoneticPr fontId="1"/>
  </si>
  <si>
    <t>レイドボスデザイナー - A</t>
    <phoneticPr fontId="1"/>
  </si>
  <si>
    <t>バッファ</t>
    <phoneticPr fontId="1"/>
  </si>
  <si>
    <t>モデラー - A</t>
    <phoneticPr fontId="1"/>
  </si>
  <si>
    <t>モデラー - B</t>
    <phoneticPr fontId="1"/>
  </si>
  <si>
    <t>モデラー - C</t>
    <phoneticPr fontId="1"/>
  </si>
  <si>
    <t>モデラー - D</t>
    <phoneticPr fontId="1"/>
  </si>
  <si>
    <t>モデラー - E</t>
    <phoneticPr fontId="1"/>
  </si>
  <si>
    <t>モデラー - F</t>
    <phoneticPr fontId="1"/>
  </si>
  <si>
    <t>モデラー - G</t>
    <phoneticPr fontId="1"/>
  </si>
  <si>
    <t>モデラー - H</t>
    <phoneticPr fontId="1"/>
  </si>
  <si>
    <t>エンバイロメント - C</t>
    <phoneticPr fontId="1"/>
  </si>
  <si>
    <t>モーションリード</t>
    <phoneticPr fontId="1"/>
  </si>
  <si>
    <t>モデラーリード</t>
    <phoneticPr fontId="1"/>
  </si>
  <si>
    <t>プランナーリード</t>
    <phoneticPr fontId="1"/>
  </si>
  <si>
    <t>モーション - A</t>
    <phoneticPr fontId="1"/>
  </si>
  <si>
    <t>モーション - B</t>
    <phoneticPr fontId="1"/>
  </si>
  <si>
    <t>モーション - C</t>
    <phoneticPr fontId="1"/>
  </si>
  <si>
    <t>モーション - D</t>
    <phoneticPr fontId="1"/>
  </si>
  <si>
    <t>モーション - E</t>
    <phoneticPr fontId="1"/>
  </si>
  <si>
    <t>モーション - F</t>
    <phoneticPr fontId="1"/>
  </si>
  <si>
    <t>モーション - G</t>
    <phoneticPr fontId="1"/>
  </si>
  <si>
    <t>モーション - H</t>
    <phoneticPr fontId="1"/>
  </si>
  <si>
    <t>モーション - I</t>
    <phoneticPr fontId="1"/>
  </si>
  <si>
    <t>モーション - J</t>
    <phoneticPr fontId="1"/>
  </si>
  <si>
    <t>モーション - K</t>
    <phoneticPr fontId="1"/>
  </si>
  <si>
    <t>モーション - L</t>
    <phoneticPr fontId="1"/>
  </si>
  <si>
    <t>モーション - M</t>
    <phoneticPr fontId="1"/>
  </si>
  <si>
    <t>モーション - N</t>
    <phoneticPr fontId="1"/>
  </si>
  <si>
    <t>モーション - O</t>
    <phoneticPr fontId="1"/>
  </si>
  <si>
    <t>モーション - P</t>
    <phoneticPr fontId="1"/>
  </si>
  <si>
    <t>プログラムリード</t>
    <phoneticPr fontId="1"/>
  </si>
  <si>
    <t>プログラマ - A</t>
    <phoneticPr fontId="1"/>
  </si>
  <si>
    <t>プログラマ - B</t>
    <phoneticPr fontId="1"/>
  </si>
  <si>
    <t>プログラマ - C</t>
    <phoneticPr fontId="1"/>
  </si>
  <si>
    <t>プログラマ - D</t>
    <phoneticPr fontId="1"/>
  </si>
  <si>
    <t>プログラマ - E</t>
    <phoneticPr fontId="1"/>
  </si>
  <si>
    <t>プログラマ - F</t>
    <phoneticPr fontId="1"/>
  </si>
  <si>
    <t>プログラマ - G</t>
    <phoneticPr fontId="1"/>
  </si>
  <si>
    <t>プログラマ - H</t>
    <phoneticPr fontId="1"/>
  </si>
  <si>
    <t>プログラマ - I</t>
    <phoneticPr fontId="1"/>
  </si>
  <si>
    <t>プログラマ - J</t>
    <phoneticPr fontId="1"/>
  </si>
  <si>
    <t>プログラマ - K</t>
    <phoneticPr fontId="1"/>
  </si>
  <si>
    <t>プログラマ - L</t>
    <phoneticPr fontId="1"/>
  </si>
  <si>
    <t>エフェクトリード</t>
    <phoneticPr fontId="1"/>
  </si>
  <si>
    <t>エフェクト - A</t>
    <phoneticPr fontId="1"/>
  </si>
  <si>
    <t>エフェクト - B</t>
    <phoneticPr fontId="1"/>
  </si>
  <si>
    <t>エフェクト - C</t>
    <phoneticPr fontId="1"/>
  </si>
  <si>
    <t>エフェクト - D</t>
    <phoneticPr fontId="1"/>
  </si>
  <si>
    <t>エフェクト - E</t>
    <phoneticPr fontId="1"/>
  </si>
  <si>
    <t>エフェクト - F</t>
    <phoneticPr fontId="1"/>
  </si>
  <si>
    <t>エフェクト - G</t>
    <phoneticPr fontId="1"/>
  </si>
  <si>
    <t>エフェクト - H</t>
    <phoneticPr fontId="1"/>
  </si>
  <si>
    <t>エフェクト - I</t>
    <phoneticPr fontId="1"/>
  </si>
  <si>
    <t>サウンドリード</t>
    <phoneticPr fontId="1"/>
  </si>
  <si>
    <t>サウンド - A</t>
    <phoneticPr fontId="1"/>
  </si>
  <si>
    <t>サウンド - B</t>
    <phoneticPr fontId="1"/>
  </si>
  <si>
    <t>サウンド - C</t>
    <phoneticPr fontId="1"/>
  </si>
  <si>
    <t>サウンド - D</t>
    <phoneticPr fontId="1"/>
  </si>
  <si>
    <t>サウンド - E</t>
    <phoneticPr fontId="1"/>
  </si>
  <si>
    <t>サウンド - F</t>
    <phoneticPr fontId="1"/>
  </si>
  <si>
    <t>サウンド - G</t>
    <phoneticPr fontId="1"/>
  </si>
  <si>
    <t>サウンド - H</t>
    <phoneticPr fontId="1"/>
  </si>
  <si>
    <t>サウンド - I</t>
    <phoneticPr fontId="1"/>
  </si>
  <si>
    <t>サウンド - J</t>
    <phoneticPr fontId="1"/>
  </si>
  <si>
    <t>UI - A</t>
    <phoneticPr fontId="1"/>
  </si>
  <si>
    <t>UI - B</t>
    <phoneticPr fontId="1"/>
  </si>
  <si>
    <t>イメージデザイン(コンセプトアート)</t>
    <phoneticPr fontId="1"/>
  </si>
  <si>
    <t>コンセプトラフアート</t>
    <phoneticPr fontId="1"/>
  </si>
  <si>
    <t>・全体物量洗い出し
・ゲームフロー仕様
・プレイヤー全体仕様
・木・枝レベルデザイン概要書
・エリア収縮演出仕様</t>
    <rPh sb="1" eb="3">
      <t>ゼンタイ</t>
    </rPh>
    <rPh sb="3" eb="5">
      <t>ブツリョウ</t>
    </rPh>
    <rPh sb="5" eb="6">
      <t>アラ</t>
    </rPh>
    <rPh sb="7" eb="8">
      <t>ダ</t>
    </rPh>
    <rPh sb="17" eb="19">
      <t>シヨウ</t>
    </rPh>
    <rPh sb="26" eb="28">
      <t>ゼンタイ</t>
    </rPh>
    <rPh sb="28" eb="30">
      <t>シヨウ</t>
    </rPh>
    <rPh sb="33" eb="34">
      <t>キ</t>
    </rPh>
    <rPh sb="35" eb="36">
      <t>エダ</t>
    </rPh>
    <rPh sb="43" eb="46">
      <t>ガイヨウショ</t>
    </rPh>
    <rPh sb="50" eb="52">
      <t>シュウシュク</t>
    </rPh>
    <rPh sb="52" eb="54">
      <t>エンシュツ</t>
    </rPh>
    <rPh sb="54" eb="56">
      <t>シヨウ</t>
    </rPh>
    <phoneticPr fontId="1"/>
  </si>
  <si>
    <t>・全体物量洗い出し
・ゲームフロー仕様
・プレイヤー全体仕様
・木・枝レベルデザイン概要書
・エリア収縮演出仕様</t>
    <phoneticPr fontId="1"/>
  </si>
  <si>
    <t>プレイヤーラフモデル作成</t>
    <rPh sb="10" eb="12">
      <t>サクセイ</t>
    </rPh>
    <phoneticPr fontId="1"/>
  </si>
  <si>
    <t>等身確認用ラフモデル作成</t>
    <rPh sb="0" eb="2">
      <t>トウシン</t>
    </rPh>
    <rPh sb="2" eb="4">
      <t>カクニン</t>
    </rPh>
    <rPh sb="4" eb="5">
      <t>ヨウ</t>
    </rPh>
    <rPh sb="10" eb="12">
      <t>サクセイ</t>
    </rPh>
    <phoneticPr fontId="1"/>
  </si>
  <si>
    <t>等身確認用ラフモデル作成</t>
    <phoneticPr fontId="1"/>
  </si>
  <si>
    <t>チャレンジ選択画面仕様作成</t>
    <rPh sb="5" eb="7">
      <t>センタク</t>
    </rPh>
    <rPh sb="7" eb="9">
      <t>ガメン</t>
    </rPh>
    <rPh sb="9" eb="11">
      <t>シヨウ</t>
    </rPh>
    <rPh sb="11" eb="13">
      <t>サクセイ</t>
    </rPh>
    <phoneticPr fontId="1"/>
  </si>
  <si>
    <t>バトルパス購入画面仕様作成</t>
    <rPh sb="5" eb="7">
      <t>コウニュウ</t>
    </rPh>
    <rPh sb="7" eb="9">
      <t>ガメン</t>
    </rPh>
    <rPh sb="9" eb="11">
      <t>シヨウ</t>
    </rPh>
    <rPh sb="11" eb="13">
      <t>サクセイ</t>
    </rPh>
    <phoneticPr fontId="1"/>
  </si>
  <si>
    <t>イベント選択画面仕様作成</t>
    <rPh sb="4" eb="6">
      <t>センタク</t>
    </rPh>
    <rPh sb="6" eb="8">
      <t>ガメン</t>
    </rPh>
    <rPh sb="8" eb="10">
      <t>シヨウ</t>
    </rPh>
    <rPh sb="10" eb="12">
      <t>サクセイ</t>
    </rPh>
    <phoneticPr fontId="1"/>
  </si>
  <si>
    <t>イベントマッチング仕様作成</t>
    <rPh sb="9" eb="11">
      <t>シヨウ</t>
    </rPh>
    <rPh sb="11" eb="13">
      <t>サクセイ</t>
    </rPh>
    <phoneticPr fontId="1"/>
  </si>
  <si>
    <t>ストア画面仕様作成</t>
    <rPh sb="3" eb="5">
      <t>ガメン</t>
    </rPh>
    <rPh sb="5" eb="7">
      <t>シヨウ</t>
    </rPh>
    <rPh sb="7" eb="9">
      <t>サクセイ</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</si>
  <si>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phoneticPr fontId="1"/>
  </si>
  <si>
    <t>プレイヤー数オス、メス２体</t>
    <rPh sb="5" eb="6">
      <t>スウ</t>
    </rPh>
    <rPh sb="12" eb="13">
      <t>タイ</t>
    </rPh>
    <phoneticPr fontId="1"/>
  </si>
  <si>
    <t>運営スケジュール草案</t>
    <rPh sb="0" eb="2">
      <t>ウンエイ</t>
    </rPh>
    <rPh sb="8" eb="10">
      <t>ソウアン</t>
    </rPh>
    <phoneticPr fontId="1"/>
  </si>
  <si>
    <t>プレイヤー猿オスデザインラフアート</t>
    <phoneticPr fontId="1"/>
  </si>
  <si>
    <t>運営スケジュール草案</t>
    <phoneticPr fontId="1"/>
  </si>
  <si>
    <t>キャラクターデザイン画</t>
    <rPh sb="10" eb="11">
      <t>ガ</t>
    </rPh>
    <phoneticPr fontId="1"/>
  </si>
  <si>
    <t>コンセプトアート</t>
    <phoneticPr fontId="1"/>
  </si>
  <si>
    <t>エリア収縮演出デザイン画完成</t>
    <rPh sb="3" eb="5">
      <t>シュウシュク</t>
    </rPh>
    <rPh sb="5" eb="7">
      <t>エンシュツ</t>
    </rPh>
    <rPh sb="11" eb="12">
      <t>ガ</t>
    </rPh>
    <rPh sb="12" eb="14">
      <t>カンセイ</t>
    </rPh>
    <phoneticPr fontId="1"/>
  </si>
  <si>
    <t>・インゲームUIデザイン</t>
    <phoneticPr fontId="1"/>
  </si>
  <si>
    <t>・オプション画面デザイン</t>
    <rPh sb="6" eb="8">
      <t>ガメン</t>
    </rPh>
    <phoneticPr fontId="1"/>
  </si>
  <si>
    <t>プランナー - H</t>
    <phoneticPr fontId="1"/>
  </si>
  <si>
    <t>モデラー - I</t>
    <phoneticPr fontId="1"/>
  </si>
  <si>
    <t>ロビー画面</t>
    <rPh sb="3" eb="5">
      <t>ガメン</t>
    </rPh>
    <phoneticPr fontId="1"/>
  </si>
  <si>
    <t>バトルパス購入画面</t>
    <rPh sb="5" eb="7">
      <t>コウニュウ</t>
    </rPh>
    <rPh sb="7" eb="9">
      <t>ガメン</t>
    </rPh>
    <phoneticPr fontId="1"/>
  </si>
  <si>
    <t>バトルパスを選択し、購入する画面</t>
    <rPh sb="6" eb="8">
      <t>センタク</t>
    </rPh>
    <rPh sb="10" eb="12">
      <t>コウニュウ</t>
    </rPh>
    <rPh sb="14" eb="16">
      <t>ガメン</t>
    </rPh>
    <phoneticPr fontId="1"/>
  </si>
  <si>
    <t>チャレンジ選択画面</t>
    <rPh sb="5" eb="7">
      <t>センタク</t>
    </rPh>
    <rPh sb="7" eb="9">
      <t>ガメン</t>
    </rPh>
    <phoneticPr fontId="1"/>
  </si>
  <si>
    <t>Fortnite準拠のチャレンジ選択画面</t>
    <rPh sb="8" eb="10">
      <t>ジュンキョ</t>
    </rPh>
    <rPh sb="16" eb="18">
      <t>センタク</t>
    </rPh>
    <rPh sb="18" eb="20">
      <t>ガメン</t>
    </rPh>
    <phoneticPr fontId="1"/>
  </si>
  <si>
    <t>イベント選択画面</t>
    <rPh sb="4" eb="6">
      <t>センタク</t>
    </rPh>
    <rPh sb="6" eb="8">
      <t>ガメン</t>
    </rPh>
    <phoneticPr fontId="1"/>
  </si>
  <si>
    <t>アイテムショップ画面</t>
    <rPh sb="8" eb="10">
      <t>ガメン</t>
    </rPh>
    <phoneticPr fontId="1"/>
  </si>
  <si>
    <t>アイテム購入画面</t>
    <rPh sb="4" eb="6">
      <t>コウニュウ</t>
    </rPh>
    <rPh sb="6" eb="8">
      <t>ガメン</t>
    </rPh>
    <phoneticPr fontId="1"/>
  </si>
  <si>
    <t>キャラクターエディット画面(ロッカー)</t>
    <rPh sb="11" eb="13">
      <t>ガメン</t>
    </rPh>
    <phoneticPr fontId="1"/>
  </si>
  <si>
    <t>ストア画面</t>
    <rPh sb="3" eb="5">
      <t>ガメン</t>
    </rPh>
    <phoneticPr fontId="1"/>
  </si>
  <si>
    <t>ソロ</t>
    <phoneticPr fontId="1"/>
  </si>
  <si>
    <t>デュオ</t>
    <phoneticPr fontId="1"/>
  </si>
  <si>
    <t>カルテット</t>
    <phoneticPr fontId="1"/>
  </si>
  <si>
    <t>スクワッド</t>
    <phoneticPr fontId="1"/>
  </si>
  <si>
    <t>団体戦</t>
    <rPh sb="0" eb="3">
      <t>ダンタイセン</t>
    </rPh>
    <phoneticPr fontId="1"/>
  </si>
  <si>
    <t>武器固定団体戦</t>
    <rPh sb="0" eb="2">
      <t>ブキ</t>
    </rPh>
    <rPh sb="2" eb="4">
      <t>コテイ</t>
    </rPh>
    <rPh sb="4" eb="7">
      <t>ダンタイセン</t>
    </rPh>
    <phoneticPr fontId="1"/>
  </si>
  <si>
    <t>ロビー画面仕様作成</t>
    <rPh sb="3" eb="5">
      <t>ガメン</t>
    </rPh>
    <phoneticPr fontId="1"/>
  </si>
  <si>
    <t>キャラクターエディット画面仕様作成(ロッカー)</t>
    <rPh sb="11" eb="13">
      <t>ガメン</t>
    </rPh>
    <phoneticPr fontId="1"/>
  </si>
  <si>
    <t>アイテムショップ画面仕様選択</t>
    <rPh sb="8" eb="10">
      <t>ガメン</t>
    </rPh>
    <rPh sb="10" eb="12">
      <t>シヨウ</t>
    </rPh>
    <rPh sb="12" eb="14">
      <t>センタク</t>
    </rPh>
    <phoneticPr fontId="1"/>
  </si>
  <si>
    <t>チャレンジ</t>
    <phoneticPr fontId="1"/>
  </si>
  <si>
    <t>30vs30団体戦</t>
    <rPh sb="6" eb="9">
      <t>ダンタイセン</t>
    </rPh>
    <phoneticPr fontId="1"/>
  </si>
  <si>
    <t>ショップ画面仕様作成(ストア)</t>
    <rPh sb="4" eb="6">
      <t>ガメン</t>
    </rPh>
    <phoneticPr fontId="1"/>
  </si>
  <si>
    <t>レイドボスデザイナー - B</t>
    <phoneticPr fontId="1"/>
  </si>
  <si>
    <t>モデラー - J</t>
    <phoneticPr fontId="1"/>
  </si>
  <si>
    <t>モデラー - K</t>
    <phoneticPr fontId="1"/>
  </si>
  <si>
    <t>モデラー - L</t>
    <phoneticPr fontId="1"/>
  </si>
  <si>
    <t>モデラー - M</t>
    <phoneticPr fontId="1"/>
  </si>
  <si>
    <t>モデラー - N</t>
    <phoneticPr fontId="1"/>
  </si>
  <si>
    <t>モデラー - O</t>
    <phoneticPr fontId="1"/>
  </si>
  <si>
    <t>モデラー - P</t>
    <phoneticPr fontId="1"/>
  </si>
  <si>
    <t>モデラー - Q</t>
    <phoneticPr fontId="1"/>
  </si>
  <si>
    <t>モデラー - R</t>
    <phoneticPr fontId="1"/>
  </si>
  <si>
    <t>モデラー - S</t>
    <phoneticPr fontId="1"/>
  </si>
  <si>
    <t>モデラー - T</t>
    <phoneticPr fontId="1"/>
  </si>
  <si>
    <t>モーションリード - ①</t>
    <phoneticPr fontId="1"/>
  </si>
  <si>
    <t>モーションリード - ②</t>
    <phoneticPr fontId="1"/>
  </si>
  <si>
    <t>モーション - Q</t>
    <phoneticPr fontId="1"/>
  </si>
  <si>
    <t>モーション - R</t>
    <phoneticPr fontId="1"/>
  </si>
  <si>
    <t>モーション - S</t>
    <phoneticPr fontId="1"/>
  </si>
  <si>
    <t>モーション - T</t>
    <phoneticPr fontId="1"/>
  </si>
  <si>
    <t>モーション - U</t>
    <phoneticPr fontId="1"/>
  </si>
  <si>
    <t>モーション - V</t>
    <phoneticPr fontId="1"/>
  </si>
  <si>
    <t>モーション - W</t>
    <phoneticPr fontId="1"/>
  </si>
  <si>
    <t>モーション - X</t>
    <phoneticPr fontId="1"/>
  </si>
  <si>
    <t>モーション - Y</t>
    <phoneticPr fontId="1"/>
  </si>
  <si>
    <t>エフェクト - J</t>
    <phoneticPr fontId="1"/>
  </si>
  <si>
    <t>エフェクト - K</t>
    <phoneticPr fontId="1"/>
  </si>
  <si>
    <t>エフェクト - L</t>
    <phoneticPr fontId="1"/>
  </si>
  <si>
    <t>エフェクト - M</t>
    <phoneticPr fontId="1"/>
  </si>
  <si>
    <t>エフェクト - N</t>
    <phoneticPr fontId="1"/>
  </si>
  <si>
    <t>エフェクト - O</t>
    <phoneticPr fontId="1"/>
  </si>
  <si>
    <t>エフェクト - P</t>
    <phoneticPr fontId="1"/>
  </si>
  <si>
    <t>UI - C</t>
    <phoneticPr fontId="1"/>
  </si>
  <si>
    <t>サウンド BGM - I</t>
    <phoneticPr fontId="1"/>
  </si>
  <si>
    <t>サウンド BGM - J</t>
    <phoneticPr fontId="1"/>
  </si>
  <si>
    <t>グラフィックプログラマ</t>
    <phoneticPr fontId="1"/>
  </si>
  <si>
    <t>ネットワークプログラマ</t>
    <phoneticPr fontId="1"/>
  </si>
  <si>
    <t>ロビー画面実装</t>
    <rPh sb="3" eb="5">
      <t>ガメン</t>
    </rPh>
    <rPh sb="5" eb="7">
      <t>ジッソウ</t>
    </rPh>
    <phoneticPr fontId="1"/>
  </si>
  <si>
    <t>アイテムショップ画面実装</t>
    <rPh sb="8" eb="10">
      <t>ガメン</t>
    </rPh>
    <phoneticPr fontId="1"/>
  </si>
  <si>
    <t>ストア画面実装</t>
    <rPh sb="3" eb="5">
      <t>ガメン</t>
    </rPh>
    <phoneticPr fontId="1"/>
  </si>
  <si>
    <t>・武器取得
・武器持ち替え
・IK仮実装</t>
    <rPh sb="7" eb="9">
      <t>ブキ</t>
    </rPh>
    <rPh sb="9" eb="10">
      <t>モ</t>
    </rPh>
    <rPh sb="11" eb="12">
      <t>カ</t>
    </rPh>
    <rPh sb="17" eb="18">
      <t>カリ</t>
    </rPh>
    <rPh sb="18" eb="20">
      <t>ジッソウ</t>
    </rPh>
    <phoneticPr fontId="1"/>
  </si>
  <si>
    <t>開発環境構築</t>
    <rPh sb="0" eb="2">
      <t>カイハツ</t>
    </rPh>
    <rPh sb="2" eb="4">
      <t>カンキョウ</t>
    </rPh>
    <rPh sb="4" eb="6">
      <t>コウチク</t>
    </rPh>
    <phoneticPr fontId="1"/>
  </si>
  <si>
    <t>バージョン管理システム構築</t>
    <rPh sb="5" eb="7">
      <t>カンリ</t>
    </rPh>
    <rPh sb="11" eb="13">
      <t>コウチク</t>
    </rPh>
    <phoneticPr fontId="1"/>
  </si>
  <si>
    <t>・PC版でのパッケージ環境構築
・PS4版でのパッケージ環境構築</t>
    <rPh sb="3" eb="4">
      <t>バン</t>
    </rPh>
    <rPh sb="11" eb="13">
      <t>カンキョウ</t>
    </rPh>
    <rPh sb="13" eb="15">
      <t>コウチク</t>
    </rPh>
    <rPh sb="20" eb="21">
      <t>バン</t>
    </rPh>
    <rPh sb="28" eb="30">
      <t>カンキョウ</t>
    </rPh>
    <rPh sb="30" eb="32">
      <t>コウチク</t>
    </rPh>
    <phoneticPr fontId="1"/>
  </si>
  <si>
    <t>・プレイヤー待機モーション
・プレイヤー歩きモーション
・プレイヤー走りモーション
・プレイヤー構えモーション(両手銃１種)</t>
    <rPh sb="6" eb="8">
      <t>タイキ</t>
    </rPh>
    <rPh sb="20" eb="21">
      <t>アル</t>
    </rPh>
    <rPh sb="34" eb="35">
      <t>ハシ</t>
    </rPh>
    <rPh sb="48" eb="49">
      <t>カマ</t>
    </rPh>
    <rPh sb="56" eb="58">
      <t>リョウテ</t>
    </rPh>
    <rPh sb="58" eb="59">
      <t>ジュウ</t>
    </rPh>
    <rPh sb="60" eb="61">
      <t>シュ</t>
    </rPh>
    <phoneticPr fontId="1"/>
  </si>
  <si>
    <t>・プレイヤーぶら下がりモーション
・プレイヤー木登りモーション
・プレイヤージャンプモーション
・プレイヤー構えモーション(片手銃１種)</t>
    <rPh sb="8" eb="9">
      <t>サ</t>
    </rPh>
    <rPh sb="23" eb="25">
      <t>キノボ</t>
    </rPh>
    <rPh sb="54" eb="55">
      <t>カマ</t>
    </rPh>
    <rPh sb="62" eb="64">
      <t>カタテ</t>
    </rPh>
    <rPh sb="64" eb="65">
      <t>ジュウ</t>
    </rPh>
    <rPh sb="66" eb="67">
      <t>シュ</t>
    </rPh>
    <phoneticPr fontId="1"/>
  </si>
  <si>
    <t>・プレイヤー待機モーション
・プレイヤー歩きモーション
・プレイヤー走りモーション
・プレイヤーぶら下がりモーション
・プレイヤー木登りモーション
・プレイヤージャンプモーション
・プレイヤー構えモーション(両手銃１種)
・プレイヤー構えモーション(片手銃１種)</t>
    <rPh sb="6" eb="8">
      <t>タイキ</t>
    </rPh>
    <rPh sb="20" eb="21">
      <t>アル</t>
    </rPh>
    <rPh sb="34" eb="35">
      <t>ハシ</t>
    </rPh>
    <rPh sb="50" eb="51">
      <t>サ</t>
    </rPh>
    <rPh sb="65" eb="67">
      <t>キノボ</t>
    </rPh>
    <rPh sb="96" eb="97">
      <t>カマ</t>
    </rPh>
    <rPh sb="104" eb="106">
      <t>リョウテ</t>
    </rPh>
    <rPh sb="106" eb="107">
      <t>ジュウ</t>
    </rPh>
    <rPh sb="108" eb="109">
      <t>シュ</t>
    </rPh>
    <rPh sb="117" eb="118">
      <t>カマ</t>
    </rPh>
    <rPh sb="125" eb="127">
      <t>カタテ</t>
    </rPh>
    <rPh sb="127" eb="128">
      <t>ジュウ</t>
    </rPh>
    <rPh sb="129" eb="130">
      <t>シュ</t>
    </rPh>
    <phoneticPr fontId="1"/>
  </si>
  <si>
    <t>・プレイヤー猿オスラフアート完成</t>
    <rPh sb="6" eb="7">
      <t>サル</t>
    </rPh>
    <rPh sb="14" eb="16">
      <t>カンセイ</t>
    </rPh>
    <phoneticPr fontId="1"/>
  </si>
  <si>
    <t>・プレイヤー猿オスアート完成</t>
    <phoneticPr fontId="1"/>
  </si>
  <si>
    <t>・プレイヤー猿メスラフアート完成</t>
    <rPh sb="6" eb="7">
      <t>サル</t>
    </rPh>
    <rPh sb="14" eb="16">
      <t>カンセイ</t>
    </rPh>
    <phoneticPr fontId="1"/>
  </si>
  <si>
    <t>・プレイヤー猿メスアート完成</t>
    <phoneticPr fontId="1"/>
  </si>
  <si>
    <t>・タイトル画面デザイン
・ロビー画面デザイン
・ロッカー画面デザイン</t>
    <rPh sb="5" eb="7">
      <t>ガメン</t>
    </rPh>
    <rPh sb="16" eb="18">
      <t>ガメン</t>
    </rPh>
    <rPh sb="28" eb="30">
      <t>ガメン</t>
    </rPh>
    <phoneticPr fontId="1"/>
  </si>
  <si>
    <t>・衣装デザイン１種目完成
・衣装デザイン２種目完成</t>
    <rPh sb="1" eb="3">
      <t>イショウ</t>
    </rPh>
    <rPh sb="8" eb="9">
      <t>シュ</t>
    </rPh>
    <rPh sb="9" eb="10">
      <t>メ</t>
    </rPh>
    <rPh sb="10" eb="12">
      <t>カンセイ</t>
    </rPh>
    <phoneticPr fontId="1"/>
  </si>
  <si>
    <t>・衣装デザイン3種目完成
・衣装デザイン4種目完成</t>
    <rPh sb="1" eb="3">
      <t>イショウ</t>
    </rPh>
    <rPh sb="8" eb="9">
      <t>シュ</t>
    </rPh>
    <rPh sb="9" eb="10">
      <t>メ</t>
    </rPh>
    <rPh sb="10" eb="12">
      <t>カンセイ</t>
    </rPh>
    <phoneticPr fontId="1"/>
  </si>
  <si>
    <t>・衣装デザイン7種目完成
・衣装デザイン8種目完成</t>
    <rPh sb="1" eb="3">
      <t>イショウ</t>
    </rPh>
    <rPh sb="8" eb="9">
      <t>シュ</t>
    </rPh>
    <rPh sb="9" eb="10">
      <t>メ</t>
    </rPh>
    <rPh sb="10" eb="12">
      <t>カンセイ</t>
    </rPh>
    <phoneticPr fontId="1"/>
  </si>
  <si>
    <t>・衣装デザイン11種目完成
・衣装デザイン12種目完成</t>
    <rPh sb="1" eb="3">
      <t>イショウ</t>
    </rPh>
    <rPh sb="9" eb="10">
      <t>シュ</t>
    </rPh>
    <rPh sb="10" eb="11">
      <t>メ</t>
    </rPh>
    <rPh sb="11" eb="13">
      <t>カンセイ</t>
    </rPh>
    <phoneticPr fontId="1"/>
  </si>
  <si>
    <t>・衣装デザイン１5種目完成
・衣装デザイン16種目完成</t>
    <rPh sb="1" eb="3">
      <t>イショウ</t>
    </rPh>
    <rPh sb="9" eb="10">
      <t>シュ</t>
    </rPh>
    <rPh sb="10" eb="11">
      <t>メ</t>
    </rPh>
    <rPh sb="11" eb="13">
      <t>カンセイ</t>
    </rPh>
    <phoneticPr fontId="1"/>
  </si>
  <si>
    <t>・虫ギミック１種目デザイン完成
・虫ギミック2種目デザイン完成
・植物ギミック１種目デザイン完成
・植物ギミック2種目デザイン完成</t>
    <rPh sb="1" eb="2">
      <t>ムシ</t>
    </rPh>
    <rPh sb="7" eb="8">
      <t>シュ</t>
    </rPh>
    <rPh sb="8" eb="9">
      <t>メ</t>
    </rPh>
    <rPh sb="13" eb="15">
      <t>カンセイ</t>
    </rPh>
    <rPh sb="33" eb="35">
      <t>ショクブツ</t>
    </rPh>
    <rPh sb="50" eb="52">
      <t>ショクブツ</t>
    </rPh>
    <phoneticPr fontId="1"/>
  </si>
  <si>
    <t>・虫ギミック3種目デザイン完成
・虫ギミック4種目デザイン完成
・植物ギミック3種目デザイン完成
・植物ギミック4種目デザイン完成</t>
    <rPh sb="1" eb="2">
      <t>ムシ</t>
    </rPh>
    <rPh sb="7" eb="8">
      <t>シュ</t>
    </rPh>
    <rPh sb="8" eb="9">
      <t>メ</t>
    </rPh>
    <rPh sb="13" eb="15">
      <t>カンセイ</t>
    </rPh>
    <rPh sb="33" eb="35">
      <t>ショクブツ</t>
    </rPh>
    <rPh sb="50" eb="52">
      <t>ショクブツ</t>
    </rPh>
    <phoneticPr fontId="1"/>
  </si>
  <si>
    <t>・虫ギミック5種目デザイン完成
・虫ギミック6種目デザイン完成
・植物ギミック5種目デザイン完成
・植物ギミック6種目デザイン完成</t>
    <rPh sb="1" eb="2">
      <t>ムシ</t>
    </rPh>
    <rPh sb="7" eb="8">
      <t>シュ</t>
    </rPh>
    <rPh sb="8" eb="9">
      <t>メ</t>
    </rPh>
    <rPh sb="13" eb="15">
      <t>カンセイ</t>
    </rPh>
    <rPh sb="33" eb="35">
      <t>ショクブツ</t>
    </rPh>
    <rPh sb="50" eb="52">
      <t>ショクブツ</t>
    </rPh>
    <phoneticPr fontId="1"/>
  </si>
  <si>
    <t>・虫ギミック7種目デザイン完成
・虫ギミック8種目デザイン完成
・植物ギミック7種目デザイン完成
・植物ギミック8種目デザイン完成</t>
    <rPh sb="1" eb="2">
      <t>ムシ</t>
    </rPh>
    <rPh sb="7" eb="8">
      <t>シュ</t>
    </rPh>
    <rPh sb="8" eb="9">
      <t>メ</t>
    </rPh>
    <rPh sb="13" eb="15">
      <t>カンセイ</t>
    </rPh>
    <rPh sb="33" eb="35">
      <t>ショクブツ</t>
    </rPh>
    <rPh sb="50" eb="52">
      <t>ショクブツ</t>
    </rPh>
    <phoneticPr fontId="1"/>
  </si>
  <si>
    <t>・虫ギミック9種目デザイン完成
・虫ギミック10種目デザイン完成
・植物ギミック9種目デザイン完成
・植物ギミック10種目デザイン完成</t>
    <rPh sb="1" eb="2">
      <t>ムシ</t>
    </rPh>
    <rPh sb="7" eb="8">
      <t>シュ</t>
    </rPh>
    <rPh sb="8" eb="9">
      <t>メ</t>
    </rPh>
    <rPh sb="13" eb="15">
      <t>カンセイ</t>
    </rPh>
    <rPh sb="34" eb="36">
      <t>ショクブツ</t>
    </rPh>
    <rPh sb="51" eb="53">
      <t>ショクブツ</t>
    </rPh>
    <phoneticPr fontId="1"/>
  </si>
  <si>
    <t>・コンセプトアート全種完成
・虫ギミック１1種目デザイン完成
・虫ギミック12種目デザイン完成
・植物ギミック１1種目デザイン完成
・植物ギミック12種目デザイン完成</t>
    <rPh sb="9" eb="11">
      <t>ゼンシュ</t>
    </rPh>
    <rPh sb="11" eb="13">
      <t>カンセイ</t>
    </rPh>
    <phoneticPr fontId="1"/>
  </si>
  <si>
    <t>・虫ギミック１3種目デザイン完成
・虫ギミック14種目デザイン完成
・植物ギミック13種目デザイン完成
・植物ギミック14種目デザイン完成</t>
    <rPh sb="1" eb="2">
      <t>ムシ</t>
    </rPh>
    <rPh sb="8" eb="9">
      <t>シュ</t>
    </rPh>
    <rPh sb="9" eb="10">
      <t>メ</t>
    </rPh>
    <rPh sb="14" eb="16">
      <t>カンセイ</t>
    </rPh>
    <rPh sb="35" eb="37">
      <t>ショクブツ</t>
    </rPh>
    <rPh sb="53" eb="55">
      <t>ショクブツ</t>
    </rPh>
    <phoneticPr fontId="1"/>
  </si>
  <si>
    <t>・虫ギミック15種目デザイン完成
・虫ギミック16種目デザイン完成
・植物ギミック15種目デザイン完成
・植物ギミック16種目デザイン完成</t>
    <rPh sb="1" eb="2">
      <t>ムシ</t>
    </rPh>
    <rPh sb="8" eb="9">
      <t>シュ</t>
    </rPh>
    <rPh sb="9" eb="10">
      <t>メ</t>
    </rPh>
    <rPh sb="14" eb="16">
      <t>カンセイ</t>
    </rPh>
    <rPh sb="35" eb="37">
      <t>ショクブツ</t>
    </rPh>
    <rPh sb="53" eb="55">
      <t>ショクブツ</t>
    </rPh>
    <phoneticPr fontId="1"/>
  </si>
  <si>
    <t>・虫ギミック１7種目デザイン完成
・虫ギミック18種目デザイン完成
・植物ギミック17種目デザイン完成
・植物ギミック18種目デザイン完成</t>
    <rPh sb="1" eb="2">
      <t>ムシ</t>
    </rPh>
    <rPh sb="8" eb="9">
      <t>シュ</t>
    </rPh>
    <rPh sb="9" eb="10">
      <t>メ</t>
    </rPh>
    <rPh sb="14" eb="16">
      <t>カンセイ</t>
    </rPh>
    <rPh sb="34" eb="36">
      <t>ショクブツ</t>
    </rPh>
    <rPh sb="52" eb="54">
      <t>ショクブツ</t>
    </rPh>
    <phoneticPr fontId="1"/>
  </si>
  <si>
    <t>・虫ギミック19種目デザイン完成
・虫ギミック20種目デザイン完成
・植物ギミック１9種目デザイン完成
・植物ギミック20種目デザイン完成</t>
    <rPh sb="1" eb="2">
      <t>ムシ</t>
    </rPh>
    <rPh sb="8" eb="9">
      <t>シュ</t>
    </rPh>
    <rPh sb="9" eb="10">
      <t>メ</t>
    </rPh>
    <rPh sb="14" eb="16">
      <t>カンセイ</t>
    </rPh>
    <rPh sb="35" eb="37">
      <t>ショクブツ</t>
    </rPh>
    <rPh sb="53" eb="55">
      <t>ショクブツ</t>
    </rPh>
    <phoneticPr fontId="1"/>
  </si>
  <si>
    <t>・虫ギミック2１種目デザイン完成
・虫ギミック22種目デザイン完成
・植物ギミック2１種目デザイン完成
・植物ギミック22種目デザイン完成</t>
    <rPh sb="1" eb="2">
      <t>ムシ</t>
    </rPh>
    <rPh sb="8" eb="9">
      <t>シュ</t>
    </rPh>
    <rPh sb="9" eb="10">
      <t>メ</t>
    </rPh>
    <rPh sb="14" eb="16">
      <t>カンセイ</t>
    </rPh>
    <rPh sb="35" eb="37">
      <t>ショクブツ</t>
    </rPh>
    <rPh sb="53" eb="55">
      <t>ショクブツ</t>
    </rPh>
    <phoneticPr fontId="1"/>
  </si>
  <si>
    <t>・虫ギミック23種目デザイン完成
・虫ギミック24種目デザイン完成
・植物ギミック23種目デザイン完成
・植物ギミック24種目デザイン完成</t>
    <rPh sb="1" eb="2">
      <t>ムシ</t>
    </rPh>
    <rPh sb="8" eb="9">
      <t>シュ</t>
    </rPh>
    <rPh sb="9" eb="10">
      <t>メ</t>
    </rPh>
    <rPh sb="14" eb="16">
      <t>カンセイ</t>
    </rPh>
    <rPh sb="35" eb="37">
      <t>ショクブツ</t>
    </rPh>
    <rPh sb="53" eb="55">
      <t>ショクブツ</t>
    </rPh>
    <phoneticPr fontId="1"/>
  </si>
  <si>
    <t>・虫ギミック25種目デザイン完成
・虫ギミック26種目デザイン完成
・植物ギミック25種目デザイン完成
・植物ギミック26種目デザイン完成</t>
    <rPh sb="1" eb="2">
      <t>ムシ</t>
    </rPh>
    <rPh sb="8" eb="9">
      <t>シュ</t>
    </rPh>
    <rPh sb="9" eb="10">
      <t>メ</t>
    </rPh>
    <rPh sb="14" eb="16">
      <t>カンセイ</t>
    </rPh>
    <rPh sb="35" eb="37">
      <t>ショクブツ</t>
    </rPh>
    <rPh sb="53" eb="55">
      <t>ショクブツ</t>
    </rPh>
    <phoneticPr fontId="1"/>
  </si>
  <si>
    <t>・虫ギミック27種目デザイン完成
・虫ギミック28種目デザイン完成
・植物ギミック27種目デザイン完成
・植物ギミック28種目デザイン完成</t>
    <rPh sb="1" eb="2">
      <t>ムシ</t>
    </rPh>
    <rPh sb="8" eb="9">
      <t>シュ</t>
    </rPh>
    <rPh sb="9" eb="10">
      <t>メ</t>
    </rPh>
    <rPh sb="14" eb="16">
      <t>カンセイ</t>
    </rPh>
    <rPh sb="35" eb="37">
      <t>ショクブツ</t>
    </rPh>
    <rPh sb="53" eb="55">
      <t>ショクブツ</t>
    </rPh>
    <phoneticPr fontId="1"/>
  </si>
  <si>
    <t>・アイテム１種目デザイン完成
・アイテム２種目デザイン完成</t>
    <rPh sb="6" eb="7">
      <t>シュ</t>
    </rPh>
    <rPh sb="7" eb="8">
      <t>メ</t>
    </rPh>
    <rPh sb="12" eb="14">
      <t>カンセイ</t>
    </rPh>
    <rPh sb="21" eb="22">
      <t>シュ</t>
    </rPh>
    <rPh sb="22" eb="23">
      <t>メ</t>
    </rPh>
    <rPh sb="27" eb="29">
      <t>カンセイ</t>
    </rPh>
    <phoneticPr fontId="1"/>
  </si>
  <si>
    <t>・アイテム3種目デザイン完成
・アイテム4種目デザイン完成</t>
    <rPh sb="6" eb="7">
      <t>シュ</t>
    </rPh>
    <rPh sb="7" eb="8">
      <t>メ</t>
    </rPh>
    <rPh sb="12" eb="14">
      <t>カンセイ</t>
    </rPh>
    <rPh sb="21" eb="22">
      <t>シュ</t>
    </rPh>
    <rPh sb="22" eb="23">
      <t>メ</t>
    </rPh>
    <rPh sb="27" eb="29">
      <t>カンセイ</t>
    </rPh>
    <phoneticPr fontId="1"/>
  </si>
  <si>
    <t>・アイテム5種目デザイン完成
・アイテム6種目デザイン完成</t>
    <rPh sb="6" eb="7">
      <t>シュ</t>
    </rPh>
    <rPh sb="7" eb="8">
      <t>メ</t>
    </rPh>
    <rPh sb="12" eb="14">
      <t>カンセイ</t>
    </rPh>
    <rPh sb="21" eb="22">
      <t>シュ</t>
    </rPh>
    <rPh sb="22" eb="23">
      <t>メ</t>
    </rPh>
    <rPh sb="27" eb="29">
      <t>カンセイ</t>
    </rPh>
    <phoneticPr fontId="1"/>
  </si>
  <si>
    <t>・アイテム7種目デザイン完成
・アイテム8種目デザイン完成</t>
    <rPh sb="6" eb="7">
      <t>シュ</t>
    </rPh>
    <rPh sb="7" eb="8">
      <t>メ</t>
    </rPh>
    <rPh sb="12" eb="14">
      <t>カンセイ</t>
    </rPh>
    <rPh sb="21" eb="22">
      <t>シュ</t>
    </rPh>
    <rPh sb="22" eb="23">
      <t>メ</t>
    </rPh>
    <rPh sb="27" eb="29">
      <t>カンセイ</t>
    </rPh>
    <phoneticPr fontId="1"/>
  </si>
  <si>
    <t>・アイテム9種目デザイン完成
・アイテム10種目デザイン完成</t>
    <rPh sb="6" eb="7">
      <t>シュ</t>
    </rPh>
    <rPh sb="7" eb="8">
      <t>メ</t>
    </rPh>
    <rPh sb="12" eb="14">
      <t>カンセイ</t>
    </rPh>
    <rPh sb="22" eb="23">
      <t>シュ</t>
    </rPh>
    <rPh sb="23" eb="24">
      <t>メ</t>
    </rPh>
    <rPh sb="28" eb="30">
      <t>カンセイ</t>
    </rPh>
    <phoneticPr fontId="1"/>
  </si>
  <si>
    <t>・アイテム１1種目デザイン完成
・アイテム1２種目デザイン完成</t>
    <rPh sb="7" eb="8">
      <t>シュ</t>
    </rPh>
    <rPh sb="8" eb="9">
      <t>メ</t>
    </rPh>
    <rPh sb="13" eb="15">
      <t>カンセイ</t>
    </rPh>
    <rPh sb="23" eb="24">
      <t>シュ</t>
    </rPh>
    <rPh sb="24" eb="25">
      <t>メ</t>
    </rPh>
    <rPh sb="29" eb="31">
      <t>カンセイ</t>
    </rPh>
    <phoneticPr fontId="1"/>
  </si>
  <si>
    <t>・アイテム１3種目デザイン完成
・アイテム14種目デザイン完成
・アイテム１5種目デザイン完成
・アイテム16種目デザイン完成</t>
    <rPh sb="7" eb="8">
      <t>シュ</t>
    </rPh>
    <rPh sb="8" eb="9">
      <t>メ</t>
    </rPh>
    <rPh sb="13" eb="15">
      <t>カンセイ</t>
    </rPh>
    <rPh sb="23" eb="24">
      <t>シュ</t>
    </rPh>
    <rPh sb="24" eb="25">
      <t>メ</t>
    </rPh>
    <rPh sb="29" eb="31">
      <t>カンセイ</t>
    </rPh>
    <phoneticPr fontId="1"/>
  </si>
  <si>
    <t>・アイテム１7種目デザイン完成
・アイテム18種目デザイン完成
・アイテム１9種目デザイン完成
・アイテム２0種目デザイン完成</t>
    <rPh sb="7" eb="8">
      <t>シュ</t>
    </rPh>
    <rPh sb="8" eb="9">
      <t>メ</t>
    </rPh>
    <rPh sb="13" eb="15">
      <t>カンセイ</t>
    </rPh>
    <rPh sb="23" eb="24">
      <t>シュ</t>
    </rPh>
    <rPh sb="24" eb="25">
      <t>メ</t>
    </rPh>
    <rPh sb="29" eb="31">
      <t>カンセイ</t>
    </rPh>
    <phoneticPr fontId="1"/>
  </si>
  <si>
    <t>・アイテム21種目デザイン完成
・アイテム２2種目デザイン完成
・アイテム23種目デザイン完成
・アイテム２4種目デザイン完成</t>
    <rPh sb="7" eb="8">
      <t>シュ</t>
    </rPh>
    <rPh sb="8" eb="9">
      <t>メ</t>
    </rPh>
    <rPh sb="13" eb="15">
      <t>カンセイ</t>
    </rPh>
    <rPh sb="23" eb="24">
      <t>シュ</t>
    </rPh>
    <rPh sb="24" eb="25">
      <t>メ</t>
    </rPh>
    <rPh sb="29" eb="31">
      <t>カンセイ</t>
    </rPh>
    <phoneticPr fontId="1"/>
  </si>
  <si>
    <t>・アイテム25種目デザイン完成
・アイテム26種目デザイン完成
・アイテム27種目デザイン完成
・アイテム28種目デザイン完成</t>
    <rPh sb="7" eb="8">
      <t>シュ</t>
    </rPh>
    <rPh sb="8" eb="9">
      <t>メ</t>
    </rPh>
    <rPh sb="13" eb="15">
      <t>カンセイ</t>
    </rPh>
    <rPh sb="23" eb="24">
      <t>シュ</t>
    </rPh>
    <rPh sb="24" eb="25">
      <t>メ</t>
    </rPh>
    <rPh sb="29" eb="31">
      <t>カンセイ</t>
    </rPh>
    <phoneticPr fontId="1"/>
  </si>
  <si>
    <t>・アイテム29種目デザイン完成
・アイテム30種目デザイン完成
・アイテム3１種目デザイン完成
・アイテム3２種目デザイン完成</t>
    <rPh sb="7" eb="8">
      <t>シュ</t>
    </rPh>
    <rPh sb="8" eb="9">
      <t>メ</t>
    </rPh>
    <rPh sb="13" eb="15">
      <t>カンセイ</t>
    </rPh>
    <rPh sb="23" eb="24">
      <t>シュ</t>
    </rPh>
    <rPh sb="24" eb="25">
      <t>メ</t>
    </rPh>
    <rPh sb="29" eb="31">
      <t>カンセイ</t>
    </rPh>
    <phoneticPr fontId="1"/>
  </si>
  <si>
    <t>・アイテム33種目デザイン完成
・アイテム34種目デザイン完成
・アイテム35種目デザイン完成
・アイテム36種目デザイン完成</t>
    <rPh sb="7" eb="8">
      <t>シュ</t>
    </rPh>
    <rPh sb="8" eb="9">
      <t>メ</t>
    </rPh>
    <rPh sb="13" eb="15">
      <t>カンセイ</t>
    </rPh>
    <rPh sb="23" eb="24">
      <t>シュ</t>
    </rPh>
    <rPh sb="24" eb="25">
      <t>メ</t>
    </rPh>
    <rPh sb="29" eb="31">
      <t>カンセイ</t>
    </rPh>
    <phoneticPr fontId="1"/>
  </si>
  <si>
    <r>
      <t>・衣装デザイン１9種目完成
・衣装デザイン20種目完成
　</t>
    </r>
    <r>
      <rPr>
        <b/>
        <sz val="9"/>
        <color rgb="FFFF0000"/>
        <rFont val="游ゴシック"/>
        <family val="3"/>
        <charset val="128"/>
        <scheme val="minor"/>
      </rPr>
      <t>(衣装デザイン全種完成)</t>
    </r>
    <rPh sb="30" eb="32">
      <t>イショウ</t>
    </rPh>
    <rPh sb="36" eb="38">
      <t>ゼンシュ</t>
    </rPh>
    <rPh sb="38" eb="40">
      <t>カンセイ</t>
    </rPh>
    <phoneticPr fontId="1"/>
  </si>
  <si>
    <r>
      <t>・虫ギミック29種目デザイン完成
・虫ギミック30種目デザイン完成
　</t>
    </r>
    <r>
      <rPr>
        <b/>
        <sz val="9"/>
        <color rgb="FFFF0000"/>
        <rFont val="游ゴシック"/>
        <family val="3"/>
        <charset val="128"/>
        <scheme val="minor"/>
      </rPr>
      <t xml:space="preserve">(虫ギミックデザイン全種完成)
</t>
    </r>
    <r>
      <rPr>
        <sz val="9"/>
        <color theme="1"/>
        <rFont val="游ゴシック"/>
        <family val="3"/>
        <charset val="128"/>
        <scheme val="minor"/>
      </rPr>
      <t>・植物ギミック29種目デザイン完成
・植物ギミック30種目デザイン完成
　</t>
    </r>
    <r>
      <rPr>
        <b/>
        <sz val="9"/>
        <color rgb="FFFF0000"/>
        <rFont val="游ゴシック"/>
        <family val="3"/>
        <charset val="128"/>
        <scheme val="minor"/>
      </rPr>
      <t>(植物ギミック全種デザイン完成)</t>
    </r>
    <rPh sb="1" eb="2">
      <t>ムシ</t>
    </rPh>
    <rPh sb="8" eb="9">
      <t>シュ</t>
    </rPh>
    <rPh sb="9" eb="10">
      <t>メ</t>
    </rPh>
    <rPh sb="14" eb="16">
      <t>カンセイ</t>
    </rPh>
    <rPh sb="36" eb="37">
      <t>ムシ</t>
    </rPh>
    <rPh sb="45" eb="47">
      <t>ゼンシュ</t>
    </rPh>
    <rPh sb="47" eb="49">
      <t>カンセイ</t>
    </rPh>
    <rPh sb="52" eb="54">
      <t>ショクブツ</t>
    </rPh>
    <rPh sb="70" eb="72">
      <t>ショクブツ</t>
    </rPh>
    <rPh sb="89" eb="91">
      <t>ショクブツ</t>
    </rPh>
    <rPh sb="95" eb="97">
      <t>ゼンシュ</t>
    </rPh>
    <rPh sb="101" eb="103">
      <t>カンセイ</t>
    </rPh>
    <phoneticPr fontId="1"/>
  </si>
  <si>
    <r>
      <t>・武器29種目デザイン完成
・武器30種目デザイン完成
　</t>
    </r>
    <r>
      <rPr>
        <b/>
        <sz val="9"/>
        <color rgb="FFFF0000"/>
        <rFont val="游ゴシック"/>
        <family val="3"/>
        <charset val="128"/>
        <scheme val="minor"/>
      </rPr>
      <t>(武器デザイン全種完成)</t>
    </r>
    <phoneticPr fontId="1"/>
  </si>
  <si>
    <r>
      <t>・アイテム37種目デザイン完成
・アイテム38種目デザイン完成
・アイテム39種目デザイン完成
・アイテム40種目デザイン完成
　</t>
    </r>
    <r>
      <rPr>
        <b/>
        <sz val="9"/>
        <color rgb="FFFF0000"/>
        <rFont val="游ゴシック"/>
        <family val="3"/>
        <charset val="128"/>
        <scheme val="minor"/>
      </rPr>
      <t>(アイテムデザイン全種完成)</t>
    </r>
    <rPh sb="7" eb="8">
      <t>シュ</t>
    </rPh>
    <rPh sb="8" eb="9">
      <t>メ</t>
    </rPh>
    <rPh sb="13" eb="15">
      <t>カンセイ</t>
    </rPh>
    <rPh sb="23" eb="24">
      <t>メ</t>
    </rPh>
    <rPh sb="28" eb="30">
      <t>カンセイ</t>
    </rPh>
    <rPh sb="74" eb="76">
      <t>ゼンシュ</t>
    </rPh>
    <rPh sb="76" eb="78">
      <t>カンセイ</t>
    </rPh>
    <phoneticPr fontId="1"/>
  </si>
  <si>
    <t>・プロフィール画面デザイン</t>
    <rPh sb="7" eb="9">
      <t>ガメン</t>
    </rPh>
    <phoneticPr fontId="1"/>
  </si>
  <si>
    <t>・アカウント作成画面デザイン</t>
    <phoneticPr fontId="1"/>
  </si>
  <si>
    <t>・イベント選択画面デザイン
・リザルト画面デザイン
・ロード画面デザイン</t>
    <rPh sb="19" eb="21">
      <t>ガメン</t>
    </rPh>
    <phoneticPr fontId="1"/>
  </si>
  <si>
    <t>・マッチング画面デザイン
・チャレンジ画面デザイン</t>
    <phoneticPr fontId="1"/>
  </si>
  <si>
    <t>・イベント選択画面デザイン
・アイテムショップ画面デザイン</t>
    <rPh sb="5" eb="7">
      <t>センタク</t>
    </rPh>
    <rPh sb="7" eb="9">
      <t>ガメン</t>
    </rPh>
    <phoneticPr fontId="1"/>
  </si>
  <si>
    <r>
      <t>・ストア画面デザイン
・ランキング画面デザイン
・バトルパス画面デザイン
　</t>
    </r>
    <r>
      <rPr>
        <b/>
        <sz val="9"/>
        <color rgb="FFFF0000"/>
        <rFont val="游ゴシック"/>
        <family val="3"/>
        <charset val="128"/>
        <scheme val="minor"/>
      </rPr>
      <t>(UI画面デザイン全種完成)</t>
    </r>
    <rPh sb="4" eb="6">
      <t>ガメン</t>
    </rPh>
    <rPh sb="41" eb="43">
      <t>ガメン</t>
    </rPh>
    <rPh sb="47" eb="49">
      <t>ゼンシュ</t>
    </rPh>
    <rPh sb="49" eb="51">
      <t>カンセイ</t>
    </rPh>
    <phoneticPr fontId="1"/>
  </si>
  <si>
    <t>・アイテムアイコン1～4種完成</t>
    <rPh sb="12" eb="13">
      <t>シュ</t>
    </rPh>
    <rPh sb="13" eb="15">
      <t>カンセイ</t>
    </rPh>
    <phoneticPr fontId="1"/>
  </si>
  <si>
    <t>・アイテムアイコン5～8種完成</t>
    <rPh sb="12" eb="13">
      <t>シュ</t>
    </rPh>
    <rPh sb="13" eb="15">
      <t>カンセイ</t>
    </rPh>
    <phoneticPr fontId="1"/>
  </si>
  <si>
    <t>・アイテムアイコン9～12種完成</t>
    <rPh sb="13" eb="14">
      <t>シュ</t>
    </rPh>
    <rPh sb="14" eb="16">
      <t>カンセイ</t>
    </rPh>
    <phoneticPr fontId="1"/>
  </si>
  <si>
    <t>・アイテムアイコン13～16種完成</t>
    <rPh sb="14" eb="15">
      <t>シュ</t>
    </rPh>
    <rPh sb="15" eb="17">
      <t>カンセイ</t>
    </rPh>
    <phoneticPr fontId="1"/>
  </si>
  <si>
    <t>・アイテムアイコン17～20種完成</t>
    <rPh sb="14" eb="15">
      <t>シュ</t>
    </rPh>
    <rPh sb="15" eb="17">
      <t>カンセイ</t>
    </rPh>
    <phoneticPr fontId="1"/>
  </si>
  <si>
    <t>・アイテムアイコン21～24種完成</t>
    <rPh sb="14" eb="15">
      <t>シュ</t>
    </rPh>
    <rPh sb="15" eb="17">
      <t>カンセイ</t>
    </rPh>
    <phoneticPr fontId="1"/>
  </si>
  <si>
    <t>・アイテムアイコン25～28種完成</t>
    <rPh sb="14" eb="15">
      <t>シュ</t>
    </rPh>
    <rPh sb="15" eb="17">
      <t>カンセイ</t>
    </rPh>
    <phoneticPr fontId="1"/>
  </si>
  <si>
    <t>・アイテムアイコン29～32種完成</t>
    <rPh sb="14" eb="15">
      <t>シュ</t>
    </rPh>
    <rPh sb="15" eb="17">
      <t>カンセイ</t>
    </rPh>
    <phoneticPr fontId="1"/>
  </si>
  <si>
    <t>・アイテムアイコン33～36種完成
・実績アイコン1～8種完成</t>
    <rPh sb="14" eb="15">
      <t>シュ</t>
    </rPh>
    <rPh sb="15" eb="17">
      <t>カンセイ</t>
    </rPh>
    <phoneticPr fontId="1"/>
  </si>
  <si>
    <r>
      <t>・アイテムアイコン37～40種完成
　</t>
    </r>
    <r>
      <rPr>
        <b/>
        <sz val="9"/>
        <color rgb="FFFF0000"/>
        <rFont val="游ゴシック"/>
        <family val="3"/>
        <charset val="128"/>
        <scheme val="minor"/>
      </rPr>
      <t>(アイテムアイコン全種完成)</t>
    </r>
    <r>
      <rPr>
        <sz val="9"/>
        <color theme="1"/>
        <rFont val="游ゴシック"/>
        <family val="3"/>
        <charset val="128"/>
        <scheme val="minor"/>
      </rPr>
      <t xml:space="preserve">
・トレーディングカード1種目完成
・トレーディングカード2種目完成
・実績アイコン9～16種完成</t>
    </r>
    <rPh sb="14" eb="15">
      <t>シュ</t>
    </rPh>
    <rPh sb="15" eb="17">
      <t>カンセイ</t>
    </rPh>
    <rPh sb="28" eb="30">
      <t>ゼンシュ</t>
    </rPh>
    <rPh sb="30" eb="32">
      <t>カンセイ</t>
    </rPh>
    <rPh sb="46" eb="47">
      <t>シュ</t>
    </rPh>
    <rPh sb="47" eb="48">
      <t>メ</t>
    </rPh>
    <rPh sb="48" eb="50">
      <t>カンセイ</t>
    </rPh>
    <phoneticPr fontId="1"/>
  </si>
  <si>
    <t>・トレーディングカード3種目完成
・トレーディングカード4種目完成
・実績アイコン17～24種完成</t>
    <phoneticPr fontId="1"/>
  </si>
  <si>
    <t>・トレーディングカード5種目完成
・トレーディングカード6種目完成
・実績アイコン25～32種完成</t>
    <phoneticPr fontId="1"/>
  </si>
  <si>
    <t>・トレーディングカード7種目完成
・トレーディングカード8種目完成
・実績アイコン33～52種完成</t>
    <phoneticPr fontId="1"/>
  </si>
  <si>
    <t>・トレーディングカード9種目完成
・トレーディングカード10種目完成
・トレーディングカード11種目完成
・トレーディングカード12種目完成
・実績アイコン53～68種完成</t>
    <phoneticPr fontId="1"/>
  </si>
  <si>
    <t>・トレーディングカード13種目完成
・トレーディングカード14種目完成
・トレーディングカード15種目完成
・トレーディングカード16種目完成
・実績アイコン69～84種完成</t>
    <phoneticPr fontId="1"/>
  </si>
  <si>
    <r>
      <t>・トレーディングカード17種目完成
・トレーディングカード18種目完成
・トレーディングカード19種目完成
・トレーディングカード20種目完成
　</t>
    </r>
    <r>
      <rPr>
        <b/>
        <sz val="9"/>
        <color rgb="FFFF0000"/>
        <rFont val="游ゴシック"/>
        <family val="3"/>
        <charset val="128"/>
        <scheme val="minor"/>
      </rPr>
      <t>(トレーディングカードデザイン全種完成)</t>
    </r>
    <r>
      <rPr>
        <sz val="9"/>
        <color theme="1"/>
        <rFont val="游ゴシック"/>
        <family val="3"/>
        <charset val="128"/>
        <scheme val="minor"/>
      </rPr>
      <t xml:space="preserve">
・実績アイコン69～84種完成
　</t>
    </r>
    <r>
      <rPr>
        <b/>
        <sz val="9"/>
        <color rgb="FFFF0000"/>
        <rFont val="游ゴシック"/>
        <family val="3"/>
        <charset val="128"/>
        <scheme val="minor"/>
      </rPr>
      <t>(実績アイコン全種デザイン完成)</t>
    </r>
    <rPh sb="88" eb="90">
      <t>ゼンシュ</t>
    </rPh>
    <rPh sb="90" eb="92">
      <t>カンセイ</t>
    </rPh>
    <rPh sb="112" eb="114">
      <t>ジッセキ</t>
    </rPh>
    <rPh sb="118" eb="120">
      <t>ゼンシュ</t>
    </rPh>
    <rPh sb="124" eb="126">
      <t>カンセイ</t>
    </rPh>
    <phoneticPr fontId="1"/>
  </si>
  <si>
    <t>・衣装デザイン5種目完成
・衣装デザイン6種目完成
・レイドボスデザイン1種目完成</t>
    <rPh sb="1" eb="3">
      <t>イショウ</t>
    </rPh>
    <rPh sb="8" eb="9">
      <t>シュ</t>
    </rPh>
    <rPh sb="9" eb="10">
      <t>メ</t>
    </rPh>
    <rPh sb="10" eb="12">
      <t>カンセイ</t>
    </rPh>
    <phoneticPr fontId="1"/>
  </si>
  <si>
    <t>・衣装デザイン9種目完成
・衣装デザイン10種目完成
・レイドボスデザイン2種目完成
・レイドボスデザイン3種目完成</t>
    <rPh sb="1" eb="3">
      <t>イショウ</t>
    </rPh>
    <rPh sb="8" eb="9">
      <t>シュ</t>
    </rPh>
    <rPh sb="9" eb="10">
      <t>メ</t>
    </rPh>
    <rPh sb="10" eb="12">
      <t>カンセイ</t>
    </rPh>
    <phoneticPr fontId="1"/>
  </si>
  <si>
    <t>・衣装デザイン13種目完成
・衣装デザイン14種目完成
・レイドボスデザイン4種目完成
・レイドボスデザイン5種目完成</t>
    <rPh sb="1" eb="3">
      <t>イショウ</t>
    </rPh>
    <rPh sb="9" eb="10">
      <t>シュ</t>
    </rPh>
    <rPh sb="10" eb="11">
      <t>メ</t>
    </rPh>
    <rPh sb="11" eb="13">
      <t>カンセイ</t>
    </rPh>
    <phoneticPr fontId="1"/>
  </si>
  <si>
    <r>
      <t>・アイテムデザイン全種完成
・衣装デザイン１7種目完成
・衣装デザイン18種目完成
・レイドボスデザイン6種目完成
　</t>
    </r>
    <r>
      <rPr>
        <b/>
        <sz val="9"/>
        <color rgb="FFFF0000"/>
        <rFont val="游ゴシック"/>
        <family val="3"/>
        <charset val="128"/>
        <scheme val="minor"/>
      </rPr>
      <t>(レイドボスデザイン全種完成)</t>
    </r>
    <rPh sb="9" eb="11">
      <t>ゼンシュ</t>
    </rPh>
    <rPh sb="11" eb="13">
      <t>カンセイ</t>
    </rPh>
    <rPh sb="69" eb="71">
      <t>ゼンシュ</t>
    </rPh>
    <rPh sb="71" eb="73">
      <t>カンセイ</t>
    </rPh>
    <phoneticPr fontId="1"/>
  </si>
  <si>
    <t>・全武器リスト作成</t>
    <phoneticPr fontId="1"/>
  </si>
  <si>
    <t>・武器1種目仕様作成
・武器2種目仕様作成</t>
    <rPh sb="1" eb="3">
      <t>ブキ</t>
    </rPh>
    <rPh sb="4" eb="5">
      <t>シュ</t>
    </rPh>
    <rPh sb="5" eb="6">
      <t>メ</t>
    </rPh>
    <rPh sb="6" eb="8">
      <t>シヨウ</t>
    </rPh>
    <rPh sb="8" eb="10">
      <t>サクセイ</t>
    </rPh>
    <rPh sb="12" eb="14">
      <t>ブキ</t>
    </rPh>
    <rPh sb="15" eb="16">
      <t>シュ</t>
    </rPh>
    <rPh sb="16" eb="17">
      <t>メ</t>
    </rPh>
    <rPh sb="17" eb="19">
      <t>シヨウ</t>
    </rPh>
    <rPh sb="19" eb="21">
      <t>サクセイ</t>
    </rPh>
    <phoneticPr fontId="1"/>
  </si>
  <si>
    <t>・武器１種目デザイン完成
・武器２種目デザイン完成
・武器3種目仕様作成
・武器4種目仕様作成</t>
    <phoneticPr fontId="1"/>
  </si>
  <si>
    <t>・武器3種目デザイン完成
・武器4種目デザイン完成
・武器5種目仕様作成
・武器6種目仕様作成</t>
    <phoneticPr fontId="1"/>
  </si>
  <si>
    <t>・武器5種目デザイン完成
・武器6種目デザイン完成
・武器7種目仕様作成
・武器8種目仕様作成</t>
    <phoneticPr fontId="1"/>
  </si>
  <si>
    <t>・武器7種目デザイン完成
・武器8種目デザイン完成
・武器9種目仕様作成
・武器10種目仕様作成</t>
    <phoneticPr fontId="1"/>
  </si>
  <si>
    <t>・武器9種目デザイン完成
・武器10種目デザイン完成
・武器11種目仕様作成
・武器12種目仕様作成</t>
    <phoneticPr fontId="1"/>
  </si>
  <si>
    <t>・武器11種目デザイン完成
・武器12種目デザイン完成
・武器13種目仕様作成
・武器14種目仕様作成</t>
    <phoneticPr fontId="1"/>
  </si>
  <si>
    <t>・武器13種目デザイン完成
・武器14種目デザイン完成
・武器15種目仕様作成
・武器16種目仕様作成</t>
    <phoneticPr fontId="1"/>
  </si>
  <si>
    <t>・武器15種目デザイン完成
・武器16種目デザイン完成
・武器17種目仕様作成
・武器18種目仕様作成</t>
    <phoneticPr fontId="1"/>
  </si>
  <si>
    <t>・武器17種目デザイン完成
・武器18種目デザイン完成
・武器19種目仕様作成
・武器20種目仕様作成</t>
    <phoneticPr fontId="1"/>
  </si>
  <si>
    <t>・武器19種目デザイン完成
・武器20種目デザイン完成
・武器21種目仕様作成
・武器22種目仕様作成</t>
    <phoneticPr fontId="1"/>
  </si>
  <si>
    <t>・武器21種目デザイン完成
・武器22種目デザイン完成
・武器22種目仕様作成
・武器23種目仕様作成</t>
    <phoneticPr fontId="1"/>
  </si>
  <si>
    <t>・武器23種目デザイン完成
・武器24種目デザイン完成
・武器24種目仕様作成
・武器25種目仕様作成</t>
    <phoneticPr fontId="1"/>
  </si>
  <si>
    <t>・武器25種目デザイン完成
・武器26種目デザイン完成
・武器27種目仕様作成
・武器28種目仕様作成</t>
    <phoneticPr fontId="1"/>
  </si>
  <si>
    <r>
      <t>・武器27種目デザイン完成
・武器28種目デザイン完成
・武器29種目仕様作成
・武器30種目仕様作成
　</t>
    </r>
    <r>
      <rPr>
        <b/>
        <sz val="9"/>
        <color rgb="FFFF0000"/>
        <rFont val="游ゴシック"/>
        <family val="3"/>
        <charset val="128"/>
        <scheme val="minor"/>
      </rPr>
      <t>(武器仕様全種完成)</t>
    </r>
    <rPh sb="54" eb="56">
      <t>ブキ</t>
    </rPh>
    <rPh sb="56" eb="58">
      <t>シヨウ</t>
    </rPh>
    <rPh sb="58" eb="60">
      <t>ゼンシュ</t>
    </rPh>
    <rPh sb="60" eb="62">
      <t>カンセイ</t>
    </rPh>
    <phoneticPr fontId="1"/>
  </si>
  <si>
    <t>・武器1種目モデリング完成
・武器2種目モデリング完成</t>
    <rPh sb="1" eb="3">
      <t>ブキ</t>
    </rPh>
    <rPh sb="4" eb="5">
      <t>シュ</t>
    </rPh>
    <rPh sb="5" eb="6">
      <t>メ</t>
    </rPh>
    <rPh sb="11" eb="13">
      <t>カンセイ</t>
    </rPh>
    <phoneticPr fontId="1"/>
  </si>
  <si>
    <t>・武器3種目モデリング完成
・武器4種目モデリング完成</t>
    <rPh sb="1" eb="3">
      <t>ブキ</t>
    </rPh>
    <rPh sb="4" eb="5">
      <t>シュ</t>
    </rPh>
    <rPh sb="5" eb="6">
      <t>メ</t>
    </rPh>
    <rPh sb="11" eb="13">
      <t>カンセイ</t>
    </rPh>
    <phoneticPr fontId="1"/>
  </si>
  <si>
    <t>・武器5種目モデリング完成
・武器6種目モデリング完成</t>
    <rPh sb="1" eb="3">
      <t>ブキ</t>
    </rPh>
    <rPh sb="4" eb="5">
      <t>シュ</t>
    </rPh>
    <rPh sb="5" eb="6">
      <t>メ</t>
    </rPh>
    <rPh sb="11" eb="13">
      <t>カンセイ</t>
    </rPh>
    <phoneticPr fontId="1"/>
  </si>
  <si>
    <t>・武器7種目モデリング完成
・武器8種目モデリング完成</t>
    <rPh sb="1" eb="3">
      <t>ブキ</t>
    </rPh>
    <rPh sb="4" eb="5">
      <t>シュ</t>
    </rPh>
    <rPh sb="5" eb="6">
      <t>メ</t>
    </rPh>
    <rPh sb="11" eb="13">
      <t>カンセイ</t>
    </rPh>
    <phoneticPr fontId="1"/>
  </si>
  <si>
    <t>・武器9種目モデリング完成
・武器10種目モデリング完成</t>
    <rPh sb="1" eb="3">
      <t>ブキ</t>
    </rPh>
    <rPh sb="4" eb="5">
      <t>シュ</t>
    </rPh>
    <rPh sb="5" eb="6">
      <t>メ</t>
    </rPh>
    <rPh sb="11" eb="13">
      <t>カンセイ</t>
    </rPh>
    <phoneticPr fontId="1"/>
  </si>
  <si>
    <t>・武器11種目モデリング完成
・武器12種目モデリング完成</t>
    <rPh sb="1" eb="3">
      <t>ブキ</t>
    </rPh>
    <rPh sb="5" eb="6">
      <t>シュ</t>
    </rPh>
    <rPh sb="6" eb="7">
      <t>メ</t>
    </rPh>
    <rPh sb="12" eb="14">
      <t>カンセイ</t>
    </rPh>
    <phoneticPr fontId="1"/>
  </si>
  <si>
    <t>・武器13種目モデリング完成
・武器14種目モデリング完成</t>
    <rPh sb="1" eb="3">
      <t>ブキ</t>
    </rPh>
    <rPh sb="5" eb="6">
      <t>シュ</t>
    </rPh>
    <rPh sb="6" eb="7">
      <t>メ</t>
    </rPh>
    <rPh sb="12" eb="14">
      <t>カンセイ</t>
    </rPh>
    <phoneticPr fontId="1"/>
  </si>
  <si>
    <t>・武器15種目モデリング完成
・武器16種目モデリング完成</t>
    <rPh sb="1" eb="3">
      <t>ブキ</t>
    </rPh>
    <rPh sb="5" eb="6">
      <t>シュ</t>
    </rPh>
    <rPh sb="6" eb="7">
      <t>メ</t>
    </rPh>
    <rPh sb="12" eb="14">
      <t>カンセイ</t>
    </rPh>
    <phoneticPr fontId="1"/>
  </si>
  <si>
    <t>・武器17種目モデリング完成
・武器18種目モデリング完成</t>
    <rPh sb="1" eb="3">
      <t>ブキ</t>
    </rPh>
    <rPh sb="5" eb="6">
      <t>シュ</t>
    </rPh>
    <rPh sb="6" eb="7">
      <t>メ</t>
    </rPh>
    <rPh sb="12" eb="14">
      <t>カンセイ</t>
    </rPh>
    <phoneticPr fontId="1"/>
  </si>
  <si>
    <t>・武器19種目モデリング完成
・武器20種目モデリング完成
・武器21種目モデリング完成</t>
    <rPh sb="1" eb="3">
      <t>ブキ</t>
    </rPh>
    <rPh sb="5" eb="6">
      <t>シュ</t>
    </rPh>
    <rPh sb="6" eb="7">
      <t>メ</t>
    </rPh>
    <rPh sb="12" eb="14">
      <t>カンセイ</t>
    </rPh>
    <phoneticPr fontId="1"/>
  </si>
  <si>
    <t>・武器22種目モデリング完成</t>
    <phoneticPr fontId="1"/>
  </si>
  <si>
    <t>・武器23種目モデリング完成
・武器24種目モデリング完成</t>
    <phoneticPr fontId="1"/>
  </si>
  <si>
    <r>
      <t>・武器25種目モデリング完成
・武器26種目モデリング完成
・武器27種目モデリング完成
・武器28種目モデリング完成
・武器29種目モデリング完成
・武器30種目モデリング完成
　</t>
    </r>
    <r>
      <rPr>
        <b/>
        <sz val="9"/>
        <color rgb="FFFF0000"/>
        <rFont val="游ゴシック"/>
        <family val="3"/>
        <charset val="128"/>
        <scheme val="minor"/>
      </rPr>
      <t>(武器モデリング全種完成)</t>
    </r>
    <rPh sb="92" eb="94">
      <t>ブキ</t>
    </rPh>
    <rPh sb="99" eb="101">
      <t>ゼンシュ</t>
    </rPh>
    <rPh sb="101" eb="103">
      <t>カンセイ</t>
    </rPh>
    <phoneticPr fontId="1"/>
  </si>
  <si>
    <t>・武器1種目モーション作成
・武器2種目モーション作成</t>
    <rPh sb="1" eb="3">
      <t>ブキ</t>
    </rPh>
    <rPh sb="4" eb="5">
      <t>シュ</t>
    </rPh>
    <rPh sb="5" eb="6">
      <t>メ</t>
    </rPh>
    <rPh sb="11" eb="13">
      <t>サクセイ</t>
    </rPh>
    <phoneticPr fontId="1"/>
  </si>
  <si>
    <t>・武器3種目モーション作成
・武器4種目モーション作成
・武器1種目アクション実装
・武器2種目アクション実装</t>
    <rPh sb="1" eb="3">
      <t>ブキ</t>
    </rPh>
    <rPh sb="4" eb="5">
      <t>シュ</t>
    </rPh>
    <rPh sb="5" eb="6">
      <t>メ</t>
    </rPh>
    <rPh sb="11" eb="13">
      <t>サクセイ</t>
    </rPh>
    <rPh sb="39" eb="41">
      <t>ジッソウ</t>
    </rPh>
    <phoneticPr fontId="1"/>
  </si>
  <si>
    <t>・武器3種目アクション実装
・武器4種目アクション実装</t>
    <rPh sb="11" eb="13">
      <t>ジッソウ</t>
    </rPh>
    <phoneticPr fontId="1"/>
  </si>
  <si>
    <t>・武器5種目モーション作成
・武器6種目モーション作成</t>
    <rPh sb="1" eb="3">
      <t>ブキ</t>
    </rPh>
    <rPh sb="4" eb="5">
      <t>シュ</t>
    </rPh>
    <rPh sb="5" eb="6">
      <t>メ</t>
    </rPh>
    <rPh sb="11" eb="13">
      <t>サクセイ</t>
    </rPh>
    <phoneticPr fontId="1"/>
  </si>
  <si>
    <t>・武器7種目モーション作成
・武器8種目モーション作成
・武器5種目アクション実装
・武器6種目アクション実装</t>
    <rPh sb="1" eb="3">
      <t>ブキ</t>
    </rPh>
    <rPh sb="4" eb="5">
      <t>シュ</t>
    </rPh>
    <rPh sb="5" eb="6">
      <t>メ</t>
    </rPh>
    <rPh sb="11" eb="13">
      <t>サクセイ</t>
    </rPh>
    <phoneticPr fontId="1"/>
  </si>
  <si>
    <t>・武器7種目アクション実装
・武器8種目アクション実装</t>
    <phoneticPr fontId="1"/>
  </si>
  <si>
    <t>・武器9種目モーション作成
・武器10種目モーション作成</t>
    <rPh sb="1" eb="3">
      <t>ブキ</t>
    </rPh>
    <rPh sb="4" eb="5">
      <t>シュ</t>
    </rPh>
    <rPh sb="5" eb="6">
      <t>メ</t>
    </rPh>
    <rPh sb="11" eb="13">
      <t>サクセイ</t>
    </rPh>
    <phoneticPr fontId="1"/>
  </si>
  <si>
    <t>・武器11種目モーション作成
・武器12種目モーション作成
・武器9種目アクション実装
・武器10種目アクション実装</t>
    <rPh sb="1" eb="3">
      <t>ブキ</t>
    </rPh>
    <rPh sb="5" eb="6">
      <t>シュ</t>
    </rPh>
    <rPh sb="6" eb="7">
      <t>メ</t>
    </rPh>
    <rPh sb="12" eb="14">
      <t>サクセイ</t>
    </rPh>
    <phoneticPr fontId="1"/>
  </si>
  <si>
    <t>・武器13種目モーション作成
・武器14種目モーション作成</t>
    <rPh sb="1" eb="3">
      <t>ブキ</t>
    </rPh>
    <rPh sb="5" eb="6">
      <t>シュ</t>
    </rPh>
    <rPh sb="6" eb="7">
      <t>メ</t>
    </rPh>
    <rPh sb="12" eb="14">
      <t>サクセイ</t>
    </rPh>
    <phoneticPr fontId="1"/>
  </si>
  <si>
    <t>・武器15種目モーション作成
・武器16種目モーション作成
・武器13種目アクション実装
・武器14種目アクション実装</t>
    <rPh sb="1" eb="3">
      <t>ブキ</t>
    </rPh>
    <rPh sb="5" eb="6">
      <t>シュ</t>
    </rPh>
    <rPh sb="6" eb="7">
      <t>メ</t>
    </rPh>
    <rPh sb="12" eb="14">
      <t>サクセイ</t>
    </rPh>
    <phoneticPr fontId="1"/>
  </si>
  <si>
    <t>・武器17種目モーション作成
・武器18種目モーション作成</t>
    <rPh sb="1" eb="3">
      <t>ブキ</t>
    </rPh>
    <rPh sb="5" eb="6">
      <t>シュ</t>
    </rPh>
    <rPh sb="6" eb="7">
      <t>メ</t>
    </rPh>
    <rPh sb="12" eb="14">
      <t>サクセイ</t>
    </rPh>
    <phoneticPr fontId="1"/>
  </si>
  <si>
    <t>・武器19種目モーション作成
・武器20種目モーション作成
・武器21種目モーション作成
・武器17種目アクション実装
・武器18種目アクション実装</t>
    <rPh sb="1" eb="3">
      <t>ブキ</t>
    </rPh>
    <rPh sb="5" eb="6">
      <t>シュ</t>
    </rPh>
    <rPh sb="6" eb="7">
      <t>メ</t>
    </rPh>
    <rPh sb="12" eb="14">
      <t>サクセイ</t>
    </rPh>
    <phoneticPr fontId="1"/>
  </si>
  <si>
    <t>・武器22種目モーション作成
・武器19種目アクション実装
・武器20種目アクション実装
・武器21種目アクション実装</t>
    <rPh sb="1" eb="3">
      <t>ブキ</t>
    </rPh>
    <rPh sb="5" eb="6">
      <t>シュ</t>
    </rPh>
    <rPh sb="6" eb="7">
      <t>メ</t>
    </rPh>
    <rPh sb="12" eb="14">
      <t>サクセイ</t>
    </rPh>
    <phoneticPr fontId="1"/>
  </si>
  <si>
    <t>・武器23種目モーション作成
・武器24種目モーション作成
・武器22種目アクション実装</t>
    <rPh sb="1" eb="3">
      <t>ブキ</t>
    </rPh>
    <rPh sb="5" eb="6">
      <t>シュ</t>
    </rPh>
    <rPh sb="6" eb="7">
      <t>メ</t>
    </rPh>
    <rPh sb="12" eb="14">
      <t>サクセイ</t>
    </rPh>
    <phoneticPr fontId="1"/>
  </si>
  <si>
    <r>
      <t>・武器25種目モーション作成
・武器26種目モーション作成
・武器27種目モーション作成
・武器28種目モーション作成
・武器29種目モーション作成
・武器30種目モーション作成
　</t>
    </r>
    <r>
      <rPr>
        <b/>
        <sz val="9"/>
        <color rgb="FFFF0000"/>
        <rFont val="游ゴシック"/>
        <family val="3"/>
        <charset val="128"/>
        <scheme val="minor"/>
      </rPr>
      <t xml:space="preserve">(武器関連モーション全種完成)
</t>
    </r>
    <r>
      <rPr>
        <sz val="9"/>
        <color theme="1"/>
        <rFont val="游ゴシック"/>
        <family val="3"/>
        <charset val="128"/>
        <scheme val="minor"/>
      </rPr>
      <t>・武器23種目アクション実装
・武器24種目アクション実装</t>
    </r>
    <rPh sb="1" eb="3">
      <t>ブキ</t>
    </rPh>
    <rPh sb="5" eb="6">
      <t>シュ</t>
    </rPh>
    <rPh sb="6" eb="7">
      <t>メ</t>
    </rPh>
    <rPh sb="12" eb="14">
      <t>サクセイ</t>
    </rPh>
    <rPh sb="92" eb="94">
      <t>ブキ</t>
    </rPh>
    <rPh sb="94" eb="96">
      <t>カンレン</t>
    </rPh>
    <rPh sb="101" eb="103">
      <t>ゼンシュ</t>
    </rPh>
    <rPh sb="103" eb="105">
      <t>カンセイ</t>
    </rPh>
    <phoneticPr fontId="1"/>
  </si>
  <si>
    <r>
      <t>・武器25種目アクション実装
・武器26種目アクション実装
・武器27種目アクション実装
・武器28種目アクション実装
・武器29種目アクション実装
・武器30種目アクション実装
　</t>
    </r>
    <r>
      <rPr>
        <b/>
        <sz val="9"/>
        <color rgb="FFFF0000"/>
        <rFont val="游ゴシック"/>
        <family val="3"/>
        <charset val="128"/>
        <scheme val="minor"/>
      </rPr>
      <t>(武器全種実装完了)</t>
    </r>
    <rPh sb="92" eb="94">
      <t>ブキ</t>
    </rPh>
    <rPh sb="94" eb="96">
      <t>ゼンシュ</t>
    </rPh>
    <rPh sb="96" eb="98">
      <t>ジッソウ</t>
    </rPh>
    <rPh sb="98" eb="100">
      <t>カンリョウ</t>
    </rPh>
    <phoneticPr fontId="1"/>
  </si>
  <si>
    <t>・武器1種目ショットエフェクト作成
・武器2種目ショットエフェクト作成</t>
    <rPh sb="1" eb="3">
      <t>ブキ</t>
    </rPh>
    <rPh sb="4" eb="5">
      <t>シュ</t>
    </rPh>
    <rPh sb="5" eb="6">
      <t>メ</t>
    </rPh>
    <rPh sb="15" eb="17">
      <t>サクセイ</t>
    </rPh>
    <phoneticPr fontId="1"/>
  </si>
  <si>
    <t>・武器3種目ショットエフェクト作成
・武器4種目ショットエフェクト作成</t>
    <rPh sb="1" eb="3">
      <t>ブキ</t>
    </rPh>
    <rPh sb="4" eb="5">
      <t>シュ</t>
    </rPh>
    <rPh sb="5" eb="6">
      <t>メ</t>
    </rPh>
    <rPh sb="15" eb="17">
      <t>サクセイ</t>
    </rPh>
    <phoneticPr fontId="1"/>
  </si>
  <si>
    <t>・武器5種目ショットエフェクト作成
・武器6種目ショットエフェクト作成</t>
    <rPh sb="1" eb="3">
      <t>ブキ</t>
    </rPh>
    <rPh sb="4" eb="5">
      <t>シュ</t>
    </rPh>
    <rPh sb="5" eb="6">
      <t>メ</t>
    </rPh>
    <rPh sb="15" eb="17">
      <t>サクセイ</t>
    </rPh>
    <phoneticPr fontId="1"/>
  </si>
  <si>
    <t>・武器7種目ショットエフェクト作成
・武器8種目ショットエフェクト作成</t>
    <rPh sb="1" eb="3">
      <t>ブキ</t>
    </rPh>
    <rPh sb="4" eb="5">
      <t>シュ</t>
    </rPh>
    <rPh sb="5" eb="6">
      <t>メ</t>
    </rPh>
    <rPh sb="15" eb="17">
      <t>サクセイ</t>
    </rPh>
    <phoneticPr fontId="1"/>
  </si>
  <si>
    <t>・武器9種目ショットエフェクト作成
・武器10種目ショットエフェクト作成</t>
    <rPh sb="1" eb="3">
      <t>ブキ</t>
    </rPh>
    <rPh sb="4" eb="5">
      <t>シュ</t>
    </rPh>
    <rPh sb="5" eb="6">
      <t>メ</t>
    </rPh>
    <rPh sb="15" eb="17">
      <t>サクセイ</t>
    </rPh>
    <phoneticPr fontId="1"/>
  </si>
  <si>
    <t>・武器11種目ショットエフェクト作成
・武器12種目ショットエフェクト作成</t>
    <rPh sb="1" eb="3">
      <t>ブキ</t>
    </rPh>
    <rPh sb="5" eb="6">
      <t>シュ</t>
    </rPh>
    <rPh sb="6" eb="7">
      <t>メ</t>
    </rPh>
    <rPh sb="16" eb="18">
      <t>サクセイ</t>
    </rPh>
    <phoneticPr fontId="1"/>
  </si>
  <si>
    <t>・武器11種目アクション実装
・武器12種目アクション実装</t>
    <rPh sb="1" eb="3">
      <t>ブキ</t>
    </rPh>
    <rPh sb="5" eb="6">
      <t>シュ</t>
    </rPh>
    <rPh sb="6" eb="7">
      <t>メ</t>
    </rPh>
    <rPh sb="12" eb="14">
      <t>ジッソウ</t>
    </rPh>
    <phoneticPr fontId="1"/>
  </si>
  <si>
    <t>・武器13種目ショットエフェクト作成
・武器14種目ショットエフェクト作成</t>
    <rPh sb="1" eb="3">
      <t>ブキ</t>
    </rPh>
    <rPh sb="5" eb="6">
      <t>シュ</t>
    </rPh>
    <rPh sb="6" eb="7">
      <t>メ</t>
    </rPh>
    <rPh sb="16" eb="18">
      <t>サクセイ</t>
    </rPh>
    <phoneticPr fontId="1"/>
  </si>
  <si>
    <t>・武器15種目ショットエフェクト作成
・武器16種目ショットエフェクト作成</t>
    <rPh sb="1" eb="3">
      <t>ブキ</t>
    </rPh>
    <rPh sb="5" eb="6">
      <t>シュ</t>
    </rPh>
    <rPh sb="6" eb="7">
      <t>メ</t>
    </rPh>
    <rPh sb="16" eb="18">
      <t>サクセイ</t>
    </rPh>
    <phoneticPr fontId="1"/>
  </si>
  <si>
    <t>・武器15種目アクション実装
・武器16種目アクション実装</t>
    <rPh sb="1" eb="3">
      <t>ブキ</t>
    </rPh>
    <rPh sb="5" eb="6">
      <t>シュ</t>
    </rPh>
    <rPh sb="6" eb="7">
      <t>メ</t>
    </rPh>
    <rPh sb="12" eb="14">
      <t>ジッソウ</t>
    </rPh>
    <rPh sb="27" eb="29">
      <t>ジッソウ</t>
    </rPh>
    <phoneticPr fontId="1"/>
  </si>
  <si>
    <t>・武器17種目ショットエフェクト作成
・武器18種目ショットエフェクト作成</t>
    <rPh sb="1" eb="3">
      <t>ブキ</t>
    </rPh>
    <rPh sb="5" eb="6">
      <t>シュ</t>
    </rPh>
    <rPh sb="6" eb="7">
      <t>メ</t>
    </rPh>
    <rPh sb="16" eb="18">
      <t>サクセイ</t>
    </rPh>
    <phoneticPr fontId="1"/>
  </si>
  <si>
    <t>・武器19種目ショットエフェクト作成
・武器20種目ショットエフェクト作成
・武器21種目ショットエフェクト作成</t>
    <rPh sb="1" eb="3">
      <t>ブキ</t>
    </rPh>
    <rPh sb="5" eb="6">
      <t>シュ</t>
    </rPh>
    <rPh sb="6" eb="7">
      <t>メ</t>
    </rPh>
    <rPh sb="16" eb="18">
      <t>サクセイ</t>
    </rPh>
    <phoneticPr fontId="1"/>
  </si>
  <si>
    <t>・武器22種目ショットエフェクト作成</t>
    <rPh sb="1" eb="3">
      <t>ブキ</t>
    </rPh>
    <rPh sb="5" eb="6">
      <t>シュ</t>
    </rPh>
    <rPh sb="6" eb="7">
      <t>メ</t>
    </rPh>
    <rPh sb="16" eb="18">
      <t>サクセイ</t>
    </rPh>
    <phoneticPr fontId="1"/>
  </si>
  <si>
    <t>・武器23種目ショットエフェクト作成
・武器24種目ショットエフェクト作成</t>
    <rPh sb="1" eb="3">
      <t>ブキ</t>
    </rPh>
    <rPh sb="5" eb="6">
      <t>シュ</t>
    </rPh>
    <rPh sb="6" eb="7">
      <t>メ</t>
    </rPh>
    <rPh sb="16" eb="18">
      <t>サクセイ</t>
    </rPh>
    <phoneticPr fontId="1"/>
  </si>
  <si>
    <r>
      <t>・武器25種目ショットエフェクト作成
・武器26種目ショットエフェクト作成
・武器27種目ショットエフェクト作成
・武器28種目ショットエフェクト作成
・武器29種目ショットエフェクト作成
・武器30種目ショットエフェクト作成
　</t>
    </r>
    <r>
      <rPr>
        <b/>
        <sz val="9"/>
        <color rgb="FFFF0000"/>
        <rFont val="游ゴシック"/>
        <family val="3"/>
        <charset val="128"/>
        <scheme val="minor"/>
      </rPr>
      <t>(ショットエフェクト全種完成)</t>
    </r>
    <rPh sb="1" eb="3">
      <t>ブキ</t>
    </rPh>
    <rPh sb="5" eb="6">
      <t>シュ</t>
    </rPh>
    <rPh sb="6" eb="7">
      <t>メ</t>
    </rPh>
    <rPh sb="16" eb="18">
      <t>サクセイ</t>
    </rPh>
    <rPh sb="125" eb="127">
      <t>ゼンシュ</t>
    </rPh>
    <rPh sb="127" eb="129">
      <t>カンセイ</t>
    </rPh>
    <phoneticPr fontId="1"/>
  </si>
  <si>
    <t>・カメラ操作実装完了</t>
    <rPh sb="4" eb="6">
      <t>ソウサ</t>
    </rPh>
    <rPh sb="6" eb="8">
      <t>ジッソウ</t>
    </rPh>
    <rPh sb="8" eb="10">
      <t>カンリョウ</t>
    </rPh>
    <phoneticPr fontId="1"/>
  </si>
  <si>
    <t>・オプション内でのカメラ感度変更実装終了</t>
    <rPh sb="6" eb="7">
      <t>ナイ</t>
    </rPh>
    <rPh sb="12" eb="14">
      <t>カンド</t>
    </rPh>
    <rPh sb="14" eb="16">
      <t>ヘンコウ</t>
    </rPh>
    <rPh sb="16" eb="18">
      <t>ジッソウ</t>
    </rPh>
    <rPh sb="18" eb="20">
      <t>シュウリョウ</t>
    </rPh>
    <phoneticPr fontId="1"/>
  </si>
  <si>
    <t>・プレイヤー猿オスリグ作成</t>
    <rPh sb="6" eb="7">
      <t>サル</t>
    </rPh>
    <rPh sb="11" eb="13">
      <t>サクセイ</t>
    </rPh>
    <phoneticPr fontId="1"/>
  </si>
  <si>
    <t>・プレイヤー猿オスラフモデル完成</t>
    <rPh sb="6" eb="7">
      <t>サル</t>
    </rPh>
    <rPh sb="14" eb="16">
      <t>カンセイ</t>
    </rPh>
    <phoneticPr fontId="1"/>
  </si>
  <si>
    <r>
      <t xml:space="preserve">・プレイヤー猿オスモデル完成
</t>
    </r>
    <r>
      <rPr>
        <sz val="9"/>
        <rFont val="游ゴシック"/>
        <family val="3"/>
        <charset val="128"/>
        <scheme val="minor"/>
      </rPr>
      <t>・プレイヤー猿メスラフモデル完成</t>
    </r>
    <rPh sb="6" eb="7">
      <t>サル</t>
    </rPh>
    <rPh sb="12" eb="14">
      <t>カンセイ</t>
    </rPh>
    <rPh sb="21" eb="22">
      <t>サル</t>
    </rPh>
    <rPh sb="29" eb="31">
      <t>カンセイ</t>
    </rPh>
    <phoneticPr fontId="1"/>
  </si>
  <si>
    <t>・プレイヤー猿メスモデル完成</t>
    <phoneticPr fontId="1"/>
  </si>
  <si>
    <t>・プレイヤー猿メスリグ作成</t>
    <rPh sb="6" eb="7">
      <t>サル</t>
    </rPh>
    <rPh sb="11" eb="13">
      <t>サクセイ</t>
    </rPh>
    <phoneticPr fontId="1"/>
  </si>
  <si>
    <t>・キャラクターシェーダー完成
・背景用シェーダー完成</t>
    <rPh sb="12" eb="14">
      <t>カンセイ</t>
    </rPh>
    <rPh sb="16" eb="18">
      <t>ハイケイ</t>
    </rPh>
    <rPh sb="18" eb="19">
      <t>ヨウ</t>
    </rPh>
    <rPh sb="24" eb="26">
      <t>カンセイ</t>
    </rPh>
    <phoneticPr fontId="1"/>
  </si>
  <si>
    <t>・木作成用ツール完成</t>
    <rPh sb="1" eb="2">
      <t>キ</t>
    </rPh>
    <rPh sb="2" eb="4">
      <t>サクセイ</t>
    </rPh>
    <rPh sb="4" eb="5">
      <t>ヨウ</t>
    </rPh>
    <rPh sb="8" eb="10">
      <t>カンセイ</t>
    </rPh>
    <phoneticPr fontId="1"/>
  </si>
  <si>
    <t>・シミュレーション調整ツール完成</t>
    <rPh sb="9" eb="11">
      <t>チョウセイ</t>
    </rPh>
    <rPh sb="14" eb="16">
      <t>カンセイ</t>
    </rPh>
    <phoneticPr fontId="1"/>
  </si>
  <si>
    <t>・レベル管理ツール完成</t>
    <rPh sb="4" eb="6">
      <t>カンリ</t>
    </rPh>
    <rPh sb="9" eb="11">
      <t>カンセイ</t>
    </rPh>
    <phoneticPr fontId="1"/>
  </si>
  <si>
    <t>・ラフ背景完了
　(全体マップの1/10サイズのクオリティFIX)</t>
    <rPh sb="3" eb="5">
      <t>ハイケイ</t>
    </rPh>
    <rPh sb="5" eb="7">
      <t>カンリョウ</t>
    </rPh>
    <rPh sb="10" eb="12">
      <t>ゼンタイ</t>
    </rPh>
    <phoneticPr fontId="1"/>
  </si>
  <si>
    <t>・ステージ1種目完成
・ステージ2種目完成</t>
    <rPh sb="6" eb="7">
      <t>シュ</t>
    </rPh>
    <rPh sb="7" eb="8">
      <t>メ</t>
    </rPh>
    <rPh sb="8" eb="10">
      <t>カンセイ</t>
    </rPh>
    <phoneticPr fontId="1"/>
  </si>
  <si>
    <t>・背景用オブジェクトリスト作成完了</t>
    <rPh sb="1" eb="3">
      <t>ハイケイ</t>
    </rPh>
    <rPh sb="3" eb="4">
      <t>ヨウ</t>
    </rPh>
    <rPh sb="13" eb="15">
      <t>サクセイ</t>
    </rPh>
    <rPh sb="15" eb="17">
      <t>カンリョウ</t>
    </rPh>
    <phoneticPr fontId="1"/>
  </si>
  <si>
    <t>・サーバー選定用飼料作成</t>
    <rPh sb="5" eb="8">
      <t>センテイヨウ</t>
    </rPh>
    <rPh sb="8" eb="10">
      <t>シリョウ</t>
    </rPh>
    <rPh sb="10" eb="12">
      <t>サクセイ</t>
    </rPh>
    <phoneticPr fontId="1"/>
  </si>
  <si>
    <t>・オンラインサービス選定用資料作成</t>
    <rPh sb="10" eb="13">
      <t>センテイヨウ</t>
    </rPh>
    <rPh sb="13" eb="15">
      <t>シリョウ</t>
    </rPh>
    <rPh sb="15" eb="17">
      <t>サクセイ</t>
    </rPh>
    <phoneticPr fontId="1"/>
  </si>
  <si>
    <t>・オンライン技術資料作成</t>
    <rPh sb="6" eb="8">
      <t>ギジュツ</t>
    </rPh>
    <rPh sb="8" eb="10">
      <t>シリョウ</t>
    </rPh>
    <rPh sb="10" eb="12">
      <t>サクセイ</t>
    </rPh>
    <phoneticPr fontId="1"/>
  </si>
  <si>
    <t>・マッチング仕様作成</t>
    <rPh sb="6" eb="8">
      <t>シヨウ</t>
    </rPh>
    <rPh sb="8" eb="10">
      <t>サクセイ</t>
    </rPh>
    <phoneticPr fontId="1"/>
  </si>
  <si>
    <t>・レイドボス戦基本仕様作成</t>
    <rPh sb="6" eb="7">
      <t>セン</t>
    </rPh>
    <rPh sb="7" eb="9">
      <t>キホン</t>
    </rPh>
    <rPh sb="9" eb="11">
      <t>シヨウ</t>
    </rPh>
    <rPh sb="11" eb="13">
      <t>サクセイ</t>
    </rPh>
    <phoneticPr fontId="1"/>
  </si>
  <si>
    <t>・虫ギミック1種目モデリング完成
・虫ギミック2種目モデリング完成</t>
    <rPh sb="1" eb="2">
      <t>ムシ</t>
    </rPh>
    <rPh sb="7" eb="8">
      <t>シュ</t>
    </rPh>
    <rPh sb="8" eb="9">
      <t>メ</t>
    </rPh>
    <rPh sb="14" eb="16">
      <t>カンセイ</t>
    </rPh>
    <phoneticPr fontId="1"/>
  </si>
  <si>
    <t>・虫ギミック3種目モデリング完成
・虫ギミック4種目モデリング完成</t>
    <rPh sb="1" eb="2">
      <t>ムシ</t>
    </rPh>
    <rPh sb="7" eb="8">
      <t>シュ</t>
    </rPh>
    <rPh sb="8" eb="9">
      <t>メ</t>
    </rPh>
    <rPh sb="14" eb="16">
      <t>カンセイ</t>
    </rPh>
    <phoneticPr fontId="1"/>
  </si>
  <si>
    <t>・虫ギミック5種目モデリング完成
・虫ギミック6種目モデリング完成</t>
    <rPh sb="1" eb="2">
      <t>ムシ</t>
    </rPh>
    <rPh sb="7" eb="8">
      <t>シュ</t>
    </rPh>
    <rPh sb="8" eb="9">
      <t>メ</t>
    </rPh>
    <rPh sb="14" eb="16">
      <t>カンセイ</t>
    </rPh>
    <phoneticPr fontId="1"/>
  </si>
  <si>
    <t>・虫ギミック7種目モデリング完成
・虫ギミック8種目モデリング完成</t>
    <rPh sb="1" eb="2">
      <t>ムシ</t>
    </rPh>
    <rPh sb="7" eb="8">
      <t>シュ</t>
    </rPh>
    <rPh sb="8" eb="9">
      <t>メ</t>
    </rPh>
    <rPh sb="14" eb="16">
      <t>カンセイ</t>
    </rPh>
    <phoneticPr fontId="1"/>
  </si>
  <si>
    <t>・虫ギミック9種目モデリング完成
・虫ギミック10種目モデリング完成
・虫ギミック11種目モデリング完成
・虫ギミック12種目モデリング完成</t>
    <rPh sb="1" eb="2">
      <t>ムシ</t>
    </rPh>
    <rPh sb="7" eb="8">
      <t>シュ</t>
    </rPh>
    <rPh sb="8" eb="9">
      <t>メ</t>
    </rPh>
    <rPh sb="14" eb="16">
      <t>カンセイ</t>
    </rPh>
    <phoneticPr fontId="1"/>
  </si>
  <si>
    <t>・虫ギミック13種目モデリング完成
・虫ギミック14種目モデリング完成
・虫ギミック15種目モデリング完成
・虫ギミック16種目モデリング完成</t>
    <rPh sb="1" eb="2">
      <t>ムシ</t>
    </rPh>
    <rPh sb="8" eb="9">
      <t>シュ</t>
    </rPh>
    <rPh sb="9" eb="10">
      <t>メ</t>
    </rPh>
    <rPh sb="15" eb="17">
      <t>カンセイ</t>
    </rPh>
    <phoneticPr fontId="1"/>
  </si>
  <si>
    <t>・虫ギミック17種目モデリング完成
・虫ギミック18種目モデリング完成</t>
    <rPh sb="1" eb="2">
      <t>ムシ</t>
    </rPh>
    <rPh sb="8" eb="9">
      <t>シュ</t>
    </rPh>
    <rPh sb="9" eb="10">
      <t>メ</t>
    </rPh>
    <rPh sb="15" eb="17">
      <t>カンセイ</t>
    </rPh>
    <phoneticPr fontId="1"/>
  </si>
  <si>
    <t>・虫ギミック19種目モデリング完成
・虫ギミック20種目モデリング完成</t>
    <rPh sb="1" eb="2">
      <t>ムシ</t>
    </rPh>
    <rPh sb="8" eb="9">
      <t>シュ</t>
    </rPh>
    <rPh sb="9" eb="10">
      <t>メ</t>
    </rPh>
    <rPh sb="15" eb="17">
      <t>カンセイ</t>
    </rPh>
    <phoneticPr fontId="1"/>
  </si>
  <si>
    <t>・虫ギミック21種目モデリング完成</t>
    <rPh sb="1" eb="2">
      <t>ムシ</t>
    </rPh>
    <rPh sb="8" eb="9">
      <t>シュ</t>
    </rPh>
    <rPh sb="9" eb="10">
      <t>メ</t>
    </rPh>
    <rPh sb="15" eb="17">
      <t>カンセイ</t>
    </rPh>
    <phoneticPr fontId="1"/>
  </si>
  <si>
    <t>・虫ギミック22種目モデリング完成
・虫ギミック23種目モデリング完成
・虫ギミック24種目モデリング完成
・虫ギミック25種目モデリング完成
・虫ギミック26種目モデリング完成</t>
    <rPh sb="1" eb="2">
      <t>ムシ</t>
    </rPh>
    <rPh sb="8" eb="9">
      <t>シュ</t>
    </rPh>
    <rPh sb="9" eb="10">
      <t>メ</t>
    </rPh>
    <rPh sb="15" eb="17">
      <t>カンセイ</t>
    </rPh>
    <phoneticPr fontId="1"/>
  </si>
  <si>
    <r>
      <t>・虫ギミック27種目モデリング完成
・虫ギミック28種目モデリング完成
・虫ギミック29種目モデリング完成
・虫ギミック30種目モデリング完成
　</t>
    </r>
    <r>
      <rPr>
        <b/>
        <sz val="9"/>
        <color rgb="FFFF0000"/>
        <rFont val="游ゴシック"/>
        <family val="3"/>
        <charset val="128"/>
        <scheme val="minor"/>
      </rPr>
      <t>(虫ギミック全種モデリング完成)</t>
    </r>
    <rPh sb="1" eb="2">
      <t>ムシ</t>
    </rPh>
    <rPh sb="8" eb="9">
      <t>シュ</t>
    </rPh>
    <rPh sb="9" eb="10">
      <t>メ</t>
    </rPh>
    <rPh sb="15" eb="17">
      <t>カンセイ</t>
    </rPh>
    <rPh sb="74" eb="75">
      <t>ムシ</t>
    </rPh>
    <rPh sb="79" eb="81">
      <t>ゼンシュ</t>
    </rPh>
    <rPh sb="86" eb="88">
      <t>カンセイ</t>
    </rPh>
    <phoneticPr fontId="1"/>
  </si>
  <si>
    <t>・虫ギミック1種目リグ完成
・虫ギミック2種目リグ完成</t>
    <rPh sb="1" eb="2">
      <t>ムシ</t>
    </rPh>
    <rPh sb="7" eb="8">
      <t>シュ</t>
    </rPh>
    <rPh sb="8" eb="9">
      <t>メ</t>
    </rPh>
    <rPh sb="11" eb="13">
      <t>カンセイ</t>
    </rPh>
    <phoneticPr fontId="1"/>
  </si>
  <si>
    <t>・虫ギミック3種目リグ完成
・虫ギミック4種目リグ完成</t>
    <rPh sb="1" eb="2">
      <t>ムシ</t>
    </rPh>
    <rPh sb="7" eb="8">
      <t>シュ</t>
    </rPh>
    <rPh sb="8" eb="9">
      <t>メ</t>
    </rPh>
    <rPh sb="11" eb="13">
      <t>カンセイ</t>
    </rPh>
    <phoneticPr fontId="1"/>
  </si>
  <si>
    <t>・虫ギミック5種目リグ完成
・虫ギミック6種目リグ完成</t>
    <rPh sb="1" eb="2">
      <t>ムシ</t>
    </rPh>
    <rPh sb="7" eb="8">
      <t>シュ</t>
    </rPh>
    <rPh sb="8" eb="9">
      <t>メ</t>
    </rPh>
    <rPh sb="11" eb="13">
      <t>カンセイ</t>
    </rPh>
    <phoneticPr fontId="1"/>
  </si>
  <si>
    <t>・虫ギミック7種目リグ完成
・虫ギミック8種目リグ完成</t>
    <rPh sb="1" eb="2">
      <t>ムシ</t>
    </rPh>
    <rPh sb="7" eb="8">
      <t>シュ</t>
    </rPh>
    <rPh sb="8" eb="9">
      <t>メ</t>
    </rPh>
    <rPh sb="11" eb="13">
      <t>カンセイ</t>
    </rPh>
    <phoneticPr fontId="1"/>
  </si>
  <si>
    <t>・虫ギミック9種目リグ完成
・虫ギミック10種目リグ完成
・虫ギミック11種目リグ完成
・虫ギミック12種目リグ完成</t>
    <rPh sb="1" eb="2">
      <t>ムシ</t>
    </rPh>
    <rPh sb="7" eb="8">
      <t>シュ</t>
    </rPh>
    <rPh sb="8" eb="9">
      <t>メ</t>
    </rPh>
    <rPh sb="11" eb="13">
      <t>カンセイ</t>
    </rPh>
    <phoneticPr fontId="1"/>
  </si>
  <si>
    <t>・虫ギミック17種目リグ完成
・虫ギミック18種目リグ完成</t>
    <rPh sb="1" eb="2">
      <t>ムシ</t>
    </rPh>
    <rPh sb="8" eb="9">
      <t>シュ</t>
    </rPh>
    <rPh sb="9" eb="10">
      <t>メ</t>
    </rPh>
    <rPh sb="12" eb="14">
      <t>カンセイ</t>
    </rPh>
    <phoneticPr fontId="1"/>
  </si>
  <si>
    <t>・虫ギミック19種目リグ完成
・虫ギミック20種目リグ完成</t>
    <rPh sb="1" eb="2">
      <t>ムシ</t>
    </rPh>
    <rPh sb="8" eb="9">
      <t>シュ</t>
    </rPh>
    <rPh sb="9" eb="10">
      <t>メ</t>
    </rPh>
    <rPh sb="12" eb="14">
      <t>カンセイ</t>
    </rPh>
    <phoneticPr fontId="1"/>
  </si>
  <si>
    <t>・虫ギミック21種目リグ完成</t>
    <rPh sb="1" eb="2">
      <t>ムシ</t>
    </rPh>
    <rPh sb="8" eb="9">
      <t>シュ</t>
    </rPh>
    <rPh sb="9" eb="10">
      <t>メ</t>
    </rPh>
    <rPh sb="12" eb="14">
      <t>カンセイ</t>
    </rPh>
    <phoneticPr fontId="1"/>
  </si>
  <si>
    <t>・虫ギミック22種目リグ完成
・虫ギミック23種目リグ完成
・虫ギミック24種目リグ完成
・虫ギミック25種目リグ完成
・虫ギミック26種目リグ完成</t>
    <rPh sb="1" eb="2">
      <t>ムシ</t>
    </rPh>
    <rPh sb="8" eb="9">
      <t>シュ</t>
    </rPh>
    <rPh sb="9" eb="10">
      <t>メ</t>
    </rPh>
    <rPh sb="12" eb="14">
      <t>カンセイ</t>
    </rPh>
    <phoneticPr fontId="1"/>
  </si>
  <si>
    <r>
      <t>・虫ギミック27種目リグ完成
・虫ギミック28種目リグ完成
・虫ギミック29種目リグ完成
・虫ギミック30種目リグ完成
　</t>
    </r>
    <r>
      <rPr>
        <b/>
        <sz val="9"/>
        <color rgb="FFFF0000"/>
        <rFont val="游ゴシック"/>
        <family val="3"/>
        <charset val="128"/>
        <scheme val="minor"/>
      </rPr>
      <t>(虫ギミック全種リグ完成)</t>
    </r>
    <rPh sb="1" eb="2">
      <t>ムシ</t>
    </rPh>
    <rPh sb="8" eb="9">
      <t>シュ</t>
    </rPh>
    <rPh sb="9" eb="10">
      <t>メ</t>
    </rPh>
    <rPh sb="12" eb="14">
      <t>カンセイ</t>
    </rPh>
    <rPh sb="62" eb="63">
      <t>ムシ</t>
    </rPh>
    <rPh sb="67" eb="69">
      <t>ゼンシュ</t>
    </rPh>
    <rPh sb="71" eb="73">
      <t>カンセイ</t>
    </rPh>
    <phoneticPr fontId="1"/>
  </si>
  <si>
    <t>・虫ギミック1種目モーション完成
・虫ギミック2種目モーション完成</t>
    <rPh sb="1" eb="2">
      <t>ムシ</t>
    </rPh>
    <rPh sb="7" eb="8">
      <t>シュ</t>
    </rPh>
    <rPh sb="8" eb="9">
      <t>メ</t>
    </rPh>
    <rPh sb="14" eb="16">
      <t>カンセイ</t>
    </rPh>
    <phoneticPr fontId="1"/>
  </si>
  <si>
    <t>・虫ギミック3種目モーション完成
・虫ギミック4種目モーション完成</t>
    <rPh sb="1" eb="2">
      <t>ムシ</t>
    </rPh>
    <rPh sb="7" eb="8">
      <t>シュ</t>
    </rPh>
    <rPh sb="8" eb="9">
      <t>メ</t>
    </rPh>
    <rPh sb="14" eb="16">
      <t>カンセイ</t>
    </rPh>
    <phoneticPr fontId="1"/>
  </si>
  <si>
    <t>・虫ギミック5種目モーション完成
・虫ギミック6種目モーション完成</t>
    <rPh sb="1" eb="2">
      <t>ムシ</t>
    </rPh>
    <rPh sb="7" eb="8">
      <t>シュ</t>
    </rPh>
    <rPh sb="8" eb="9">
      <t>メ</t>
    </rPh>
    <rPh sb="14" eb="16">
      <t>カンセイ</t>
    </rPh>
    <phoneticPr fontId="1"/>
  </si>
  <si>
    <t>・虫ギミック7種目モーション完成
・虫ギミック8種目モーション完成</t>
    <rPh sb="1" eb="2">
      <t>ムシ</t>
    </rPh>
    <rPh sb="7" eb="8">
      <t>シュ</t>
    </rPh>
    <rPh sb="8" eb="9">
      <t>メ</t>
    </rPh>
    <rPh sb="14" eb="16">
      <t>カンセイ</t>
    </rPh>
    <phoneticPr fontId="1"/>
  </si>
  <si>
    <t>・虫ギミック13種目リグ完成
・虫ギミック14種目リグ完成
・虫ギミック15種目リグ完成
・虫ギミック16種目リグ完成</t>
    <rPh sb="1" eb="2">
      <t>ムシ</t>
    </rPh>
    <rPh sb="8" eb="9">
      <t>シュ</t>
    </rPh>
    <rPh sb="9" eb="10">
      <t>メ</t>
    </rPh>
    <rPh sb="12" eb="14">
      <t>カンセイ</t>
    </rPh>
    <phoneticPr fontId="1"/>
  </si>
  <si>
    <t>・虫ギミック9種目モーション完成
・虫ギミック10種目モーション完成
・虫ギミック11種目モーション完成
・虫ギミック12種目モーション完成</t>
    <rPh sb="1" eb="2">
      <t>ムシ</t>
    </rPh>
    <rPh sb="7" eb="8">
      <t>シュ</t>
    </rPh>
    <rPh sb="8" eb="9">
      <t>メ</t>
    </rPh>
    <rPh sb="14" eb="16">
      <t>カンセイ</t>
    </rPh>
    <phoneticPr fontId="1"/>
  </si>
  <si>
    <t>・虫ギミック13種目モーション完成
・虫ギミック14種目モーション完成
・虫ギミック15種目モーション完成
・虫ギミック16種目モーション完成</t>
    <rPh sb="1" eb="2">
      <t>ムシ</t>
    </rPh>
    <rPh sb="8" eb="9">
      <t>シュ</t>
    </rPh>
    <rPh sb="9" eb="10">
      <t>メ</t>
    </rPh>
    <rPh sb="15" eb="17">
      <t>カンセイ</t>
    </rPh>
    <phoneticPr fontId="1"/>
  </si>
  <si>
    <t>・虫ギミック17種目モーション完成
・虫ギミック18種目モーション完成</t>
    <rPh sb="1" eb="2">
      <t>ムシ</t>
    </rPh>
    <rPh sb="8" eb="9">
      <t>シュ</t>
    </rPh>
    <rPh sb="9" eb="10">
      <t>メ</t>
    </rPh>
    <rPh sb="15" eb="17">
      <t>カンセイ</t>
    </rPh>
    <phoneticPr fontId="1"/>
  </si>
  <si>
    <t>・虫ギミック19種目モーション完成
・虫ギミック20種目モーション完成</t>
    <rPh sb="1" eb="2">
      <t>ムシ</t>
    </rPh>
    <rPh sb="8" eb="9">
      <t>シュ</t>
    </rPh>
    <rPh sb="9" eb="10">
      <t>メ</t>
    </rPh>
    <rPh sb="15" eb="17">
      <t>カンセイ</t>
    </rPh>
    <phoneticPr fontId="1"/>
  </si>
  <si>
    <t>・虫ギミック21種目モーション完成</t>
    <rPh sb="1" eb="2">
      <t>ムシ</t>
    </rPh>
    <rPh sb="8" eb="9">
      <t>シュ</t>
    </rPh>
    <rPh sb="9" eb="10">
      <t>メ</t>
    </rPh>
    <rPh sb="15" eb="17">
      <t>カンセイ</t>
    </rPh>
    <phoneticPr fontId="1"/>
  </si>
  <si>
    <t>・虫ギミック22種目モーション完成
・虫ギミック23種目モーション完成
・虫ギミック24種目モーション完成
・虫ギミック25種目モーション完成
・虫ギミック26種目モーション完成</t>
    <rPh sb="1" eb="2">
      <t>ムシ</t>
    </rPh>
    <rPh sb="8" eb="9">
      <t>シュ</t>
    </rPh>
    <rPh sb="9" eb="10">
      <t>メ</t>
    </rPh>
    <rPh sb="15" eb="17">
      <t>カンセイ</t>
    </rPh>
    <phoneticPr fontId="1"/>
  </si>
  <si>
    <r>
      <t>・虫ギミック27種目モーション完成
・虫ギミック28種目モーション完成
・虫ギミック29種目モーション完成
・虫ギミック30種目モーション完成
　</t>
    </r>
    <r>
      <rPr>
        <b/>
        <sz val="9"/>
        <color rgb="FFFF0000"/>
        <rFont val="游ゴシック"/>
        <family val="3"/>
        <charset val="128"/>
        <scheme val="minor"/>
      </rPr>
      <t>(虫ギミック全種モーション完成)</t>
    </r>
    <rPh sb="1" eb="2">
      <t>ムシ</t>
    </rPh>
    <rPh sb="8" eb="9">
      <t>シュ</t>
    </rPh>
    <rPh sb="9" eb="10">
      <t>メ</t>
    </rPh>
    <rPh sb="15" eb="17">
      <t>カンセイ</t>
    </rPh>
    <rPh sb="74" eb="75">
      <t>ムシ</t>
    </rPh>
    <rPh sb="79" eb="81">
      <t>ゼンシュ</t>
    </rPh>
    <rPh sb="86" eb="88">
      <t>カンセイ</t>
    </rPh>
    <phoneticPr fontId="1"/>
  </si>
  <si>
    <t>プログラム</t>
    <phoneticPr fontId="1"/>
  </si>
  <si>
    <t>・虫ギミック1種目実装完了
・虫ギミック2種目実装完了</t>
    <rPh sb="1" eb="2">
      <t>ムシ</t>
    </rPh>
    <rPh sb="7" eb="8">
      <t>シュ</t>
    </rPh>
    <rPh sb="8" eb="9">
      <t>メ</t>
    </rPh>
    <rPh sb="9" eb="11">
      <t>ジッソウ</t>
    </rPh>
    <rPh sb="11" eb="13">
      <t>カンリョウ</t>
    </rPh>
    <phoneticPr fontId="1"/>
  </si>
  <si>
    <t>・虫ギミック3種目実装完了
・虫ギミック4種目実装完了</t>
    <rPh sb="1" eb="2">
      <t>ムシ</t>
    </rPh>
    <rPh sb="7" eb="8">
      <t>シュ</t>
    </rPh>
    <rPh sb="8" eb="9">
      <t>メ</t>
    </rPh>
    <phoneticPr fontId="1"/>
  </si>
  <si>
    <t>・虫ギミック5種目実装完了
・虫ギミック6種目実装完了</t>
    <rPh sb="1" eb="2">
      <t>ムシ</t>
    </rPh>
    <rPh sb="7" eb="8">
      <t>シュ</t>
    </rPh>
    <rPh sb="8" eb="9">
      <t>メ</t>
    </rPh>
    <phoneticPr fontId="1"/>
  </si>
  <si>
    <t>・虫ギミック7種目実装完了
・虫ギミック8種目実装完了</t>
    <rPh sb="1" eb="2">
      <t>ムシ</t>
    </rPh>
    <rPh sb="7" eb="8">
      <t>シュ</t>
    </rPh>
    <rPh sb="8" eb="9">
      <t>メ</t>
    </rPh>
    <phoneticPr fontId="1"/>
  </si>
  <si>
    <t>・虫ギミック9種目実装完了
・虫ギミック10種目実装完了
・虫ギミック11種目実装完了
・虫ギミック12種目実装完了</t>
    <rPh sb="1" eb="2">
      <t>ムシ</t>
    </rPh>
    <rPh sb="7" eb="8">
      <t>シュ</t>
    </rPh>
    <rPh sb="8" eb="9">
      <t>メ</t>
    </rPh>
    <phoneticPr fontId="1"/>
  </si>
  <si>
    <t>・虫ギミック13種目実装完了
・虫ギミック14種目実装完了
・虫ギミック15種目実装完了
・虫ギミック16種目実装完了</t>
    <rPh sb="1" eb="2">
      <t>ムシ</t>
    </rPh>
    <rPh sb="8" eb="9">
      <t>シュ</t>
    </rPh>
    <rPh sb="9" eb="10">
      <t>メ</t>
    </rPh>
    <phoneticPr fontId="1"/>
  </si>
  <si>
    <t>・虫ギミック17種目実装完了
・虫ギミック18種目実装完了</t>
    <rPh sb="1" eb="2">
      <t>ムシ</t>
    </rPh>
    <rPh sb="8" eb="9">
      <t>シュ</t>
    </rPh>
    <rPh sb="9" eb="10">
      <t>メ</t>
    </rPh>
    <phoneticPr fontId="1"/>
  </si>
  <si>
    <t>・虫ギミック19種目実装完了
・虫ギミック20種目実装完了</t>
    <rPh sb="1" eb="2">
      <t>ムシ</t>
    </rPh>
    <rPh sb="8" eb="9">
      <t>シュ</t>
    </rPh>
    <rPh sb="9" eb="10">
      <t>メ</t>
    </rPh>
    <phoneticPr fontId="1"/>
  </si>
  <si>
    <t>・虫ギミック21種目実装完了</t>
    <rPh sb="1" eb="2">
      <t>ムシ</t>
    </rPh>
    <rPh sb="8" eb="9">
      <t>シュ</t>
    </rPh>
    <rPh sb="9" eb="10">
      <t>メ</t>
    </rPh>
    <rPh sb="10" eb="12">
      <t>ジッソウ</t>
    </rPh>
    <rPh sb="12" eb="14">
      <t>カンリョウ</t>
    </rPh>
    <phoneticPr fontId="1"/>
  </si>
  <si>
    <t>・虫ギミック22種目実装完了
・虫ギミック23種目実装完了
・虫ギミック24種目実装完了
・虫ギミック25種目実装完了
・虫ギミック26種目実装完了</t>
    <rPh sb="1" eb="2">
      <t>ムシ</t>
    </rPh>
    <rPh sb="8" eb="9">
      <t>シュ</t>
    </rPh>
    <rPh sb="9" eb="10">
      <t>メ</t>
    </rPh>
    <phoneticPr fontId="1"/>
  </si>
  <si>
    <r>
      <t>・虫ギミック27種目実装完了
・虫ギミック28種目実装完了
・虫ギミック29種目実装完了
・虫ギミック30種目実装完了
　</t>
    </r>
    <r>
      <rPr>
        <b/>
        <sz val="9"/>
        <color rgb="FFFF0000"/>
        <rFont val="游ゴシック"/>
        <family val="3"/>
        <charset val="128"/>
        <scheme val="minor"/>
      </rPr>
      <t>(虫ギミック全種実装完了)</t>
    </r>
    <rPh sb="1" eb="2">
      <t>ムシ</t>
    </rPh>
    <rPh sb="8" eb="9">
      <t>シュ</t>
    </rPh>
    <rPh sb="9" eb="10">
      <t>メ</t>
    </rPh>
    <rPh sb="55" eb="57">
      <t>ジッソウ</t>
    </rPh>
    <rPh sb="57" eb="59">
      <t>カンリョウゼンシュ</t>
    </rPh>
    <phoneticPr fontId="1"/>
  </si>
  <si>
    <t>背景</t>
    <rPh sb="0" eb="2">
      <t>ハイケイ</t>
    </rPh>
    <phoneticPr fontId="1"/>
  </si>
  <si>
    <t>・虫ギミック1種目エフェクト完成
・虫ギミック2種目エフェクト完成</t>
    <rPh sb="1" eb="2">
      <t>ムシ</t>
    </rPh>
    <rPh sb="7" eb="8">
      <t>シュ</t>
    </rPh>
    <rPh sb="8" eb="9">
      <t>メ</t>
    </rPh>
    <rPh sb="14" eb="16">
      <t>カンセイ</t>
    </rPh>
    <phoneticPr fontId="1"/>
  </si>
  <si>
    <t>・虫ギミック3種目エフェクト完成
・虫ギミック4種目エフェクト完成</t>
    <rPh sb="1" eb="2">
      <t>ムシ</t>
    </rPh>
    <rPh sb="7" eb="8">
      <t>シュ</t>
    </rPh>
    <rPh sb="8" eb="9">
      <t>メ</t>
    </rPh>
    <rPh sb="14" eb="16">
      <t>カンセイ</t>
    </rPh>
    <phoneticPr fontId="1"/>
  </si>
  <si>
    <t>・虫ギミック5種目エフェクト完成
・虫ギミック6種目エフェクト完成</t>
    <rPh sb="1" eb="2">
      <t>ムシ</t>
    </rPh>
    <rPh sb="7" eb="8">
      <t>シュ</t>
    </rPh>
    <rPh sb="8" eb="9">
      <t>メ</t>
    </rPh>
    <rPh sb="14" eb="16">
      <t>カンセイ</t>
    </rPh>
    <phoneticPr fontId="1"/>
  </si>
  <si>
    <t>・虫ギミック7種目エフェクト完成
・虫ギミック8種目エフェクト完成</t>
    <rPh sb="1" eb="2">
      <t>ムシ</t>
    </rPh>
    <rPh sb="7" eb="8">
      <t>シュ</t>
    </rPh>
    <rPh sb="8" eb="9">
      <t>メ</t>
    </rPh>
    <rPh sb="14" eb="16">
      <t>カンセイ</t>
    </rPh>
    <phoneticPr fontId="1"/>
  </si>
  <si>
    <t>・虫ギミック9種目エフェクト完成
・虫ギミック10種目エフェクト完成
・虫ギミック11種目エフェクト完成
・虫ギミック12種目エフェクト完成</t>
    <rPh sb="1" eb="2">
      <t>ムシ</t>
    </rPh>
    <rPh sb="7" eb="8">
      <t>シュ</t>
    </rPh>
    <rPh sb="8" eb="9">
      <t>メ</t>
    </rPh>
    <rPh sb="14" eb="16">
      <t>カンセイ</t>
    </rPh>
    <phoneticPr fontId="1"/>
  </si>
  <si>
    <t>・虫ギミック13種目エフェクト完成
・虫ギミック14種目エフェクト完成
・虫ギミック15種目エフェクト完成
・虫ギミック16種目エフェクト完成</t>
    <rPh sb="1" eb="2">
      <t>ムシ</t>
    </rPh>
    <rPh sb="8" eb="9">
      <t>シュ</t>
    </rPh>
    <rPh sb="9" eb="10">
      <t>メ</t>
    </rPh>
    <rPh sb="15" eb="17">
      <t>カンセイ</t>
    </rPh>
    <phoneticPr fontId="1"/>
  </si>
  <si>
    <t>・虫ギミック17種目エフェクト完成
・虫ギミック18種目エフェクト完成</t>
    <rPh sb="1" eb="2">
      <t>ムシ</t>
    </rPh>
    <rPh sb="8" eb="9">
      <t>シュ</t>
    </rPh>
    <rPh sb="9" eb="10">
      <t>メ</t>
    </rPh>
    <rPh sb="15" eb="17">
      <t>カンセイ</t>
    </rPh>
    <phoneticPr fontId="1"/>
  </si>
  <si>
    <t>・虫ギミック19種目エフェクト完成
・虫ギミック20種目エフェクト完成</t>
    <rPh sb="1" eb="2">
      <t>ムシ</t>
    </rPh>
    <rPh sb="8" eb="9">
      <t>シュ</t>
    </rPh>
    <rPh sb="9" eb="10">
      <t>メ</t>
    </rPh>
    <rPh sb="15" eb="17">
      <t>カンセイ</t>
    </rPh>
    <phoneticPr fontId="1"/>
  </si>
  <si>
    <t>・虫ギミック21種目エフェクト完成</t>
    <rPh sb="1" eb="2">
      <t>ムシ</t>
    </rPh>
    <rPh sb="8" eb="9">
      <t>シュ</t>
    </rPh>
    <rPh sb="9" eb="10">
      <t>メ</t>
    </rPh>
    <rPh sb="15" eb="17">
      <t>カンセイ</t>
    </rPh>
    <phoneticPr fontId="1"/>
  </si>
  <si>
    <t>・虫ギミック22種目エフェクト完成
・虫ギミック23種目エフェクト完成
・虫ギミック24種目エフェクト完成
・虫ギミック25種目エフェクト完成
・虫ギミック26種目エフェクト完成</t>
    <rPh sb="1" eb="2">
      <t>ムシ</t>
    </rPh>
    <rPh sb="8" eb="9">
      <t>シュ</t>
    </rPh>
    <rPh sb="9" eb="10">
      <t>メ</t>
    </rPh>
    <rPh sb="15" eb="17">
      <t>カンセイ</t>
    </rPh>
    <phoneticPr fontId="1"/>
  </si>
  <si>
    <r>
      <t>・虫ギミック27種目エフェクト完成
・虫ギミック28種目エフェクト完成
・虫ギミック29種目エフェクト完成
・虫ギミック30種目エフェクト完成
　</t>
    </r>
    <r>
      <rPr>
        <b/>
        <sz val="9"/>
        <color rgb="FFFF0000"/>
        <rFont val="游ゴシック"/>
        <family val="3"/>
        <charset val="128"/>
        <scheme val="minor"/>
      </rPr>
      <t>(虫ギミック全種エフェクト完成)</t>
    </r>
    <rPh sb="1" eb="2">
      <t>ムシ</t>
    </rPh>
    <rPh sb="8" eb="9">
      <t>シュ</t>
    </rPh>
    <rPh sb="9" eb="10">
      <t>メ</t>
    </rPh>
    <rPh sb="15" eb="17">
      <t>カンセイ</t>
    </rPh>
    <rPh sb="74" eb="75">
      <t>ムシ</t>
    </rPh>
    <rPh sb="79" eb="81">
      <t>ゼンシュ</t>
    </rPh>
    <rPh sb="86" eb="88">
      <t>カンセイ</t>
    </rPh>
    <phoneticPr fontId="1"/>
  </si>
  <si>
    <t>・植物ギミック1種目モデリング完成
・植物ギミック2種目モデリング完成</t>
    <rPh sb="8" eb="9">
      <t>シュ</t>
    </rPh>
    <rPh sb="9" eb="10">
      <t>メ</t>
    </rPh>
    <rPh sb="15" eb="17">
      <t>カンセイ</t>
    </rPh>
    <phoneticPr fontId="1"/>
  </si>
  <si>
    <t>・植物ギミック3種目モデリング完成
・植物ギミック4種目モデリング完成</t>
    <rPh sb="8" eb="9">
      <t>シュ</t>
    </rPh>
    <rPh sb="9" eb="10">
      <t>メ</t>
    </rPh>
    <rPh sb="15" eb="17">
      <t>カンセイ</t>
    </rPh>
    <phoneticPr fontId="1"/>
  </si>
  <si>
    <t>・植物ギミック5種目モデリング完成
・植物ギミック6種目モデリング完成</t>
    <rPh sb="8" eb="9">
      <t>シュ</t>
    </rPh>
    <rPh sb="9" eb="10">
      <t>メ</t>
    </rPh>
    <rPh sb="15" eb="17">
      <t>カンセイ</t>
    </rPh>
    <phoneticPr fontId="1"/>
  </si>
  <si>
    <t>・植物ギミック7種目モデリング完成
・植物ギミック8種目モデリング完成</t>
    <rPh sb="8" eb="9">
      <t>シュ</t>
    </rPh>
    <rPh sb="9" eb="10">
      <t>メ</t>
    </rPh>
    <rPh sb="15" eb="17">
      <t>カンセイ</t>
    </rPh>
    <phoneticPr fontId="1"/>
  </si>
  <si>
    <t>・植物ギミック9種目モデリング完成
・植物ギミック10種目モデリング完成
・植物ギミック11種目モデリング完成
・植物ギミック12種目モデリング完成</t>
    <rPh sb="8" eb="9">
      <t>シュ</t>
    </rPh>
    <rPh sb="9" eb="10">
      <t>メ</t>
    </rPh>
    <rPh sb="15" eb="17">
      <t>カンセイ</t>
    </rPh>
    <phoneticPr fontId="1"/>
  </si>
  <si>
    <t>・植物ギミック13種目モデリング完成
・植物ギミック14種目モデリング完成
・植物ギミック15種目モデリング完成
・植物ギミック16種目モデリング完成</t>
    <rPh sb="9" eb="10">
      <t>シュ</t>
    </rPh>
    <rPh sb="10" eb="11">
      <t>メ</t>
    </rPh>
    <rPh sb="16" eb="18">
      <t>カンセイ</t>
    </rPh>
    <phoneticPr fontId="1"/>
  </si>
  <si>
    <t>・植物ギミック17種目モデリング完成
・植物ギミック18種目モデリング完成</t>
    <rPh sb="9" eb="10">
      <t>シュ</t>
    </rPh>
    <rPh sb="10" eb="11">
      <t>メ</t>
    </rPh>
    <rPh sb="16" eb="18">
      <t>カンセイ</t>
    </rPh>
    <phoneticPr fontId="1"/>
  </si>
  <si>
    <t>・植物ギミック19種目モデリング完成
・植物ギミック20種目モデリング完成</t>
    <rPh sb="9" eb="10">
      <t>シュ</t>
    </rPh>
    <rPh sb="10" eb="11">
      <t>メ</t>
    </rPh>
    <rPh sb="16" eb="18">
      <t>カンセイ</t>
    </rPh>
    <phoneticPr fontId="1"/>
  </si>
  <si>
    <t>・植物ギミック21種目モデリング完成</t>
    <rPh sb="9" eb="10">
      <t>シュ</t>
    </rPh>
    <rPh sb="10" eb="11">
      <t>メ</t>
    </rPh>
    <rPh sb="16" eb="18">
      <t>カンセイ</t>
    </rPh>
    <phoneticPr fontId="1"/>
  </si>
  <si>
    <t>・植物ギミック22種目モデリング完成
・植物ギミック23種目モデリング完成
・植物ギミック24種目モデリング完成
・植物ギミック25種目モデリング完成
・植物ギミック26種目モデリング完成</t>
    <rPh sb="9" eb="10">
      <t>シュ</t>
    </rPh>
    <rPh sb="10" eb="11">
      <t>メ</t>
    </rPh>
    <rPh sb="16" eb="18">
      <t>カンセイ</t>
    </rPh>
    <phoneticPr fontId="1"/>
  </si>
  <si>
    <t>・植物ギミック1種目リグ完成
・植物ギミック2種目リグ完成</t>
    <rPh sb="8" eb="9">
      <t>シュ</t>
    </rPh>
    <rPh sb="9" eb="10">
      <t>メ</t>
    </rPh>
    <rPh sb="12" eb="14">
      <t>カンセイ</t>
    </rPh>
    <phoneticPr fontId="1"/>
  </si>
  <si>
    <t>・植物ギミック3種目リグ完成
・植物ギミック4種目リグ完成</t>
    <rPh sb="8" eb="9">
      <t>シュ</t>
    </rPh>
    <rPh sb="9" eb="10">
      <t>メ</t>
    </rPh>
    <rPh sb="12" eb="14">
      <t>カンセイ</t>
    </rPh>
    <phoneticPr fontId="1"/>
  </si>
  <si>
    <t>・植物ギミック5種目リグ完成
・植物ギミック6種目リグ完成</t>
    <rPh sb="8" eb="9">
      <t>シュ</t>
    </rPh>
    <rPh sb="9" eb="10">
      <t>メ</t>
    </rPh>
    <rPh sb="12" eb="14">
      <t>カンセイ</t>
    </rPh>
    <phoneticPr fontId="1"/>
  </si>
  <si>
    <t>・植物ギミック7種目リグ完成
・植物ギミック8種目リグ完成</t>
    <rPh sb="8" eb="9">
      <t>シュ</t>
    </rPh>
    <rPh sb="9" eb="10">
      <t>メ</t>
    </rPh>
    <rPh sb="12" eb="14">
      <t>カンセイ</t>
    </rPh>
    <phoneticPr fontId="1"/>
  </si>
  <si>
    <t>・植物ギミック9種目リグ完成
・植物ギミック10種目リグ完成
・植物ギミック11種目リグ完成
・植物ギミック12種目リグ完成</t>
    <rPh sb="8" eb="9">
      <t>シュ</t>
    </rPh>
    <rPh sb="9" eb="10">
      <t>メ</t>
    </rPh>
    <rPh sb="12" eb="14">
      <t>カンセイ</t>
    </rPh>
    <phoneticPr fontId="1"/>
  </si>
  <si>
    <t>・植物ギミック13種目リグ完成
・植物ギミック14種目リグ完成
・植物ギミック15種目リグ完成
・植物ギミック16種目リグ完成</t>
    <rPh sb="9" eb="10">
      <t>シュ</t>
    </rPh>
    <rPh sb="10" eb="11">
      <t>メ</t>
    </rPh>
    <rPh sb="13" eb="15">
      <t>カンセイ</t>
    </rPh>
    <phoneticPr fontId="1"/>
  </si>
  <si>
    <t>・植物ギミック17種目リグ完成
・植物ギミック18種目リグ完成</t>
    <rPh sb="9" eb="10">
      <t>シュ</t>
    </rPh>
    <rPh sb="10" eb="11">
      <t>メ</t>
    </rPh>
    <rPh sb="13" eb="15">
      <t>カンセイ</t>
    </rPh>
    <phoneticPr fontId="1"/>
  </si>
  <si>
    <t>・植物ギミック19種目リグ完成
・植物ギミック20種目リグ完成</t>
    <rPh sb="9" eb="10">
      <t>シュ</t>
    </rPh>
    <rPh sb="10" eb="11">
      <t>メ</t>
    </rPh>
    <rPh sb="13" eb="15">
      <t>カンセイ</t>
    </rPh>
    <phoneticPr fontId="1"/>
  </si>
  <si>
    <t>・植物ギミック21種目リグ完成</t>
    <rPh sb="9" eb="10">
      <t>シュ</t>
    </rPh>
    <rPh sb="10" eb="11">
      <t>メ</t>
    </rPh>
    <rPh sb="13" eb="15">
      <t>カンセイ</t>
    </rPh>
    <phoneticPr fontId="1"/>
  </si>
  <si>
    <t>・植物ギミック22種目リグ完成
・植物ギミック23種目リグ完成
・植物ギミック24種目リグ完成
・植物ギミック25種目リグ完成
・植物ギミック26種目リグ完成</t>
    <rPh sb="9" eb="10">
      <t>シュ</t>
    </rPh>
    <rPh sb="10" eb="11">
      <t>メ</t>
    </rPh>
    <rPh sb="13" eb="15">
      <t>カンセイ</t>
    </rPh>
    <phoneticPr fontId="1"/>
  </si>
  <si>
    <t>・植物ギミック1種目モーション完成
・植物ギミック2種目モーション完成</t>
    <rPh sb="8" eb="9">
      <t>シュ</t>
    </rPh>
    <rPh sb="9" eb="10">
      <t>メ</t>
    </rPh>
    <rPh sb="15" eb="17">
      <t>カンセイ</t>
    </rPh>
    <phoneticPr fontId="1"/>
  </si>
  <si>
    <t>・植物ギミック3種目モーション完成
・植物ギミック4種目モーション完成</t>
    <rPh sb="8" eb="9">
      <t>シュ</t>
    </rPh>
    <rPh sb="9" eb="10">
      <t>メ</t>
    </rPh>
    <rPh sb="15" eb="17">
      <t>カンセイ</t>
    </rPh>
    <phoneticPr fontId="1"/>
  </si>
  <si>
    <t>・植物ギミック5種目モーション完成
・植物ギミック6種目モーション完成</t>
    <rPh sb="8" eb="9">
      <t>シュ</t>
    </rPh>
    <rPh sb="9" eb="10">
      <t>メ</t>
    </rPh>
    <rPh sb="15" eb="17">
      <t>カンセイ</t>
    </rPh>
    <phoneticPr fontId="1"/>
  </si>
  <si>
    <t>・植物ギミック7種目モーション完成
・植物ギミック8種目モーション完成</t>
    <rPh sb="8" eb="9">
      <t>シュ</t>
    </rPh>
    <rPh sb="9" eb="10">
      <t>メ</t>
    </rPh>
    <rPh sb="15" eb="17">
      <t>カンセイ</t>
    </rPh>
    <phoneticPr fontId="1"/>
  </si>
  <si>
    <t>・植物ギミック9種目モーション完成
・植物ギミック10種目モーション完成
・植物ギミック11種目モーション完成
・植物ギミック12種目モーション完成</t>
    <rPh sb="8" eb="9">
      <t>シュ</t>
    </rPh>
    <rPh sb="9" eb="10">
      <t>メ</t>
    </rPh>
    <rPh sb="15" eb="17">
      <t>カンセイ</t>
    </rPh>
    <phoneticPr fontId="1"/>
  </si>
  <si>
    <t>・植物ギミック13種目モーション完成
・植物ギミック14種目モーション完成
・植物ギミック15種目モーション完成
・植物ギミック16種目モーション完成</t>
    <rPh sb="9" eb="10">
      <t>シュ</t>
    </rPh>
    <rPh sb="10" eb="11">
      <t>メ</t>
    </rPh>
    <rPh sb="16" eb="18">
      <t>カンセイ</t>
    </rPh>
    <phoneticPr fontId="1"/>
  </si>
  <si>
    <t>・植物ギミック17種目モーション完成
・植物ギミック18種目モーション完成</t>
    <rPh sb="9" eb="10">
      <t>シュ</t>
    </rPh>
    <rPh sb="10" eb="11">
      <t>メ</t>
    </rPh>
    <rPh sb="16" eb="18">
      <t>カンセイ</t>
    </rPh>
    <phoneticPr fontId="1"/>
  </si>
  <si>
    <t>・植物ギミック19種目モーション完成
・植物ギミック20種目モーション完成</t>
    <rPh sb="9" eb="10">
      <t>シュ</t>
    </rPh>
    <rPh sb="10" eb="11">
      <t>メ</t>
    </rPh>
    <rPh sb="16" eb="18">
      <t>カンセイ</t>
    </rPh>
    <phoneticPr fontId="1"/>
  </si>
  <si>
    <t>・植物ギミック21種目モーション完成</t>
    <rPh sb="9" eb="10">
      <t>シュ</t>
    </rPh>
    <rPh sb="10" eb="11">
      <t>メ</t>
    </rPh>
    <rPh sb="16" eb="18">
      <t>カンセイ</t>
    </rPh>
    <phoneticPr fontId="1"/>
  </si>
  <si>
    <t>・植物ギミック22種目モーション完成
・植物ギミック23種目モーション完成
・植物ギミック24種目モーション完成
・植物ギミック25種目モーション完成
・植物ギミック26種目モーション完成</t>
    <rPh sb="9" eb="10">
      <t>シュ</t>
    </rPh>
    <rPh sb="10" eb="11">
      <t>メ</t>
    </rPh>
    <rPh sb="16" eb="18">
      <t>カンセイ</t>
    </rPh>
    <phoneticPr fontId="1"/>
  </si>
  <si>
    <t>・植物ギミック1種目エフェクト完成
・植物ギミック2種目エフェクト完成</t>
    <rPh sb="8" eb="9">
      <t>シュ</t>
    </rPh>
    <rPh sb="9" eb="10">
      <t>メ</t>
    </rPh>
    <rPh sb="15" eb="17">
      <t>カンセイ</t>
    </rPh>
    <phoneticPr fontId="1"/>
  </si>
  <si>
    <t>・植物ギミック3種目エフェクト完成
・植物ギミック4種目エフェクト完成</t>
    <rPh sb="8" eb="9">
      <t>シュ</t>
    </rPh>
    <rPh sb="9" eb="10">
      <t>メ</t>
    </rPh>
    <rPh sb="15" eb="17">
      <t>カンセイ</t>
    </rPh>
    <phoneticPr fontId="1"/>
  </si>
  <si>
    <t>・植物ギミック5種目エフェクト完成
・植物ギミック6種目エフェクト完成</t>
    <rPh sb="8" eb="9">
      <t>シュ</t>
    </rPh>
    <rPh sb="9" eb="10">
      <t>メ</t>
    </rPh>
    <rPh sb="15" eb="17">
      <t>カンセイ</t>
    </rPh>
    <phoneticPr fontId="1"/>
  </si>
  <si>
    <t>・植物ギミック7種目エフェクト完成
・植物ギミック8種目エフェクト完成</t>
    <rPh sb="8" eb="9">
      <t>シュ</t>
    </rPh>
    <rPh sb="9" eb="10">
      <t>メ</t>
    </rPh>
    <rPh sb="15" eb="17">
      <t>カンセイ</t>
    </rPh>
    <phoneticPr fontId="1"/>
  </si>
  <si>
    <t>・植物ギミック9種目エフェクト完成
・植物ギミック10種目エフェクト完成
・植物ギミック11種目エフェクト完成
・植物ギミック12種目エフェクト完成</t>
    <rPh sb="8" eb="9">
      <t>シュ</t>
    </rPh>
    <rPh sb="9" eb="10">
      <t>メ</t>
    </rPh>
    <rPh sb="15" eb="17">
      <t>カンセイ</t>
    </rPh>
    <phoneticPr fontId="1"/>
  </si>
  <si>
    <t>・植物ギミック13種目エフェクト完成
・植物ギミック14種目エフェクト完成
・植物ギミック15種目エフェクト完成
・植物ギミック16種目エフェクト完成</t>
    <rPh sb="9" eb="10">
      <t>シュ</t>
    </rPh>
    <rPh sb="10" eb="11">
      <t>メ</t>
    </rPh>
    <rPh sb="16" eb="18">
      <t>カンセイ</t>
    </rPh>
    <phoneticPr fontId="1"/>
  </si>
  <si>
    <t>・植物ギミック17種目エフェクト完成
・植物ギミック18種目エフェクト完成</t>
    <rPh sb="9" eb="10">
      <t>シュ</t>
    </rPh>
    <rPh sb="10" eb="11">
      <t>メ</t>
    </rPh>
    <rPh sb="16" eb="18">
      <t>カンセイ</t>
    </rPh>
    <phoneticPr fontId="1"/>
  </si>
  <si>
    <t>・植物ギミック19種目エフェクト完成
・植物ギミック20種目エフェクト完成</t>
    <rPh sb="9" eb="10">
      <t>シュ</t>
    </rPh>
    <rPh sb="10" eb="11">
      <t>メ</t>
    </rPh>
    <rPh sb="16" eb="18">
      <t>カンセイ</t>
    </rPh>
    <phoneticPr fontId="1"/>
  </si>
  <si>
    <t>・植物ギミック21種目エフェクト完成</t>
    <rPh sb="9" eb="10">
      <t>シュ</t>
    </rPh>
    <rPh sb="10" eb="11">
      <t>メ</t>
    </rPh>
    <rPh sb="16" eb="18">
      <t>カンセイ</t>
    </rPh>
    <phoneticPr fontId="1"/>
  </si>
  <si>
    <t>・植物ギミック22種目エフェクト完成
・植物ギミック23種目エフェクト完成
・植物ギミック24種目エフェクト完成
・植物ギミック25種目エフェクト完成
・植物ギミック26種目エフェクト完成</t>
    <rPh sb="9" eb="10">
      <t>シュ</t>
    </rPh>
    <rPh sb="10" eb="11">
      <t>メ</t>
    </rPh>
    <rPh sb="16" eb="18">
      <t>カンセイ</t>
    </rPh>
    <phoneticPr fontId="1"/>
  </si>
  <si>
    <t>・植物ギミック1種目実装完了
・植物ギミック2種目実装完了</t>
    <rPh sb="8" eb="9">
      <t>シュ</t>
    </rPh>
    <rPh sb="9" eb="10">
      <t>メ</t>
    </rPh>
    <rPh sb="10" eb="12">
      <t>ジッソウ</t>
    </rPh>
    <rPh sb="12" eb="14">
      <t>カンリョウ</t>
    </rPh>
    <phoneticPr fontId="1"/>
  </si>
  <si>
    <t>・植物ギミック3種目実装完了
・植物ギミック4種目実装完了</t>
    <rPh sb="8" eb="9">
      <t>シュ</t>
    </rPh>
    <rPh sb="9" eb="10">
      <t>メ</t>
    </rPh>
    <phoneticPr fontId="1"/>
  </si>
  <si>
    <t>・植物ギミック5種目実装完了
・植物ギミック6種目実装完了</t>
    <rPh sb="8" eb="9">
      <t>シュ</t>
    </rPh>
    <rPh sb="9" eb="10">
      <t>メ</t>
    </rPh>
    <phoneticPr fontId="1"/>
  </si>
  <si>
    <t>・植物ギミック7種目実装完了
・植物ギミック8種目実装完了</t>
    <rPh sb="8" eb="9">
      <t>シュ</t>
    </rPh>
    <rPh sb="9" eb="10">
      <t>メ</t>
    </rPh>
    <phoneticPr fontId="1"/>
  </si>
  <si>
    <t>・植物ギミック9種目実装完了
・植物ギミック10種目実装完了
・植物ギミック11種目実装完了
・植物ギミック12種目実装完了</t>
    <rPh sb="8" eb="9">
      <t>シュ</t>
    </rPh>
    <rPh sb="9" eb="10">
      <t>メ</t>
    </rPh>
    <phoneticPr fontId="1"/>
  </si>
  <si>
    <t>・植物ギミック13種目実装完了
・植物ギミック14種目実装完了
・植物ギミック15種目実装完了
・植物ギミック16種目実装完了</t>
    <rPh sb="9" eb="10">
      <t>シュ</t>
    </rPh>
    <rPh sb="10" eb="11">
      <t>メ</t>
    </rPh>
    <phoneticPr fontId="1"/>
  </si>
  <si>
    <t>・植物ギミック17種目実装完了
・植物ギミック18種目実装完了</t>
    <rPh sb="9" eb="10">
      <t>シュ</t>
    </rPh>
    <rPh sb="10" eb="11">
      <t>メ</t>
    </rPh>
    <phoneticPr fontId="1"/>
  </si>
  <si>
    <t>・植物ギミック19種目実装完了
・植物ギミック20種目実装完了</t>
    <rPh sb="9" eb="10">
      <t>シュ</t>
    </rPh>
    <rPh sb="10" eb="11">
      <t>メ</t>
    </rPh>
    <phoneticPr fontId="1"/>
  </si>
  <si>
    <t>・植物ギミック21種目実装完了</t>
    <rPh sb="9" eb="10">
      <t>シュ</t>
    </rPh>
    <rPh sb="10" eb="11">
      <t>メ</t>
    </rPh>
    <rPh sb="11" eb="13">
      <t>ジッソウ</t>
    </rPh>
    <rPh sb="13" eb="15">
      <t>カンリョウ</t>
    </rPh>
    <phoneticPr fontId="1"/>
  </si>
  <si>
    <t>・植物ギミック22種目実装完了
・植物ギミック23種目実装完了
・植物ギミック24種目実装完了
・植物ギミック25種目実装完了
・植物ギミック26種目実装完了</t>
    <rPh sb="9" eb="10">
      <t>シュ</t>
    </rPh>
    <rPh sb="10" eb="11">
      <t>メ</t>
    </rPh>
    <phoneticPr fontId="1"/>
  </si>
  <si>
    <r>
      <t>・植物ギミック27種目モデリング完成
・植物ギミック28種目モデリング完成
・植物ギミック29種目モデリング完成
・植物ギミック30種目モデリング完成
　</t>
    </r>
    <r>
      <rPr>
        <b/>
        <sz val="9"/>
        <color rgb="FFFF0000"/>
        <rFont val="游ゴシック"/>
        <family val="3"/>
        <charset val="128"/>
        <scheme val="minor"/>
      </rPr>
      <t>(植物ギミック全種モデリング完成)</t>
    </r>
    <rPh sb="9" eb="10">
      <t>シュ</t>
    </rPh>
    <rPh sb="10" eb="11">
      <t>メ</t>
    </rPh>
    <rPh sb="16" eb="18">
      <t>カンセイ</t>
    </rPh>
    <rPh sb="84" eb="86">
      <t>ゼンシュ</t>
    </rPh>
    <rPh sb="91" eb="93">
      <t>カンセイ</t>
    </rPh>
    <phoneticPr fontId="1"/>
  </si>
  <si>
    <r>
      <t>・植物ギミック27種目リグ完成
・植物ギミック28種目リグ完成
・植物ギミック29種目リグ完成
・植物ギミック30種目リグ完成
　</t>
    </r>
    <r>
      <rPr>
        <b/>
        <sz val="9"/>
        <color rgb="FFFF0000"/>
        <rFont val="游ゴシック"/>
        <family val="3"/>
        <charset val="128"/>
        <scheme val="minor"/>
      </rPr>
      <t>(植物ギミック全種リグ完成)</t>
    </r>
    <rPh sb="9" eb="10">
      <t>シュ</t>
    </rPh>
    <rPh sb="10" eb="11">
      <t>メ</t>
    </rPh>
    <rPh sb="13" eb="15">
      <t>カンセイ</t>
    </rPh>
    <rPh sb="72" eb="74">
      <t>ゼンシュ</t>
    </rPh>
    <rPh sb="76" eb="78">
      <t>カンセイ</t>
    </rPh>
    <phoneticPr fontId="1"/>
  </si>
  <si>
    <r>
      <t>・植物ギミック27種目モーション完成
・植物ギミック28種目モーション完成
・植物ギミック29種目モーション完成
・植物ギミック30種目モーション完成
　</t>
    </r>
    <r>
      <rPr>
        <b/>
        <sz val="9"/>
        <color rgb="FFFF0000"/>
        <rFont val="游ゴシック"/>
        <family val="3"/>
        <charset val="128"/>
        <scheme val="minor"/>
      </rPr>
      <t>(植物ギミック全種モーション完成)</t>
    </r>
    <rPh sb="9" eb="10">
      <t>シュ</t>
    </rPh>
    <rPh sb="10" eb="11">
      <t>メ</t>
    </rPh>
    <rPh sb="16" eb="18">
      <t>カンセイ</t>
    </rPh>
    <rPh sb="84" eb="86">
      <t>ゼンシュ</t>
    </rPh>
    <rPh sb="91" eb="93">
      <t>カンセイ</t>
    </rPh>
    <phoneticPr fontId="1"/>
  </si>
  <si>
    <r>
      <t>・植物ギミック27種目エフェクト完成
・植物ギミック28種目エフェクト完成
・植物ギミック29種目エフェクト完成
・植物ギミック30種目エフェクト完成
　</t>
    </r>
    <r>
      <rPr>
        <b/>
        <sz val="9"/>
        <color rgb="FFFF0000"/>
        <rFont val="游ゴシック"/>
        <family val="3"/>
        <charset val="128"/>
        <scheme val="minor"/>
      </rPr>
      <t>(植物ギミック全種エフェクト完成)</t>
    </r>
    <rPh sb="9" eb="10">
      <t>シュ</t>
    </rPh>
    <rPh sb="10" eb="11">
      <t>メ</t>
    </rPh>
    <rPh sb="16" eb="18">
      <t>カンセイ</t>
    </rPh>
    <rPh sb="84" eb="86">
      <t>ゼンシュ</t>
    </rPh>
    <rPh sb="91" eb="93">
      <t>カンセイ</t>
    </rPh>
    <phoneticPr fontId="1"/>
  </si>
  <si>
    <r>
      <t>・植物ギミック27種目実装完了
・植物ギミック28種目実装完了
・植物ギミック29種目実装完了
・植物ギミック30種目実装完了
　</t>
    </r>
    <r>
      <rPr>
        <b/>
        <sz val="9"/>
        <color rgb="FFFF0000"/>
        <rFont val="游ゴシック"/>
        <family val="3"/>
        <charset val="128"/>
        <scheme val="minor"/>
      </rPr>
      <t>(植物ギミック全種実装完了)</t>
    </r>
    <rPh sb="9" eb="10">
      <t>シュ</t>
    </rPh>
    <rPh sb="10" eb="11">
      <t>メ</t>
    </rPh>
    <rPh sb="59" eb="61">
      <t>ジッソウ</t>
    </rPh>
    <rPh sb="61" eb="63">
      <t>カンリョウゼンシュ</t>
    </rPh>
    <phoneticPr fontId="1"/>
  </si>
  <si>
    <t>・木オブジェクトの作成完了</t>
    <rPh sb="1" eb="2">
      <t>キ</t>
    </rPh>
    <rPh sb="9" eb="11">
      <t>サクセイ</t>
    </rPh>
    <rPh sb="11" eb="13">
      <t>カンリョウ</t>
    </rPh>
    <phoneticPr fontId="1"/>
  </si>
  <si>
    <t>衣装モデル</t>
    <rPh sb="0" eb="2">
      <t>イショウ</t>
    </rPh>
    <phoneticPr fontId="1"/>
  </si>
  <si>
    <t>・衣装1種目モデリング完成
・衣装2種目モデリング完成</t>
    <rPh sb="1" eb="3">
      <t>イショウ</t>
    </rPh>
    <rPh sb="4" eb="5">
      <t>シュ</t>
    </rPh>
    <rPh sb="5" eb="6">
      <t>メ</t>
    </rPh>
    <rPh sb="11" eb="13">
      <t>カンセイ</t>
    </rPh>
    <phoneticPr fontId="1"/>
  </si>
  <si>
    <t>・衣装3種目モデリング完成
・衣装4種目モデリング完成</t>
    <rPh sb="1" eb="3">
      <t>イショウ</t>
    </rPh>
    <rPh sb="4" eb="5">
      <t>シュ</t>
    </rPh>
    <rPh sb="5" eb="6">
      <t>メ</t>
    </rPh>
    <rPh sb="11" eb="13">
      <t>カンセイ</t>
    </rPh>
    <phoneticPr fontId="1"/>
  </si>
  <si>
    <t>・衣装5種目モデリング完成
・衣装6種目モデリング完成</t>
    <rPh sb="1" eb="3">
      <t>イショウ</t>
    </rPh>
    <rPh sb="4" eb="5">
      <t>シュ</t>
    </rPh>
    <rPh sb="5" eb="6">
      <t>メ</t>
    </rPh>
    <rPh sb="11" eb="13">
      <t>カンセイ</t>
    </rPh>
    <phoneticPr fontId="1"/>
  </si>
  <si>
    <t>・衣装7種目モデリング完成
・衣装8種目モデリング完成</t>
    <rPh sb="1" eb="3">
      <t>イショウ</t>
    </rPh>
    <rPh sb="4" eb="5">
      <t>シュ</t>
    </rPh>
    <rPh sb="5" eb="6">
      <t>メ</t>
    </rPh>
    <rPh sb="11" eb="13">
      <t>カンセイ</t>
    </rPh>
    <phoneticPr fontId="1"/>
  </si>
  <si>
    <t>・衣装9種目モデリング完成
・衣装10種目モデリング完成</t>
    <rPh sb="1" eb="3">
      <t>イショウ</t>
    </rPh>
    <rPh sb="4" eb="5">
      <t>シュ</t>
    </rPh>
    <rPh sb="5" eb="6">
      <t>メ</t>
    </rPh>
    <rPh sb="11" eb="13">
      <t>カンセイ</t>
    </rPh>
    <phoneticPr fontId="1"/>
  </si>
  <si>
    <t>・衣装11種目モデリング完成
・衣装12種目モデリング完成</t>
    <rPh sb="1" eb="3">
      <t>イショウ</t>
    </rPh>
    <rPh sb="5" eb="6">
      <t>シュ</t>
    </rPh>
    <rPh sb="6" eb="7">
      <t>メ</t>
    </rPh>
    <rPh sb="12" eb="14">
      <t>カンセイ</t>
    </rPh>
    <phoneticPr fontId="1"/>
  </si>
  <si>
    <t>・衣装13種目モデリング完成
・衣装14種目モデリング完成
・衣装15種目モデリング完成
・衣装16種目モデリング完成</t>
    <rPh sb="1" eb="3">
      <t>イショウ</t>
    </rPh>
    <rPh sb="5" eb="6">
      <t>シュ</t>
    </rPh>
    <rPh sb="6" eb="7">
      <t>メ</t>
    </rPh>
    <rPh sb="12" eb="14">
      <t>カンセイ</t>
    </rPh>
    <phoneticPr fontId="1"/>
  </si>
  <si>
    <r>
      <t>・衣装17種目モデリング完成
・衣装18種目モデリング完成
・衣装19種目モデリング完成
・衣装20種目モデリング完成
　</t>
    </r>
    <r>
      <rPr>
        <b/>
        <sz val="9"/>
        <color rgb="FFFF0000"/>
        <rFont val="游ゴシック"/>
        <family val="3"/>
        <charset val="128"/>
        <scheme val="minor"/>
      </rPr>
      <t>(衣装モデリング全種完成)</t>
    </r>
    <rPh sb="1" eb="3">
      <t>イショウ</t>
    </rPh>
    <rPh sb="5" eb="6">
      <t>シュ</t>
    </rPh>
    <rPh sb="6" eb="7">
      <t>メ</t>
    </rPh>
    <rPh sb="12" eb="14">
      <t>カンセイ</t>
    </rPh>
    <rPh sb="50" eb="51">
      <t>シュ</t>
    </rPh>
    <rPh sb="62" eb="64">
      <t>イショウ</t>
    </rPh>
    <rPh sb="69" eb="71">
      <t>ゼンシュ</t>
    </rPh>
    <rPh sb="71" eb="73">
      <t>カンセイ</t>
    </rPh>
    <phoneticPr fontId="1"/>
  </si>
  <si>
    <t>資料</t>
    <rPh sb="0" eb="2">
      <t>シリョウ</t>
    </rPh>
    <phoneticPr fontId="1"/>
  </si>
  <si>
    <t>・レイドボス1種目モデリング完成</t>
    <rPh sb="7" eb="8">
      <t>シュ</t>
    </rPh>
    <rPh sb="8" eb="9">
      <t>メ</t>
    </rPh>
    <rPh sb="14" eb="16">
      <t>カンセイ</t>
    </rPh>
    <phoneticPr fontId="1"/>
  </si>
  <si>
    <t>・レイドボス1種目ラフモデリング完成</t>
    <rPh sb="7" eb="8">
      <t>シュ</t>
    </rPh>
    <rPh sb="8" eb="9">
      <t>メ</t>
    </rPh>
    <rPh sb="16" eb="18">
      <t>カンセイ</t>
    </rPh>
    <phoneticPr fontId="1"/>
  </si>
  <si>
    <t>・レイドボス1種目リグ完成</t>
    <rPh sb="7" eb="8">
      <t>シュ</t>
    </rPh>
    <rPh sb="8" eb="9">
      <t>メ</t>
    </rPh>
    <rPh sb="11" eb="13">
      <t>カンセイ</t>
    </rPh>
    <phoneticPr fontId="1"/>
  </si>
  <si>
    <t>・レイドボス2種目ラフモデリング完成
・レイドボス3種目ラフモデリング完成</t>
    <rPh sb="7" eb="8">
      <t>シュ</t>
    </rPh>
    <rPh sb="8" eb="9">
      <t>メ</t>
    </rPh>
    <rPh sb="16" eb="18">
      <t>カンセイ</t>
    </rPh>
    <phoneticPr fontId="1"/>
  </si>
  <si>
    <t>・レイドボス2種目リグ完成
・レイドボス3種目リグ完成</t>
    <rPh sb="7" eb="8">
      <t>シュ</t>
    </rPh>
    <rPh sb="8" eb="9">
      <t>メ</t>
    </rPh>
    <rPh sb="11" eb="13">
      <t>カンセイ</t>
    </rPh>
    <phoneticPr fontId="1"/>
  </si>
  <si>
    <t>・レイドボス4種目ラフモデリング完成
・レイドボス5種目ラフモデリング完成</t>
    <rPh sb="7" eb="8">
      <t>シュ</t>
    </rPh>
    <rPh sb="8" eb="9">
      <t>メ</t>
    </rPh>
    <rPh sb="16" eb="18">
      <t>カンセイ</t>
    </rPh>
    <phoneticPr fontId="1"/>
  </si>
  <si>
    <t>・レイドボス2種目モデリング完成
・レイドボス3種目モデリング完成</t>
    <rPh sb="7" eb="8">
      <t>シュ</t>
    </rPh>
    <rPh sb="8" eb="9">
      <t>メ</t>
    </rPh>
    <rPh sb="14" eb="16">
      <t>カンセイ</t>
    </rPh>
    <phoneticPr fontId="1"/>
  </si>
  <si>
    <t>・レイドボス4種目モデリング完成
・レイドボス5種目モデリング完成</t>
    <rPh sb="7" eb="8">
      <t>シュ</t>
    </rPh>
    <rPh sb="8" eb="9">
      <t>メ</t>
    </rPh>
    <rPh sb="14" eb="16">
      <t>カンセイ</t>
    </rPh>
    <phoneticPr fontId="1"/>
  </si>
  <si>
    <t>・レイドボス1種目モーション完成</t>
    <rPh sb="7" eb="8">
      <t>シュ</t>
    </rPh>
    <rPh sb="8" eb="9">
      <t>メ</t>
    </rPh>
    <rPh sb="14" eb="16">
      <t>カンセイ</t>
    </rPh>
    <phoneticPr fontId="1"/>
  </si>
  <si>
    <t>・レイドボス2種目モーション完成
・レイドボス3種目モーション完成</t>
    <rPh sb="7" eb="8">
      <t>シュ</t>
    </rPh>
    <rPh sb="8" eb="9">
      <t>メ</t>
    </rPh>
    <rPh sb="14" eb="16">
      <t>カンセイ</t>
    </rPh>
    <phoneticPr fontId="1"/>
  </si>
  <si>
    <t>・レイドボス4種目モーション完成
・レイドボス5種目モーション完成</t>
    <rPh sb="7" eb="8">
      <t>シュ</t>
    </rPh>
    <rPh sb="8" eb="9">
      <t>メ</t>
    </rPh>
    <rPh sb="14" eb="16">
      <t>カンセイ</t>
    </rPh>
    <phoneticPr fontId="1"/>
  </si>
  <si>
    <t>・レイドボス6種目ラフモデリング完成</t>
    <rPh sb="7" eb="8">
      <t>シュ</t>
    </rPh>
    <rPh sb="8" eb="9">
      <t>メ</t>
    </rPh>
    <rPh sb="16" eb="18">
      <t>カンセイ</t>
    </rPh>
    <phoneticPr fontId="1"/>
  </si>
  <si>
    <t>・レイドボス6種目リグ完成</t>
    <rPh sb="7" eb="8">
      <t>シュ</t>
    </rPh>
    <rPh sb="8" eb="9">
      <t>メ</t>
    </rPh>
    <rPh sb="11" eb="13">
      <t>カンセイ</t>
    </rPh>
    <phoneticPr fontId="1"/>
  </si>
  <si>
    <t>・レイドボス1種目エフェクト完成</t>
    <rPh sb="7" eb="8">
      <t>シュ</t>
    </rPh>
    <rPh sb="8" eb="9">
      <t>メ</t>
    </rPh>
    <rPh sb="14" eb="16">
      <t>カンセイ</t>
    </rPh>
    <phoneticPr fontId="1"/>
  </si>
  <si>
    <t>・レイドボス2種目エフェクト完成
・レイドボス3種目エフェクト完成</t>
    <rPh sb="7" eb="8">
      <t>シュ</t>
    </rPh>
    <rPh sb="8" eb="9">
      <t>メ</t>
    </rPh>
    <rPh sb="14" eb="16">
      <t>カンセイ</t>
    </rPh>
    <phoneticPr fontId="1"/>
  </si>
  <si>
    <t>・レイドボス4種目エフェクト完成
・レイドボス5種目エフェクト完成</t>
    <rPh sb="7" eb="8">
      <t>シュ</t>
    </rPh>
    <rPh sb="8" eb="9">
      <t>メ</t>
    </rPh>
    <rPh sb="14" eb="16">
      <t>カンセイ</t>
    </rPh>
    <phoneticPr fontId="1"/>
  </si>
  <si>
    <t>・レイドボス1種目実装完了</t>
    <rPh sb="7" eb="8">
      <t>シュ</t>
    </rPh>
    <rPh sb="8" eb="9">
      <t>メ</t>
    </rPh>
    <rPh sb="9" eb="11">
      <t>ジッソウ</t>
    </rPh>
    <rPh sb="11" eb="13">
      <t>カンリョウ</t>
    </rPh>
    <phoneticPr fontId="1"/>
  </si>
  <si>
    <t>・レイドボス2種目実装完了
・レイドボス3種目実装完了</t>
    <rPh sb="7" eb="8">
      <t>シュ</t>
    </rPh>
    <rPh sb="8" eb="9">
      <t>メ</t>
    </rPh>
    <rPh sb="9" eb="11">
      <t>ジッソウ</t>
    </rPh>
    <rPh sb="11" eb="13">
      <t>カンリョウ</t>
    </rPh>
    <phoneticPr fontId="1"/>
  </si>
  <si>
    <t>・レイドボス4種目実装完了
・レイドボス5種目実装完了</t>
    <rPh sb="7" eb="8">
      <t>シュ</t>
    </rPh>
    <rPh sb="8" eb="9">
      <t>メ</t>
    </rPh>
    <rPh sb="9" eb="11">
      <t>ジッソウ</t>
    </rPh>
    <rPh sb="11" eb="13">
      <t>カンリョウ</t>
    </rPh>
    <phoneticPr fontId="1"/>
  </si>
  <si>
    <r>
      <t>・レイドボス6種目モデリング完成
　</t>
    </r>
    <r>
      <rPr>
        <b/>
        <sz val="9"/>
        <color rgb="FFFF0000"/>
        <rFont val="游ゴシック"/>
        <family val="3"/>
        <charset val="128"/>
        <scheme val="minor"/>
      </rPr>
      <t>(レイドボス全種モデリング完成)</t>
    </r>
    <rPh sb="7" eb="8">
      <t>シュ</t>
    </rPh>
    <rPh sb="8" eb="9">
      <t>メ</t>
    </rPh>
    <rPh sb="14" eb="16">
      <t>カンセイ</t>
    </rPh>
    <rPh sb="24" eb="26">
      <t>ゼンシュ</t>
    </rPh>
    <rPh sb="31" eb="33">
      <t>カンセイ</t>
    </rPh>
    <phoneticPr fontId="1"/>
  </si>
  <si>
    <r>
      <t>・レイドボス6種目モーション完成
　</t>
    </r>
    <r>
      <rPr>
        <b/>
        <sz val="9"/>
        <color rgb="FFFF0000"/>
        <rFont val="游ゴシック"/>
        <family val="3"/>
        <charset val="128"/>
        <scheme val="minor"/>
      </rPr>
      <t>(レイドボス全種モーション完成)</t>
    </r>
    <rPh sb="7" eb="8">
      <t>シュ</t>
    </rPh>
    <rPh sb="8" eb="9">
      <t>メ</t>
    </rPh>
    <rPh sb="14" eb="16">
      <t>カンセイ</t>
    </rPh>
    <rPh sb="24" eb="26">
      <t>ゼンシュ</t>
    </rPh>
    <rPh sb="31" eb="33">
      <t>カンセイ</t>
    </rPh>
    <phoneticPr fontId="1"/>
  </si>
  <si>
    <r>
      <t>・レイドボス6種目エフェクト完成
　</t>
    </r>
    <r>
      <rPr>
        <b/>
        <sz val="9"/>
        <color rgb="FFFF0000"/>
        <rFont val="游ゴシック"/>
        <family val="3"/>
        <charset val="128"/>
        <scheme val="minor"/>
      </rPr>
      <t>(レイドボス全種エフェクト完成)</t>
    </r>
    <rPh sb="7" eb="8">
      <t>シュ</t>
    </rPh>
    <rPh sb="8" eb="9">
      <t>メ</t>
    </rPh>
    <rPh sb="14" eb="16">
      <t>カンセイ</t>
    </rPh>
    <rPh sb="24" eb="26">
      <t>ゼンシュ</t>
    </rPh>
    <rPh sb="31" eb="33">
      <t>カンセイ</t>
    </rPh>
    <phoneticPr fontId="1"/>
  </si>
  <si>
    <r>
      <t>・レイドボス6種目実装完了
　</t>
    </r>
    <r>
      <rPr>
        <b/>
        <sz val="9"/>
        <color rgb="FFFF0000"/>
        <rFont val="游ゴシック"/>
        <family val="3"/>
        <charset val="128"/>
        <scheme val="minor"/>
      </rPr>
      <t>(レイドボス全種実装完了)</t>
    </r>
    <rPh sb="7" eb="8">
      <t>シュ</t>
    </rPh>
    <rPh sb="8" eb="9">
      <t>メ</t>
    </rPh>
    <rPh sb="9" eb="11">
      <t>ジッソウ</t>
    </rPh>
    <rPh sb="11" eb="13">
      <t>カンリョウ</t>
    </rPh>
    <rPh sb="21" eb="23">
      <t>ゼンシュ</t>
    </rPh>
    <rPh sb="23" eb="25">
      <t>ジッソウ</t>
    </rPh>
    <rPh sb="25" eb="27">
      <t>カンリョウ</t>
    </rPh>
    <phoneticPr fontId="1"/>
  </si>
  <si>
    <t>オンライン対戦</t>
    <rPh sb="5" eb="7">
      <t>タイセン</t>
    </rPh>
    <phoneticPr fontId="1"/>
  </si>
  <si>
    <t>・スクワッド対戦システム実装完了</t>
    <rPh sb="6" eb="8">
      <t>タイセン</t>
    </rPh>
    <rPh sb="12" eb="14">
      <t>ジッソウ</t>
    </rPh>
    <rPh sb="14" eb="16">
      <t>カンリョウ</t>
    </rPh>
    <phoneticPr fontId="1"/>
  </si>
  <si>
    <t>・マッチングシステム実装完了</t>
    <rPh sb="10" eb="12">
      <t>ジッソウ</t>
    </rPh>
    <rPh sb="12" eb="14">
      <t>カンリョウ</t>
    </rPh>
    <phoneticPr fontId="1"/>
  </si>
  <si>
    <t>・ソロ対戦システム実装完了
・デュオ対戦システム実装完了
・カルテット対戦システム完成</t>
    <rPh sb="3" eb="5">
      <t>タイセン</t>
    </rPh>
    <rPh sb="9" eb="11">
      <t>ジッソウ</t>
    </rPh>
    <rPh sb="11" eb="13">
      <t>カンリョウ</t>
    </rPh>
    <rPh sb="18" eb="20">
      <t>タイセン</t>
    </rPh>
    <rPh sb="24" eb="26">
      <t>ジッソウ</t>
    </rPh>
    <rPh sb="26" eb="28">
      <t>カンリョウ</t>
    </rPh>
    <rPh sb="35" eb="37">
      <t>タイセン</t>
    </rPh>
    <rPh sb="41" eb="43">
      <t>カンセイ</t>
    </rPh>
    <phoneticPr fontId="1"/>
  </si>
  <si>
    <t>・団体戦システム実装完了</t>
    <rPh sb="1" eb="4">
      <t>ダンタイセン</t>
    </rPh>
    <rPh sb="8" eb="10">
      <t>ジッソウ</t>
    </rPh>
    <rPh sb="10" eb="12">
      <t>カンリョウ</t>
    </rPh>
    <phoneticPr fontId="1"/>
  </si>
  <si>
    <t>・オンライン大会のシステム実装</t>
    <rPh sb="6" eb="8">
      <t>タイカイ</t>
    </rPh>
    <rPh sb="13" eb="15">
      <t>ジッソウ</t>
    </rPh>
    <phoneticPr fontId="1"/>
  </si>
  <si>
    <t>・リリース時及びDLC３回分の衣装資料完成
　(全２０種想定)</t>
    <rPh sb="5" eb="6">
      <t>ジ</t>
    </rPh>
    <rPh sb="6" eb="7">
      <t>オヨ</t>
    </rPh>
    <rPh sb="12" eb="13">
      <t>カイ</t>
    </rPh>
    <rPh sb="13" eb="14">
      <t>ブン</t>
    </rPh>
    <rPh sb="15" eb="17">
      <t>イショウ</t>
    </rPh>
    <rPh sb="17" eb="19">
      <t>シリョウ</t>
    </rPh>
    <rPh sb="19" eb="21">
      <t>カンセイ</t>
    </rPh>
    <rPh sb="24" eb="25">
      <t>ゼン</t>
    </rPh>
    <rPh sb="27" eb="28">
      <t>シュ</t>
    </rPh>
    <rPh sb="28" eb="30">
      <t>ソウテイ</t>
    </rPh>
    <phoneticPr fontId="1"/>
  </si>
  <si>
    <t>・運営スケジュール完成</t>
    <rPh sb="1" eb="3">
      <t>ウンエイ</t>
    </rPh>
    <rPh sb="9" eb="11">
      <t>カンセイ</t>
    </rPh>
    <phoneticPr fontId="1"/>
  </si>
  <si>
    <t>・モチベーションフロー完成</t>
    <rPh sb="11" eb="13">
      <t>カンセイ</t>
    </rPh>
    <phoneticPr fontId="1"/>
  </si>
  <si>
    <t>・ゲーム遷移フロー資料作成完了</t>
    <rPh sb="4" eb="6">
      <t>センイ</t>
    </rPh>
    <rPh sb="9" eb="11">
      <t>シリョウ</t>
    </rPh>
    <rPh sb="11" eb="13">
      <t>サクセイ</t>
    </rPh>
    <rPh sb="13" eb="15">
      <t>カンリョウ</t>
    </rPh>
    <phoneticPr fontId="1"/>
  </si>
  <si>
    <t>・デバッグ文字による遷移モック作成完了</t>
    <rPh sb="5" eb="7">
      <t>モジ</t>
    </rPh>
    <rPh sb="10" eb="12">
      <t>センイ</t>
    </rPh>
    <rPh sb="15" eb="17">
      <t>サクセイ</t>
    </rPh>
    <rPh sb="17" eb="19">
      <t>カンリョウ</t>
    </rPh>
    <phoneticPr fontId="1"/>
  </si>
  <si>
    <t>・タイトル画面実装完了</t>
    <rPh sb="5" eb="7">
      <t>ガメン</t>
    </rPh>
    <rPh sb="7" eb="9">
      <t>ジッソウ</t>
    </rPh>
    <rPh sb="9" eb="11">
      <t>カンリョウ</t>
    </rPh>
    <phoneticPr fontId="1"/>
  </si>
  <si>
    <t>・ロビー画面実装完了</t>
    <rPh sb="4" eb="6">
      <t>ガメン</t>
    </rPh>
    <rPh sb="6" eb="8">
      <t>ジッソウ</t>
    </rPh>
    <rPh sb="8" eb="10">
      <t>カンリョウ</t>
    </rPh>
    <phoneticPr fontId="1"/>
  </si>
  <si>
    <t>・ロッカー画面実装完了
・プレイヤー衣装替え実装完了</t>
    <rPh sb="5" eb="7">
      <t>ガメン</t>
    </rPh>
    <rPh sb="7" eb="9">
      <t>ジッソウ</t>
    </rPh>
    <rPh sb="9" eb="11">
      <t>カンリョウ</t>
    </rPh>
    <rPh sb="18" eb="20">
      <t>イショウ</t>
    </rPh>
    <rPh sb="20" eb="21">
      <t>ガ</t>
    </rPh>
    <rPh sb="22" eb="24">
      <t>ジッソウ</t>
    </rPh>
    <rPh sb="24" eb="26">
      <t>カンリョウ</t>
    </rPh>
    <phoneticPr fontId="1"/>
  </si>
  <si>
    <t>・オプション画面実装完了
・プロフィール画面実装完了</t>
    <rPh sb="6" eb="8">
      <t>ガメン</t>
    </rPh>
    <rPh sb="8" eb="10">
      <t>ジッソウ</t>
    </rPh>
    <rPh sb="10" eb="12">
      <t>カンリョウ</t>
    </rPh>
    <rPh sb="20" eb="22">
      <t>ガメン</t>
    </rPh>
    <rPh sb="22" eb="24">
      <t>ジッソウ</t>
    </rPh>
    <rPh sb="24" eb="26">
      <t>カンリョウ</t>
    </rPh>
    <phoneticPr fontId="1"/>
  </si>
  <si>
    <t>・アカウント作成画面実装完了</t>
    <rPh sb="6" eb="8">
      <t>サクセイ</t>
    </rPh>
    <rPh sb="8" eb="10">
      <t>ガメン</t>
    </rPh>
    <rPh sb="10" eb="12">
      <t>ジッソウ</t>
    </rPh>
    <rPh sb="12" eb="14">
      <t>カンリョウ</t>
    </rPh>
    <phoneticPr fontId="1"/>
  </si>
  <si>
    <t>・ロード画面実装完了</t>
    <rPh sb="4" eb="6">
      <t>ガメン</t>
    </rPh>
    <rPh sb="6" eb="8">
      <t>ジッソウ</t>
    </rPh>
    <rPh sb="8" eb="10">
      <t>カンリョウ</t>
    </rPh>
    <phoneticPr fontId="1"/>
  </si>
  <si>
    <t>バトルパス購入画面実装</t>
    <rPh sb="5" eb="7">
      <t>コウニュウ</t>
    </rPh>
    <rPh sb="7" eb="9">
      <t>ガメン</t>
    </rPh>
    <rPh sb="9" eb="11">
      <t>ジッソウ</t>
    </rPh>
    <phoneticPr fontId="1"/>
  </si>
  <si>
    <t>・アイテムショップ画面実装完了
・マッチング画面実装完了
・バトルパス購入画面実装完了</t>
    <rPh sb="9" eb="11">
      <t>ガメン</t>
    </rPh>
    <rPh sb="11" eb="13">
      <t>ジッソウ</t>
    </rPh>
    <rPh sb="13" eb="15">
      <t>カンリョウ</t>
    </rPh>
    <rPh sb="22" eb="24">
      <t>ガメン</t>
    </rPh>
    <rPh sb="24" eb="26">
      <t>ジッソウ</t>
    </rPh>
    <rPh sb="26" eb="28">
      <t>カンリョウ</t>
    </rPh>
    <rPh sb="35" eb="37">
      <t>コウニュウ</t>
    </rPh>
    <rPh sb="37" eb="39">
      <t>ガメン</t>
    </rPh>
    <rPh sb="39" eb="41">
      <t>ジッソウ</t>
    </rPh>
    <rPh sb="41" eb="43">
      <t>カンリョウ</t>
    </rPh>
    <phoneticPr fontId="1"/>
  </si>
  <si>
    <t>チャレンジ選択画面実装</t>
    <rPh sb="5" eb="7">
      <t>センタク</t>
    </rPh>
    <rPh sb="7" eb="9">
      <t>ガメン</t>
    </rPh>
    <rPh sb="9" eb="11">
      <t>ジッソウ</t>
    </rPh>
    <phoneticPr fontId="1"/>
  </si>
  <si>
    <t>イベント選択画面実装</t>
    <rPh sb="4" eb="6">
      <t>センタク</t>
    </rPh>
    <rPh sb="6" eb="8">
      <t>ガメン</t>
    </rPh>
    <rPh sb="8" eb="10">
      <t>ジッソウ</t>
    </rPh>
    <phoneticPr fontId="1"/>
  </si>
  <si>
    <t>・チャレンジ選択画面実装完了</t>
    <rPh sb="6" eb="8">
      <t>センタク</t>
    </rPh>
    <rPh sb="8" eb="10">
      <t>ガメン</t>
    </rPh>
    <rPh sb="10" eb="12">
      <t>ジッソウ</t>
    </rPh>
    <rPh sb="12" eb="14">
      <t>カンリョウ</t>
    </rPh>
    <phoneticPr fontId="1"/>
  </si>
  <si>
    <t>・イベント選択画面実装完了</t>
    <rPh sb="5" eb="7">
      <t>センタク</t>
    </rPh>
    <rPh sb="7" eb="9">
      <t>ガメン</t>
    </rPh>
    <rPh sb="9" eb="11">
      <t>ジッソウ</t>
    </rPh>
    <rPh sb="11" eb="13">
      <t>カンリョウ</t>
    </rPh>
    <phoneticPr fontId="1"/>
  </si>
  <si>
    <t>・ストア画面実装完了
　(UI画面全種実装完了)</t>
    <rPh sb="4" eb="6">
      <t>ガメン</t>
    </rPh>
    <rPh sb="6" eb="8">
      <t>ジッソウ</t>
    </rPh>
    <rPh sb="8" eb="10">
      <t>カンリョウ</t>
    </rPh>
    <rPh sb="15" eb="17">
      <t>ガメン</t>
    </rPh>
    <rPh sb="17" eb="19">
      <t>ゼンシュ</t>
    </rPh>
    <rPh sb="19" eb="21">
      <t>ジッソウ</t>
    </rPh>
    <rPh sb="21" eb="23">
      <t>カンリョウ</t>
    </rPh>
    <phoneticPr fontId="1"/>
  </si>
  <si>
    <t>MS0</t>
    <phoneticPr fontId="1"/>
  </si>
  <si>
    <t>MS3</t>
    <phoneticPr fontId="1"/>
  </si>
  <si>
    <t>MS6</t>
    <phoneticPr fontId="1"/>
  </si>
  <si>
    <t>MS9</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</si>
</sst>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5"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
      <b/>
      <sz val="9"/>
      <color rgb="FFFF0000"/>
      <name val="游ゴシック"/>
      <family val="3"/>
      <charset val="128"/>
      <scheme val="minor"/>
    </font>
  </fonts>
  <fills count="18">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0" tint="-0.499984740745262"/>
        <bgColor indexed="64"/>
      </patternFill>
    </fill>
    <fill>
      <patternFill patternType="solid">
        <fgColor theme="4" tint="-0.24994659260841701"/>
        <bgColor indexed="64"/>
      </patternFill>
    </fill>
    <fill>
      <patternFill patternType="solid">
        <fgColor theme="0" tint="-0.249977111117893"/>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s>
  <cellStyleXfs count="1">
    <xf numFmtId="0" fontId="0" fillId="0" borderId="0">
      <alignment vertical="center"/>
    </xf>
  </cellStyleXfs>
  <cellXfs count="277">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2" xfId="0" applyFont="1" applyBorder="1" applyAlignment="1">
      <alignment horizontal="center" vertical="center"/>
    </xf>
    <xf numFmtId="0" fontId="3" fillId="2" borderId="20"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6" xfId="0" applyFont="1" applyBorder="1">
      <alignment vertical="center"/>
    </xf>
    <xf numFmtId="0" fontId="7" fillId="0" borderId="25"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5"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4" xfId="0" applyFont="1" applyBorder="1" applyAlignment="1">
      <alignment horizontal="center" vertical="center"/>
    </xf>
    <xf numFmtId="0" fontId="7" fillId="0" borderId="0" xfId="0" applyFont="1" applyBorder="1" applyAlignment="1">
      <alignment horizontal="center" vertical="center"/>
    </xf>
    <xf numFmtId="0" fontId="8" fillId="0" borderId="26" xfId="0" applyFont="1" applyBorder="1" applyAlignment="1">
      <alignment horizontal="center" vertical="center"/>
    </xf>
    <xf numFmtId="0" fontId="3" fillId="2" borderId="27" xfId="0" applyFont="1" applyFill="1" applyBorder="1" applyAlignment="1">
      <alignment horizontal="center" vertical="center"/>
    </xf>
    <xf numFmtId="0" fontId="2" fillId="7" borderId="1" xfId="0" applyFont="1" applyFill="1" applyBorder="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3" fillId="2" borderId="33" xfId="0" applyFont="1" applyFill="1" applyBorder="1" applyAlignment="1">
      <alignment horizontal="center" vertical="center"/>
    </xf>
    <xf numFmtId="0" fontId="2" fillId="0" borderId="8" xfId="0" applyFont="1" applyBorder="1">
      <alignment vertical="center"/>
    </xf>
    <xf numFmtId="0" fontId="2" fillId="0" borderId="34" xfId="0" applyFont="1" applyBorder="1">
      <alignment vertical="center"/>
    </xf>
    <xf numFmtId="0" fontId="2" fillId="0" borderId="35" xfId="0" applyFont="1" applyBorder="1">
      <alignment vertical="center"/>
    </xf>
    <xf numFmtId="0" fontId="2" fillId="0" borderId="36"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4" xfId="0" applyFont="1" applyFill="1" applyBorder="1">
      <alignment vertical="center"/>
    </xf>
    <xf numFmtId="0" fontId="3" fillId="2" borderId="37" xfId="0" applyFont="1" applyFill="1" applyBorder="1" applyAlignment="1">
      <alignment horizontal="center" vertical="center"/>
    </xf>
    <xf numFmtId="0" fontId="2" fillId="0" borderId="21" xfId="0" applyFont="1" applyBorder="1">
      <alignment vertical="center"/>
    </xf>
    <xf numFmtId="0" fontId="2" fillId="0" borderId="38" xfId="0" applyFont="1" applyBorder="1">
      <alignment vertical="center"/>
    </xf>
    <xf numFmtId="0" fontId="2" fillId="0" borderId="39" xfId="0" applyFont="1" applyBorder="1">
      <alignment vertical="center"/>
    </xf>
    <xf numFmtId="0" fontId="2" fillId="0" borderId="39" xfId="0" applyFont="1" applyBorder="1" applyAlignment="1">
      <alignment horizontal="center" vertical="center"/>
    </xf>
    <xf numFmtId="0" fontId="2" fillId="0" borderId="38" xfId="0" applyFont="1" applyBorder="1" applyAlignment="1">
      <alignment horizontal="center" vertical="center"/>
    </xf>
    <xf numFmtId="0" fontId="2" fillId="0" borderId="40"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1" xfId="0" applyFont="1" applyBorder="1">
      <alignment vertical="center"/>
    </xf>
    <xf numFmtId="0" fontId="2" fillId="0" borderId="42" xfId="0" applyFont="1" applyBorder="1" applyAlignment="1">
      <alignment horizontal="right" vertical="center"/>
    </xf>
    <xf numFmtId="0" fontId="3" fillId="9" borderId="43" xfId="0" applyFont="1" applyFill="1" applyBorder="1" applyAlignment="1">
      <alignment horizontal="center" vertical="center"/>
    </xf>
    <xf numFmtId="0" fontId="2" fillId="0" borderId="44"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1" xfId="0" applyFont="1" applyBorder="1" applyAlignment="1">
      <alignment horizontal="center" vertical="center"/>
    </xf>
    <xf numFmtId="0" fontId="2" fillId="0" borderId="27" xfId="0" applyFont="1" applyBorder="1">
      <alignment vertical="center"/>
    </xf>
    <xf numFmtId="0" fontId="7" fillId="0" borderId="1" xfId="0" applyFont="1" applyBorder="1">
      <alignment vertical="center"/>
    </xf>
    <xf numFmtId="0" fontId="7" fillId="0" borderId="34"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7" fillId="0" borderId="27" xfId="0" applyFont="1" applyBorder="1">
      <alignment vertical="center"/>
    </xf>
    <xf numFmtId="0" fontId="7" fillId="0" borderId="27" xfId="0" applyFont="1" applyBorder="1" applyAlignment="1">
      <alignment horizontal="center" vertical="center"/>
    </xf>
    <xf numFmtId="0" fontId="7" fillId="0" borderId="33" xfId="0" applyFont="1" applyBorder="1">
      <alignment vertical="center"/>
    </xf>
    <xf numFmtId="0" fontId="9" fillId="3" borderId="45" xfId="0" applyFont="1" applyFill="1" applyBorder="1">
      <alignment vertical="center"/>
    </xf>
    <xf numFmtId="0" fontId="9" fillId="3" borderId="43" xfId="0" applyFont="1" applyFill="1" applyBorder="1">
      <alignment vertical="center"/>
    </xf>
    <xf numFmtId="0" fontId="7" fillId="0" borderId="44" xfId="0" applyFont="1" applyBorder="1" applyAlignment="1">
      <alignment horizontal="center" vertical="center"/>
    </xf>
    <xf numFmtId="0" fontId="7" fillId="0" borderId="8" xfId="0" applyFont="1" applyBorder="1" applyAlignment="1">
      <alignment horizontal="center" vertical="center"/>
    </xf>
    <xf numFmtId="0" fontId="7" fillId="0" borderId="41" xfId="0" applyFont="1" applyBorder="1" applyAlignment="1">
      <alignment horizontal="center" vertical="center"/>
    </xf>
    <xf numFmtId="0" fontId="9" fillId="3" borderId="42" xfId="0" applyFont="1" applyFill="1" applyBorder="1" applyAlignment="1">
      <alignment horizontal="center" vertical="center"/>
    </xf>
    <xf numFmtId="0" fontId="9" fillId="10" borderId="28"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4" xfId="0" applyFont="1" applyFill="1" applyBorder="1">
      <alignment vertical="center"/>
    </xf>
    <xf numFmtId="0" fontId="9" fillId="3" borderId="45"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7" xfId="0" applyFill="1" applyBorder="1">
      <alignment vertical="center"/>
    </xf>
    <xf numFmtId="0" fontId="0" fillId="14" borderId="48" xfId="0" applyFill="1" applyBorder="1">
      <alignment vertical="center"/>
    </xf>
    <xf numFmtId="0" fontId="0" fillId="14" borderId="50" xfId="0" applyFill="1" applyBorder="1">
      <alignment vertical="center"/>
    </xf>
    <xf numFmtId="0" fontId="0" fillId="14" borderId="29" xfId="0" applyFill="1" applyBorder="1">
      <alignment vertical="center"/>
    </xf>
    <xf numFmtId="176" fontId="0" fillId="14" borderId="51" xfId="0" applyNumberFormat="1" applyFill="1" applyBorder="1">
      <alignment vertical="center"/>
    </xf>
    <xf numFmtId="176" fontId="0" fillId="0" borderId="46"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49"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4" xfId="0" applyBorder="1">
      <alignment vertical="center"/>
    </xf>
    <xf numFmtId="0" fontId="0" fillId="0" borderId="1" xfId="0" applyFill="1" applyBorder="1">
      <alignment vertical="center"/>
    </xf>
    <xf numFmtId="0" fontId="0" fillId="0" borderId="35" xfId="0" applyBorder="1">
      <alignment vertical="center"/>
    </xf>
    <xf numFmtId="0" fontId="0" fillId="0" borderId="35" xfId="0" applyFill="1" applyBorder="1">
      <alignment vertical="center"/>
    </xf>
    <xf numFmtId="0" fontId="0" fillId="0" borderId="36" xfId="0" applyFill="1" applyBorder="1">
      <alignment vertical="center"/>
    </xf>
    <xf numFmtId="0" fontId="0" fillId="0" borderId="21" xfId="0" applyBorder="1">
      <alignment vertical="center"/>
    </xf>
    <xf numFmtId="0" fontId="0" fillId="0" borderId="5" xfId="0" applyBorder="1">
      <alignment vertical="center"/>
    </xf>
    <xf numFmtId="0" fontId="0" fillId="0" borderId="52" xfId="0" applyBorder="1">
      <alignment vertical="center"/>
    </xf>
    <xf numFmtId="0" fontId="11" fillId="12" borderId="42" xfId="0" applyFont="1" applyFill="1" applyBorder="1" applyAlignment="1">
      <alignment horizontal="center" vertical="center"/>
    </xf>
    <xf numFmtId="0" fontId="11" fillId="12" borderId="45" xfId="0" applyFont="1" applyFill="1" applyBorder="1" applyAlignment="1">
      <alignment horizontal="center" vertical="center"/>
    </xf>
    <xf numFmtId="0" fontId="12" fillId="12" borderId="43" xfId="0" applyFont="1" applyFill="1" applyBorder="1" applyAlignment="1">
      <alignment horizontal="center" vertical="center"/>
    </xf>
    <xf numFmtId="0" fontId="0" fillId="0" borderId="34" xfId="0" applyFill="1" applyBorder="1">
      <alignment vertical="center"/>
    </xf>
    <xf numFmtId="0" fontId="0" fillId="0" borderId="45" xfId="0" applyBorder="1" applyAlignment="1">
      <alignment horizontal="center" vertical="center"/>
    </xf>
    <xf numFmtId="0" fontId="0" fillId="0" borderId="1" xfId="0" applyBorder="1" applyAlignment="1">
      <alignment vertical="center" wrapText="1"/>
    </xf>
    <xf numFmtId="0" fontId="0" fillId="0" borderId="36" xfId="0" applyBorder="1">
      <alignment vertical="center"/>
    </xf>
    <xf numFmtId="0" fontId="11" fillId="12" borderId="43"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2" xfId="0" applyFont="1" applyFill="1" applyBorder="1" applyAlignment="1">
      <alignment horizontal="right" vertical="center"/>
    </xf>
    <xf numFmtId="0" fontId="11" fillId="13" borderId="26" xfId="0" applyFont="1" applyFill="1" applyBorder="1" applyAlignment="1">
      <alignment horizontal="right" vertical="center"/>
    </xf>
    <xf numFmtId="0" fontId="11" fillId="13" borderId="23" xfId="0" applyFont="1" applyFill="1" applyBorder="1" applyAlignment="1">
      <alignment horizontal="right" vertical="center"/>
    </xf>
    <xf numFmtId="0" fontId="0" fillId="0" borderId="35" xfId="0" applyBorder="1" applyAlignment="1">
      <alignment vertical="center" wrapText="1"/>
    </xf>
    <xf numFmtId="176" fontId="0" fillId="0" borderId="1"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13" borderId="0" xfId="0" applyFill="1">
      <alignment vertical="center"/>
    </xf>
    <xf numFmtId="0" fontId="0" fillId="0" borderId="0" xfId="0" applyFill="1">
      <alignment vertical="center"/>
    </xf>
    <xf numFmtId="0" fontId="2" fillId="0" borderId="8" xfId="0" applyFont="1" applyFill="1" applyBorder="1">
      <alignment vertical="center"/>
    </xf>
    <xf numFmtId="0" fontId="2" fillId="0" borderId="3" xfId="0" applyFont="1" applyBorder="1">
      <alignment vertical="center"/>
    </xf>
    <xf numFmtId="0" fontId="2" fillId="0" borderId="1" xfId="0" applyFont="1" applyFill="1" applyBorder="1">
      <alignment vertical="center"/>
    </xf>
    <xf numFmtId="0" fontId="2" fillId="0" borderId="34" xfId="0" applyFont="1" applyFill="1" applyBorder="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0" xfId="0" applyFont="1" applyFill="1">
      <alignment vertical="center"/>
    </xf>
    <xf numFmtId="0" fontId="0" fillId="0" borderId="54" xfId="0" applyBorder="1">
      <alignment vertical="center"/>
    </xf>
    <xf numFmtId="0" fontId="2" fillId="0" borderId="33" xfId="0" applyFont="1" applyBorder="1">
      <alignment vertical="center"/>
    </xf>
    <xf numFmtId="0" fontId="0" fillId="0" borderId="1" xfId="0" applyFill="1" applyBorder="1" applyAlignment="1">
      <alignment vertical="center"/>
    </xf>
    <xf numFmtId="0" fontId="0" fillId="0" borderId="5" xfId="0" applyFill="1" applyBorder="1">
      <alignment vertical="center"/>
    </xf>
    <xf numFmtId="0" fontId="0" fillId="0" borderId="52" xfId="0" applyFill="1" applyBorder="1">
      <alignment vertical="center"/>
    </xf>
    <xf numFmtId="0" fontId="13" fillId="0" borderId="1" xfId="0" applyFont="1" applyFill="1" applyBorder="1">
      <alignment vertical="center"/>
    </xf>
    <xf numFmtId="0" fontId="13" fillId="0" borderId="34" xfId="0" applyFont="1" applyFill="1" applyBorder="1">
      <alignment vertical="center"/>
    </xf>
    <xf numFmtId="0" fontId="0" fillId="0" borderId="1" xfId="0" applyFont="1" applyFill="1" applyBorder="1" applyAlignment="1">
      <alignment vertical="center"/>
    </xf>
    <xf numFmtId="0" fontId="0" fillId="0" borderId="1" xfId="0" applyFont="1" applyFill="1" applyBorder="1">
      <alignment vertical="center"/>
    </xf>
    <xf numFmtId="0" fontId="0" fillId="0" borderId="34" xfId="0" applyFont="1" applyFill="1" applyBorder="1">
      <alignment vertical="center"/>
    </xf>
    <xf numFmtId="0" fontId="0" fillId="8" borderId="1" xfId="0" applyFill="1" applyBorder="1" applyAlignment="1">
      <alignment vertical="center"/>
    </xf>
    <xf numFmtId="0" fontId="0" fillId="8" borderId="1" xfId="0" applyFill="1" applyBorder="1">
      <alignment vertical="center"/>
    </xf>
    <xf numFmtId="0" fontId="0" fillId="8" borderId="34" xfId="0" applyFill="1" applyBorder="1">
      <alignment vertical="center"/>
    </xf>
    <xf numFmtId="0" fontId="0" fillId="8" borderId="1" xfId="0" applyFill="1" applyBorder="1" applyAlignment="1">
      <alignment vertical="center"/>
    </xf>
    <xf numFmtId="0" fontId="0" fillId="15" borderId="1" xfId="0" applyFill="1" applyBorder="1">
      <alignment vertical="center"/>
    </xf>
    <xf numFmtId="0" fontId="0" fillId="8" borderId="1" xfId="0" applyFill="1" applyBorder="1" applyAlignment="1">
      <alignment vertical="center"/>
    </xf>
    <xf numFmtId="0" fontId="0" fillId="8" borderId="8" xfId="0" applyFill="1" applyBorder="1">
      <alignment vertical="center"/>
    </xf>
    <xf numFmtId="0" fontId="13" fillId="8" borderId="1" xfId="0" applyFont="1" applyFill="1" applyBorder="1">
      <alignment vertical="center"/>
    </xf>
    <xf numFmtId="0" fontId="0" fillId="8" borderId="31" xfId="0" applyFill="1" applyBorder="1" applyAlignment="1">
      <alignment horizontal="center" vertical="center"/>
    </xf>
    <xf numFmtId="0" fontId="0" fillId="8" borderId="1" xfId="0" applyFill="1" applyBorder="1" applyAlignment="1">
      <alignment horizontal="center" vertical="center"/>
    </xf>
    <xf numFmtId="0" fontId="0" fillId="0" borderId="1" xfId="0" applyFill="1" applyBorder="1" applyAlignment="1">
      <alignment vertical="center"/>
    </xf>
    <xf numFmtId="0" fontId="0" fillId="8" borderId="1" xfId="0" applyFill="1" applyBorder="1" applyAlignment="1">
      <alignment vertical="center"/>
    </xf>
    <xf numFmtId="49" fontId="2" fillId="0" borderId="1" xfId="0" applyNumberFormat="1" applyFont="1" applyBorder="1" applyAlignment="1">
      <alignment horizontal="center" vertical="center"/>
    </xf>
    <xf numFmtId="0" fontId="0" fillId="8" borderId="35" xfId="0" applyFill="1" applyBorder="1" applyAlignment="1">
      <alignment vertical="center"/>
    </xf>
    <xf numFmtId="0" fontId="0" fillId="8" borderId="21" xfId="0" applyFill="1" applyBorder="1">
      <alignment vertical="center"/>
    </xf>
    <xf numFmtId="0" fontId="2" fillId="0" borderId="0" xfId="0" applyFont="1" applyFill="1" applyAlignment="1">
      <alignment vertical="center" wrapText="1"/>
    </xf>
    <xf numFmtId="0" fontId="0" fillId="8" borderId="1" xfId="0" applyFill="1" applyBorder="1" applyAlignment="1">
      <alignment vertical="center"/>
    </xf>
    <xf numFmtId="0" fontId="0" fillId="8" borderId="11" xfId="0" applyFill="1" applyBorder="1">
      <alignment vertical="center"/>
    </xf>
    <xf numFmtId="0" fontId="0" fillId="8" borderId="1" xfId="0" applyFill="1" applyBorder="1" applyAlignment="1">
      <alignment vertical="center"/>
    </xf>
    <xf numFmtId="0" fontId="2" fillId="0" borderId="1" xfId="0" applyFont="1" applyBorder="1" applyAlignment="1">
      <alignment vertical="center"/>
    </xf>
    <xf numFmtId="0" fontId="2" fillId="0" borderId="35" xfId="0" applyFont="1" applyBorder="1" applyAlignment="1">
      <alignment vertical="center"/>
    </xf>
    <xf numFmtId="49" fontId="2" fillId="0" borderId="1" xfId="0" applyNumberFormat="1" applyFont="1" applyBorder="1" applyAlignment="1">
      <alignment horizontal="center" vertical="center"/>
    </xf>
    <xf numFmtId="0" fontId="2" fillId="0" borderId="31" xfId="0" applyFont="1" applyBorder="1">
      <alignment vertical="center"/>
    </xf>
    <xf numFmtId="0" fontId="2" fillId="0" borderId="32" xfId="0" applyFont="1" applyBorder="1">
      <alignment vertical="center"/>
    </xf>
    <xf numFmtId="0" fontId="2" fillId="0" borderId="1" xfId="0" applyFont="1" applyBorder="1" applyAlignment="1">
      <alignment vertical="center" wrapText="1"/>
    </xf>
    <xf numFmtId="0" fontId="2" fillId="3" borderId="34" xfId="0" applyFont="1" applyFill="1" applyBorder="1" applyAlignment="1">
      <alignment vertical="center" wrapText="1"/>
    </xf>
    <xf numFmtId="0" fontId="2" fillId="0" borderId="1" xfId="0" applyFont="1" applyFill="1" applyBorder="1" applyAlignment="1">
      <alignment vertical="center" wrapText="1"/>
    </xf>
    <xf numFmtId="0" fontId="2" fillId="3" borderId="34" xfId="0" applyFont="1" applyFill="1" applyBorder="1">
      <alignment vertical="center"/>
    </xf>
    <xf numFmtId="0" fontId="2" fillId="16" borderId="34" xfId="0" applyFont="1" applyFill="1" applyBorder="1">
      <alignment vertical="center"/>
    </xf>
    <xf numFmtId="0" fontId="12" fillId="3" borderId="34" xfId="0" applyFont="1" applyFill="1" applyBorder="1">
      <alignment vertical="center"/>
    </xf>
    <xf numFmtId="0" fontId="2" fillId="0" borderId="0" xfId="0" applyFont="1" applyAlignment="1">
      <alignment vertical="center" wrapText="1"/>
    </xf>
    <xf numFmtId="0" fontId="14" fillId="0" borderId="0" xfId="0" applyFont="1" applyFill="1">
      <alignment vertical="center"/>
    </xf>
    <xf numFmtId="0" fontId="14" fillId="0" borderId="0" xfId="0" applyFont="1" applyFill="1" applyAlignment="1">
      <alignment vertical="center" wrapText="1"/>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44" xfId="0" applyFont="1" applyBorder="1" applyAlignment="1">
      <alignment horizontal="center" vertical="center"/>
    </xf>
    <xf numFmtId="0" fontId="2" fillId="0" borderId="8" xfId="0" applyFont="1" applyBorder="1" applyAlignment="1">
      <alignment horizontal="center" vertical="center"/>
    </xf>
    <xf numFmtId="0" fontId="14" fillId="0" borderId="0" xfId="0" applyFont="1" applyAlignment="1">
      <alignment vertical="center" wrapText="1"/>
    </xf>
    <xf numFmtId="0" fontId="14" fillId="0" borderId="0" xfId="0" applyFont="1">
      <alignment vertical="center"/>
    </xf>
    <xf numFmtId="0" fontId="2" fillId="0" borderId="1" xfId="0" applyFont="1" applyBorder="1" applyAlignment="1">
      <alignment vertical="center"/>
    </xf>
    <xf numFmtId="0" fontId="2" fillId="0" borderId="34" xfId="0" applyFont="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5" xfId="0" applyFont="1" applyBorder="1" applyAlignment="1">
      <alignment vertical="center"/>
    </xf>
    <xf numFmtId="0" fontId="2" fillId="0" borderId="36" xfId="0" applyFont="1" applyBorder="1" applyAlignment="1">
      <alignment vertical="center"/>
    </xf>
    <xf numFmtId="0" fontId="3" fillId="6" borderId="35" xfId="0" applyFont="1" applyFill="1" applyBorder="1" applyAlignment="1">
      <alignment vertical="center"/>
    </xf>
    <xf numFmtId="0" fontId="3" fillId="6" borderId="36" xfId="0" applyFont="1" applyFill="1" applyBorder="1" applyAlignment="1">
      <alignment vertical="center"/>
    </xf>
    <xf numFmtId="0" fontId="0" fillId="8" borderId="10" xfId="0" applyFill="1" applyBorder="1" applyAlignment="1">
      <alignment vertical="center"/>
    </xf>
    <xf numFmtId="0" fontId="0" fillId="8" borderId="4" xfId="0" applyFill="1" applyBorder="1" applyAlignment="1">
      <alignment vertical="center"/>
    </xf>
    <xf numFmtId="0" fontId="0" fillId="0" borderId="10" xfId="0" applyFill="1" applyBorder="1" applyAlignment="1">
      <alignment vertical="center"/>
    </xf>
    <xf numFmtId="0" fontId="0" fillId="0" borderId="4" xfId="0" applyFill="1" applyBorder="1" applyAlignment="1">
      <alignment vertical="center"/>
    </xf>
    <xf numFmtId="0" fontId="0" fillId="0" borderId="8" xfId="0" applyFill="1" applyBorder="1" applyAlignment="1">
      <alignment vertical="center"/>
    </xf>
    <xf numFmtId="0" fontId="0" fillId="8" borderId="8" xfId="0" applyFill="1" applyBorder="1" applyAlignment="1">
      <alignment vertical="center"/>
    </xf>
    <xf numFmtId="0" fontId="0" fillId="8" borderId="1" xfId="0" applyFill="1" applyBorder="1" applyAlignment="1">
      <alignment vertical="center"/>
    </xf>
    <xf numFmtId="0" fontId="0" fillId="8" borderId="41" xfId="0" applyFill="1" applyBorder="1" applyAlignment="1">
      <alignment vertical="center"/>
    </xf>
    <xf numFmtId="0" fontId="0" fillId="8" borderId="56" xfId="0" applyFill="1" applyBorder="1" applyAlignment="1">
      <alignment vertical="center"/>
    </xf>
    <xf numFmtId="0" fontId="0" fillId="8" borderId="21" xfId="0" applyFill="1" applyBorder="1" applyAlignment="1">
      <alignment vertical="center"/>
    </xf>
    <xf numFmtId="0" fontId="0" fillId="0" borderId="6" xfId="0" applyFill="1" applyBorder="1" applyAlignment="1">
      <alignment vertical="center"/>
    </xf>
    <xf numFmtId="0" fontId="0" fillId="0" borderId="53" xfId="0" applyFill="1" applyBorder="1" applyAlignment="1">
      <alignment vertical="center"/>
    </xf>
    <xf numFmtId="0" fontId="11" fillId="13" borderId="46" xfId="0" applyFont="1" applyFill="1" applyBorder="1" applyAlignment="1">
      <alignment horizontal="right" vertical="center"/>
    </xf>
    <xf numFmtId="0" fontId="11" fillId="0" borderId="47" xfId="0" applyFont="1" applyBorder="1" applyAlignment="1">
      <alignment horizontal="right" vertical="center"/>
    </xf>
    <xf numFmtId="0" fontId="11" fillId="13" borderId="10" xfId="0" applyFont="1" applyFill="1" applyBorder="1" applyAlignment="1">
      <alignment horizontal="right" vertical="center"/>
    </xf>
    <xf numFmtId="0" fontId="11" fillId="0" borderId="48" xfId="0" applyFont="1" applyBorder="1" applyAlignment="1">
      <alignment horizontal="right" vertical="center"/>
    </xf>
    <xf numFmtId="0" fontId="11" fillId="13" borderId="49" xfId="0" applyFont="1" applyFill="1" applyBorder="1" applyAlignment="1">
      <alignment horizontal="right" vertical="center"/>
    </xf>
    <xf numFmtId="0" fontId="11" fillId="0" borderId="50" xfId="0" applyFont="1" applyBorder="1" applyAlignment="1">
      <alignment horizontal="right" vertical="center"/>
    </xf>
    <xf numFmtId="0" fontId="0" fillId="0" borderId="48" xfId="0" applyBorder="1" applyAlignment="1">
      <alignment horizontal="right" vertical="center"/>
    </xf>
    <xf numFmtId="0" fontId="0" fillId="8" borderId="11" xfId="0" applyFill="1" applyBorder="1" applyAlignment="1">
      <alignment vertical="center"/>
    </xf>
    <xf numFmtId="0" fontId="0" fillId="8" borderId="35" xfId="0" applyFill="1" applyBorder="1" applyAlignment="1">
      <alignment vertical="center"/>
    </xf>
    <xf numFmtId="0" fontId="11" fillId="12" borderId="42" xfId="0" applyFont="1" applyFill="1" applyBorder="1" applyAlignment="1">
      <alignment horizontal="center" vertical="center"/>
    </xf>
    <xf numFmtId="0" fontId="0" fillId="0" borderId="45" xfId="0" applyBorder="1" applyAlignment="1">
      <alignment horizontal="center" vertical="center"/>
    </xf>
    <xf numFmtId="0" fontId="11" fillId="12" borderId="45" xfId="0" applyFont="1" applyFill="1" applyBorder="1" applyAlignment="1">
      <alignment horizontal="center" vertical="center"/>
    </xf>
    <xf numFmtId="0" fontId="0" fillId="0" borderId="21" xfId="0" applyBorder="1" applyAlignment="1">
      <alignment vertical="center"/>
    </xf>
    <xf numFmtId="0" fontId="0" fillId="0" borderId="5" xfId="0"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11" xfId="0" applyBorder="1" applyAlignment="1">
      <alignment vertical="center"/>
    </xf>
    <xf numFmtId="0" fontId="0" fillId="0" borderId="35"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2" fillId="0" borderId="19" xfId="0" applyFont="1" applyBorder="1" applyAlignment="1">
      <alignment horizontal="center" vertical="center"/>
    </xf>
    <xf numFmtId="0" fontId="0" fillId="0" borderId="7" xfId="0" applyBorder="1" applyAlignment="1">
      <alignment horizontal="center" vertical="center"/>
    </xf>
    <xf numFmtId="0" fontId="0" fillId="0" borderId="16"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49" fontId="2" fillId="0" borderId="3" xfId="0" applyNumberFormat="1" applyFont="1" applyBorder="1" applyAlignment="1">
      <alignment horizontal="center" vertical="center"/>
    </xf>
    <xf numFmtId="0" fontId="0" fillId="0" borderId="4" xfId="0" applyBorder="1" applyAlignment="1">
      <alignment horizontal="center" vertical="center"/>
    </xf>
    <xf numFmtId="49" fontId="2" fillId="0" borderId="27" xfId="0" applyNumberFormat="1" applyFont="1" applyBorder="1" applyAlignment="1">
      <alignment horizontal="center" vertical="center"/>
    </xf>
    <xf numFmtId="0" fontId="0" fillId="0" borderId="54" xfId="0" applyBorder="1" applyAlignment="1">
      <alignment horizontal="center" vertical="center"/>
    </xf>
    <xf numFmtId="0" fontId="0" fillId="0" borderId="5" xfId="0" applyBorder="1" applyAlignment="1">
      <alignment horizontal="center" vertical="center"/>
    </xf>
    <xf numFmtId="0" fontId="2" fillId="0" borderId="44" xfId="0" applyFont="1" applyBorder="1" applyAlignment="1">
      <alignment horizontal="center" vertical="center"/>
    </xf>
    <xf numFmtId="0" fontId="2" fillId="0" borderId="31" xfId="0" applyFont="1" applyBorder="1" applyAlignment="1">
      <alignment vertical="center"/>
    </xf>
    <xf numFmtId="0" fontId="2" fillId="0" borderId="8" xfId="0" applyFont="1" applyBorder="1" applyAlignment="1">
      <alignment horizontal="center"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2" fillId="0" borderId="11" xfId="0" applyFont="1" applyBorder="1" applyAlignment="1">
      <alignment vertical="center"/>
    </xf>
    <xf numFmtId="49" fontId="2" fillId="0" borderId="17" xfId="0" applyNumberFormat="1" applyFont="1" applyBorder="1" applyAlignment="1">
      <alignment horizontal="center" vertical="center"/>
    </xf>
    <xf numFmtId="0" fontId="0" fillId="0" borderId="2" xfId="0" applyBorder="1" applyAlignment="1">
      <alignment horizontal="center" vertical="center"/>
    </xf>
    <xf numFmtId="0" fontId="3" fillId="3" borderId="17" xfId="0" applyFont="1" applyFill="1" applyBorder="1" applyAlignment="1">
      <alignment horizontal="left" vertical="top" wrapText="1"/>
    </xf>
    <xf numFmtId="0" fontId="0" fillId="0" borderId="2" xfId="0" applyBorder="1" applyAlignment="1">
      <alignment horizontal="left" vertical="top"/>
    </xf>
    <xf numFmtId="0" fontId="5" fillId="4" borderId="0" xfId="0" applyFont="1" applyFill="1" applyBorder="1" applyAlignment="1">
      <alignment horizontal="left" vertical="top" wrapText="1"/>
    </xf>
    <xf numFmtId="0" fontId="0" fillId="0" borderId="55" xfId="0" applyBorder="1" applyAlignment="1">
      <alignment vertical="center"/>
    </xf>
    <xf numFmtId="0" fontId="3" fillId="3" borderId="18" xfId="0" applyFont="1" applyFill="1" applyBorder="1" applyAlignment="1">
      <alignment horizontal="left" vertical="top" wrapText="1"/>
    </xf>
    <xf numFmtId="0" fontId="0" fillId="0" borderId="0" xfId="0" applyBorder="1" applyAlignment="1">
      <alignment horizontal="left" vertical="top"/>
    </xf>
    <xf numFmtId="0" fontId="3" fillId="6" borderId="2" xfId="0" applyFont="1" applyFill="1"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2" fillId="17" borderId="1" xfId="0" applyFont="1" applyFill="1" applyBorder="1">
      <alignment vertical="center"/>
    </xf>
    <xf numFmtId="0" fontId="2" fillId="17" borderId="34" xfId="0" applyFont="1" applyFill="1" applyBorder="1">
      <alignment vertical="center"/>
    </xf>
    <xf numFmtId="0" fontId="2" fillId="17" borderId="0" xfId="0" applyFont="1" applyFill="1">
      <alignment vertical="center"/>
    </xf>
    <xf numFmtId="0" fontId="2" fillId="17" borderId="3" xfId="0" applyFont="1" applyFill="1" applyBorder="1">
      <alignment vertical="center"/>
    </xf>
    <xf numFmtId="0" fontId="2" fillId="17" borderId="27" xfId="0" applyFont="1" applyFill="1" applyBorder="1">
      <alignment vertical="center"/>
    </xf>
    <xf numFmtId="0" fontId="2" fillId="17" borderId="33" xfId="0" applyFont="1" applyFill="1" applyBorder="1">
      <alignment vertical="center"/>
    </xf>
    <xf numFmtId="0" fontId="2" fillId="17" borderId="35" xfId="0" applyFont="1" applyFill="1" applyBorder="1">
      <alignment vertical="center"/>
    </xf>
    <xf numFmtId="0" fontId="2" fillId="17" borderId="36" xfId="0" applyFont="1" applyFill="1" applyBorder="1">
      <alignment vertical="center"/>
    </xf>
    <xf numFmtId="0" fontId="2" fillId="0" borderId="1" xfId="0" applyFont="1" applyBorder="1">
      <alignment vertical="center"/>
    </xf>
    <xf numFmtId="0" fontId="2" fillId="0" borderId="34" xfId="0" applyFont="1" applyBorder="1">
      <alignment vertical="center"/>
    </xf>
    <xf numFmtId="0" fontId="2" fillId="0" borderId="35" xfId="0" applyFont="1" applyBorder="1">
      <alignment vertical="center"/>
    </xf>
    <xf numFmtId="0" fontId="2" fillId="0" borderId="36" xfId="0" applyFont="1" applyBorder="1">
      <alignment vertical="center"/>
    </xf>
    <xf numFmtId="0" fontId="3" fillId="6" borderId="35" xfId="0" applyFont="1" applyFill="1" applyBorder="1">
      <alignment vertical="center"/>
    </xf>
    <xf numFmtId="0" fontId="3" fillId="6" borderId="36" xfId="0" applyFont="1" applyFill="1" applyBorder="1">
      <alignment vertical="center"/>
    </xf>
    <xf numFmtId="176" fontId="2" fillId="0" borderId="1" xfId="0" applyNumberFormat="1" applyFont="1" applyBorder="1">
      <alignment vertical="center"/>
    </xf>
    <xf numFmtId="0" fontId="2" fillId="0" borderId="7" xfId="0" applyFont="1" applyBorder="1">
      <alignment vertical="center"/>
    </xf>
    <xf numFmtId="0" fontId="2" fillId="0" borderId="0" xfId="0" applyFont="1" applyBorder="1">
      <alignment vertical="center"/>
    </xf>
    <xf numFmtId="0" fontId="2" fillId="0" borderId="4" xfId="0" applyFont="1" applyBorder="1">
      <alignment vertical="center"/>
    </xf>
    <xf numFmtId="0" fontId="2" fillId="0" borderId="0" xfId="0" applyFont="1" applyBorder="1" applyAlignment="1">
      <alignment horizontal="right" vertical="center"/>
    </xf>
    <xf numFmtId="176" fontId="0" fillId="17" borderId="5" xfId="0" applyNumberFormat="1" applyFill="1" applyBorder="1">
      <alignment vertical="center"/>
    </xf>
    <xf numFmtId="176" fontId="0" fillId="17" borderId="1" xfId="0" applyNumberFormat="1" applyFill="1" applyBorder="1">
      <alignment vertical="center"/>
    </xf>
    <xf numFmtId="176" fontId="0" fillId="17" borderId="35"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109</xdr:row>
      <xdr:rowOff>19050</xdr:rowOff>
    </xdr:from>
    <xdr:to>
      <xdr:col>19</xdr:col>
      <xdr:colOff>333374</xdr:colOff>
      <xdr:row>115</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590549</xdr:colOff>
      <xdr:row>135</xdr:row>
      <xdr:rowOff>19050</xdr:rowOff>
    </xdr:from>
    <xdr:to>
      <xdr:col>20</xdr:col>
      <xdr:colOff>333374</xdr:colOff>
      <xdr:row>141</xdr:row>
      <xdr:rowOff>19050</xdr:rowOff>
    </xdr:to>
    <xdr:sp macro="" textlink="">
      <xdr:nvSpPr>
        <xdr:cNvPr id="3" name="吹き出し: 四角形 2">
          <a:extLst>
            <a:ext uri="{FF2B5EF4-FFF2-40B4-BE49-F238E27FC236}">
              <a16:creationId xmlns:a16="http://schemas.microsoft.com/office/drawing/2014/main" id="{DD9B2940-A9D0-407C-B968-BF0943534B8B}"/>
            </a:ext>
          </a:extLst>
        </xdr:cNvPr>
        <xdr:cNvSpPr/>
      </xdr:nvSpPr>
      <xdr:spPr>
        <a:xfrm>
          <a:off x="8115299" y="217360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twoCellAnchor>
    <xdr:from>
      <xdr:col>4</xdr:col>
      <xdr:colOff>19048</xdr:colOff>
      <xdr:row>5</xdr:row>
      <xdr:rowOff>57149</xdr:rowOff>
    </xdr:from>
    <xdr:to>
      <xdr:col>39</xdr:col>
      <xdr:colOff>676275</xdr:colOff>
      <xdr:row>5</xdr:row>
      <xdr:rowOff>218098</xdr:rowOff>
    </xdr:to>
    <xdr:sp macro="" textlink="">
      <xdr:nvSpPr>
        <xdr:cNvPr id="4" name="正方形/長方形 3">
          <a:extLst>
            <a:ext uri="{FF2B5EF4-FFF2-40B4-BE49-F238E27FC236}">
              <a16:creationId xmlns:a16="http://schemas.microsoft.com/office/drawing/2014/main" id="{DFC3BD81-FA96-49CD-BCB4-E281FCD763DD}"/>
            </a:ext>
          </a:extLst>
        </xdr:cNvPr>
        <xdr:cNvSpPr/>
      </xdr:nvSpPr>
      <xdr:spPr>
        <a:xfrm>
          <a:off x="2743198" y="1295399"/>
          <a:ext cx="24660227" cy="1609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9524</xdr:colOff>
      <xdr:row>6</xdr:row>
      <xdr:rowOff>38099</xdr:rowOff>
    </xdr:from>
    <xdr:to>
      <xdr:col>39</xdr:col>
      <xdr:colOff>676276</xdr:colOff>
      <xdr:row>6</xdr:row>
      <xdr:rowOff>218099</xdr:rowOff>
    </xdr:to>
    <xdr:sp macro="" textlink="">
      <xdr:nvSpPr>
        <xdr:cNvPr id="5" name="正方形/長方形 4">
          <a:extLst>
            <a:ext uri="{FF2B5EF4-FFF2-40B4-BE49-F238E27FC236}">
              <a16:creationId xmlns:a16="http://schemas.microsoft.com/office/drawing/2014/main" id="{BA3789E7-0086-4802-B874-BA6B05FCCA78}"/>
            </a:ext>
          </a:extLst>
        </xdr:cNvPr>
        <xdr:cNvSpPr/>
      </xdr:nvSpPr>
      <xdr:spPr>
        <a:xfrm>
          <a:off x="4105274" y="1523999"/>
          <a:ext cx="23298152"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9524</xdr:colOff>
      <xdr:row>7</xdr:row>
      <xdr:rowOff>38098</xdr:rowOff>
    </xdr:from>
    <xdr:to>
      <xdr:col>40</xdr:col>
      <xdr:colOff>0</xdr:colOff>
      <xdr:row>7</xdr:row>
      <xdr:rowOff>218098</xdr:rowOff>
    </xdr:to>
    <xdr:sp macro="" textlink="">
      <xdr:nvSpPr>
        <xdr:cNvPr id="6" name="正方形/長方形 5">
          <a:extLst>
            <a:ext uri="{FF2B5EF4-FFF2-40B4-BE49-F238E27FC236}">
              <a16:creationId xmlns:a16="http://schemas.microsoft.com/office/drawing/2014/main" id="{B1B4FD3D-AF25-40D9-A24A-3EE0B2B0139C}"/>
            </a:ext>
          </a:extLst>
        </xdr:cNvPr>
        <xdr:cNvSpPr/>
      </xdr:nvSpPr>
      <xdr:spPr>
        <a:xfrm>
          <a:off x="4791074" y="1771648"/>
          <a:ext cx="22621876"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9525</xdr:colOff>
      <xdr:row>9</xdr:row>
      <xdr:rowOff>38100</xdr:rowOff>
    </xdr:from>
    <xdr:to>
      <xdr:col>6</xdr:col>
      <xdr:colOff>1</xdr:colOff>
      <xdr:row>9</xdr:row>
      <xdr:rowOff>218098</xdr:rowOff>
    </xdr:to>
    <xdr:sp macro="" textlink="">
      <xdr:nvSpPr>
        <xdr:cNvPr id="7" name="正方形/長方形 6">
          <a:extLst>
            <a:ext uri="{FF2B5EF4-FFF2-40B4-BE49-F238E27FC236}">
              <a16:creationId xmlns:a16="http://schemas.microsoft.com/office/drawing/2014/main" id="{F5586CC5-FA3B-4228-AD62-463E970D515F}"/>
            </a:ext>
          </a:extLst>
        </xdr:cNvPr>
        <xdr:cNvSpPr/>
      </xdr:nvSpPr>
      <xdr:spPr>
        <a:xfrm>
          <a:off x="2733675" y="2266950"/>
          <a:ext cx="1362076" cy="17999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ゲームフロー</a:t>
          </a:r>
        </a:p>
      </xdr:txBody>
    </xdr:sp>
    <xdr:clientData/>
  </xdr:twoCellAnchor>
  <xdr:twoCellAnchor>
    <xdr:from>
      <xdr:col>6</xdr:col>
      <xdr:colOff>9525</xdr:colOff>
      <xdr:row>9</xdr:row>
      <xdr:rowOff>38100</xdr:rowOff>
    </xdr:from>
    <xdr:to>
      <xdr:col>8</xdr:col>
      <xdr:colOff>1</xdr:colOff>
      <xdr:row>9</xdr:row>
      <xdr:rowOff>218098</xdr:rowOff>
    </xdr:to>
    <xdr:sp macro="" textlink="">
      <xdr:nvSpPr>
        <xdr:cNvPr id="8" name="正方形/長方形 7">
          <a:extLst>
            <a:ext uri="{FF2B5EF4-FFF2-40B4-BE49-F238E27FC236}">
              <a16:creationId xmlns:a16="http://schemas.microsoft.com/office/drawing/2014/main" id="{3FDDAC09-9D6B-4659-986A-3CC45ACA8C52}"/>
            </a:ext>
          </a:extLst>
        </xdr:cNvPr>
        <xdr:cNvSpPr/>
      </xdr:nvSpPr>
      <xdr:spPr>
        <a:xfrm>
          <a:off x="4105275" y="2266950"/>
          <a:ext cx="1362076" cy="17999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モチベーションフロー</a:t>
          </a:r>
        </a:p>
      </xdr:txBody>
    </xdr:sp>
    <xdr:clientData/>
  </xdr:twoCellAnchor>
  <xdr:twoCellAnchor>
    <xdr:from>
      <xdr:col>4</xdr:col>
      <xdr:colOff>0</xdr:colOff>
      <xdr:row>24</xdr:row>
      <xdr:rowOff>28575</xdr:rowOff>
    </xdr:from>
    <xdr:to>
      <xdr:col>7</xdr:col>
      <xdr:colOff>0</xdr:colOff>
      <xdr:row>24</xdr:row>
      <xdr:rowOff>208575</xdr:rowOff>
    </xdr:to>
    <xdr:sp macro="" textlink="">
      <xdr:nvSpPr>
        <xdr:cNvPr id="9" name="正方形/長方形 8">
          <a:extLst>
            <a:ext uri="{FF2B5EF4-FFF2-40B4-BE49-F238E27FC236}">
              <a16:creationId xmlns:a16="http://schemas.microsoft.com/office/drawing/2014/main" id="{6E300C29-60A1-46BB-8674-39354FD55599}"/>
            </a:ext>
          </a:extLst>
        </xdr:cNvPr>
        <xdr:cNvSpPr/>
      </xdr:nvSpPr>
      <xdr:spPr>
        <a:xfrm>
          <a:off x="2724150" y="6715125"/>
          <a:ext cx="20574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a:t>
          </a:r>
        </a:p>
      </xdr:txBody>
    </xdr:sp>
    <xdr:clientData/>
  </xdr:twoCellAnchor>
  <xdr:twoCellAnchor>
    <xdr:from>
      <xdr:col>7</xdr:col>
      <xdr:colOff>9525</xdr:colOff>
      <xdr:row>24</xdr:row>
      <xdr:rowOff>38100</xdr:rowOff>
    </xdr:from>
    <xdr:to>
      <xdr:col>9</xdr:col>
      <xdr:colOff>0</xdr:colOff>
      <xdr:row>24</xdr:row>
      <xdr:rowOff>218100</xdr:rowOff>
    </xdr:to>
    <xdr:sp macro="" textlink="">
      <xdr:nvSpPr>
        <xdr:cNvPr id="10" name="正方形/長方形 9">
          <a:extLst>
            <a:ext uri="{FF2B5EF4-FFF2-40B4-BE49-F238E27FC236}">
              <a16:creationId xmlns:a16="http://schemas.microsoft.com/office/drawing/2014/main" id="{FF74C293-251F-4E01-B912-FFDFB7E1E15A}"/>
            </a:ext>
          </a:extLst>
        </xdr:cNvPr>
        <xdr:cNvSpPr/>
      </xdr:nvSpPr>
      <xdr:spPr>
        <a:xfrm>
          <a:off x="4791075" y="6724650"/>
          <a:ext cx="1362075"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モーションリスト</a:t>
          </a:r>
        </a:p>
      </xdr:txBody>
    </xdr:sp>
    <xdr:clientData/>
  </xdr:twoCellAnchor>
  <xdr:twoCellAnchor>
    <xdr:from>
      <xdr:col>4</xdr:col>
      <xdr:colOff>0</xdr:colOff>
      <xdr:row>25</xdr:row>
      <xdr:rowOff>38100</xdr:rowOff>
    </xdr:from>
    <xdr:to>
      <xdr:col>7</xdr:col>
      <xdr:colOff>0</xdr:colOff>
      <xdr:row>25</xdr:row>
      <xdr:rowOff>218100</xdr:rowOff>
    </xdr:to>
    <xdr:sp macro="" textlink="">
      <xdr:nvSpPr>
        <xdr:cNvPr id="11" name="正方形/長方形 10">
          <a:extLst>
            <a:ext uri="{FF2B5EF4-FFF2-40B4-BE49-F238E27FC236}">
              <a16:creationId xmlns:a16="http://schemas.microsoft.com/office/drawing/2014/main" id="{F8408964-FB87-4964-964C-CBB9A356B386}"/>
            </a:ext>
          </a:extLst>
        </xdr:cNvPr>
        <xdr:cNvSpPr/>
      </xdr:nvSpPr>
      <xdr:spPr>
        <a:xfrm>
          <a:off x="2724150" y="69723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木・枝のツール要件</a:t>
          </a:r>
        </a:p>
      </xdr:txBody>
    </xdr:sp>
    <xdr:clientData/>
  </xdr:twoCellAnchor>
  <xdr:twoCellAnchor>
    <xdr:from>
      <xdr:col>9</xdr:col>
      <xdr:colOff>0</xdr:colOff>
      <xdr:row>25</xdr:row>
      <xdr:rowOff>47625</xdr:rowOff>
    </xdr:from>
    <xdr:to>
      <xdr:col>15</xdr:col>
      <xdr:colOff>0</xdr:colOff>
      <xdr:row>25</xdr:row>
      <xdr:rowOff>227625</xdr:rowOff>
    </xdr:to>
    <xdr:sp macro="" textlink="">
      <xdr:nvSpPr>
        <xdr:cNvPr id="12" name="正方形/長方形 11">
          <a:extLst>
            <a:ext uri="{FF2B5EF4-FFF2-40B4-BE49-F238E27FC236}">
              <a16:creationId xmlns:a16="http://schemas.microsoft.com/office/drawing/2014/main" id="{D188469B-D7CE-4BAA-8A60-A4E71AD24726}"/>
            </a:ext>
          </a:extLst>
        </xdr:cNvPr>
        <xdr:cNvSpPr/>
      </xdr:nvSpPr>
      <xdr:spPr>
        <a:xfrm>
          <a:off x="6153150" y="6981825"/>
          <a:ext cx="41148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木・枝のレベルデザイン</a:t>
          </a:r>
        </a:p>
      </xdr:txBody>
    </xdr:sp>
    <xdr:clientData/>
  </xdr:twoCellAnchor>
  <xdr:twoCellAnchor>
    <xdr:from>
      <xdr:col>15</xdr:col>
      <xdr:colOff>0</xdr:colOff>
      <xdr:row>25</xdr:row>
      <xdr:rowOff>47625</xdr:rowOff>
    </xdr:from>
    <xdr:to>
      <xdr:col>16</xdr:col>
      <xdr:colOff>666750</xdr:colOff>
      <xdr:row>25</xdr:row>
      <xdr:rowOff>227625</xdr:rowOff>
    </xdr:to>
    <xdr:sp macro="" textlink="">
      <xdr:nvSpPr>
        <xdr:cNvPr id="13" name="正方形/長方形 12">
          <a:extLst>
            <a:ext uri="{FF2B5EF4-FFF2-40B4-BE49-F238E27FC236}">
              <a16:creationId xmlns:a16="http://schemas.microsoft.com/office/drawing/2014/main" id="{F6901E4B-9DAF-4A92-ABFD-0B380E55CD0B}"/>
            </a:ext>
          </a:extLst>
        </xdr:cNvPr>
        <xdr:cNvSpPr/>
      </xdr:nvSpPr>
      <xdr:spPr>
        <a:xfrm>
          <a:off x="10267950"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ガーデニング</a:t>
          </a:r>
        </a:p>
      </xdr:txBody>
    </xdr:sp>
    <xdr:clientData/>
  </xdr:twoCellAnchor>
  <xdr:twoCellAnchor>
    <xdr:from>
      <xdr:col>7</xdr:col>
      <xdr:colOff>9525</xdr:colOff>
      <xdr:row>25</xdr:row>
      <xdr:rowOff>47625</xdr:rowOff>
    </xdr:from>
    <xdr:to>
      <xdr:col>8</xdr:col>
      <xdr:colOff>676275</xdr:colOff>
      <xdr:row>25</xdr:row>
      <xdr:rowOff>227625</xdr:rowOff>
    </xdr:to>
    <xdr:sp macro="" textlink="">
      <xdr:nvSpPr>
        <xdr:cNvPr id="14" name="正方形/長方形 13">
          <a:extLst>
            <a:ext uri="{FF2B5EF4-FFF2-40B4-BE49-F238E27FC236}">
              <a16:creationId xmlns:a16="http://schemas.microsoft.com/office/drawing/2014/main" id="{306246F1-639D-4DB6-8E78-1EAEBE976265}"/>
            </a:ext>
          </a:extLst>
        </xdr:cNvPr>
        <xdr:cNvSpPr/>
      </xdr:nvSpPr>
      <xdr:spPr>
        <a:xfrm>
          <a:off x="4791075"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a:t>
          </a:r>
        </a:p>
      </xdr:txBody>
    </xdr:sp>
    <xdr:clientData/>
  </xdr:twoCellAnchor>
  <xdr:twoCellAnchor>
    <xdr:from>
      <xdr:col>4</xdr:col>
      <xdr:colOff>9524</xdr:colOff>
      <xdr:row>26</xdr:row>
      <xdr:rowOff>38100</xdr:rowOff>
    </xdr:from>
    <xdr:to>
      <xdr:col>6</xdr:col>
      <xdr:colOff>685799</xdr:colOff>
      <xdr:row>26</xdr:row>
      <xdr:rowOff>218100</xdr:rowOff>
    </xdr:to>
    <xdr:sp macro="" textlink="">
      <xdr:nvSpPr>
        <xdr:cNvPr id="15" name="正方形/長方形 14">
          <a:extLst>
            <a:ext uri="{FF2B5EF4-FFF2-40B4-BE49-F238E27FC236}">
              <a16:creationId xmlns:a16="http://schemas.microsoft.com/office/drawing/2014/main" id="{20068F6E-9BC5-4286-8E59-4BC63C4773BE}"/>
            </a:ext>
          </a:extLst>
        </xdr:cNvPr>
        <xdr:cNvSpPr/>
      </xdr:nvSpPr>
      <xdr:spPr>
        <a:xfrm>
          <a:off x="2733674" y="7219950"/>
          <a:ext cx="20478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7</xdr:col>
      <xdr:colOff>19050</xdr:colOff>
      <xdr:row>26</xdr:row>
      <xdr:rowOff>38100</xdr:rowOff>
    </xdr:from>
    <xdr:to>
      <xdr:col>17</xdr:col>
      <xdr:colOff>666750</xdr:colOff>
      <xdr:row>26</xdr:row>
      <xdr:rowOff>218100</xdr:rowOff>
    </xdr:to>
    <xdr:sp macro="" textlink="">
      <xdr:nvSpPr>
        <xdr:cNvPr id="16" name="正方形/長方形 15">
          <a:extLst>
            <a:ext uri="{FF2B5EF4-FFF2-40B4-BE49-F238E27FC236}">
              <a16:creationId xmlns:a16="http://schemas.microsoft.com/office/drawing/2014/main" id="{56F1DB86-E601-4CC3-847C-B1B5CCECD519}"/>
            </a:ext>
          </a:extLst>
        </xdr:cNvPr>
        <xdr:cNvSpPr/>
      </xdr:nvSpPr>
      <xdr:spPr>
        <a:xfrm>
          <a:off x="4800600" y="7219950"/>
          <a:ext cx="75057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r>
            <a:rPr kumimoji="1" lang="en-US" altLang="ja-JP" sz="1000">
              <a:solidFill>
                <a:sysClr val="windowText" lastClr="000000"/>
              </a:solidFill>
            </a:rPr>
            <a:t>(</a:t>
          </a:r>
          <a:r>
            <a:rPr kumimoji="1" lang="ja-JP" altLang="en-US" sz="1000">
              <a:solidFill>
                <a:sysClr val="windowText" lastClr="000000"/>
              </a:solidFill>
            </a:rPr>
            <a:t>パラメータ管理含む</a:t>
          </a:r>
          <a:r>
            <a:rPr kumimoji="1" lang="en-US" altLang="ja-JP" sz="1000">
              <a:solidFill>
                <a:sysClr val="windowText" lastClr="000000"/>
              </a:solidFill>
            </a:rPr>
            <a:t>)</a:t>
          </a:r>
          <a:endParaRPr kumimoji="1" lang="ja-JP" altLang="en-US" sz="1000">
            <a:solidFill>
              <a:sysClr val="windowText" lastClr="000000"/>
            </a:solidFill>
          </a:endParaRPr>
        </a:p>
      </xdr:txBody>
    </xdr:sp>
    <xdr:clientData/>
  </xdr:twoCellAnchor>
  <xdr:twoCellAnchor>
    <xdr:from>
      <xdr:col>9</xdr:col>
      <xdr:colOff>9525</xdr:colOff>
      <xdr:row>24</xdr:row>
      <xdr:rowOff>38100</xdr:rowOff>
    </xdr:from>
    <xdr:to>
      <xdr:col>11</xdr:col>
      <xdr:colOff>0</xdr:colOff>
      <xdr:row>24</xdr:row>
      <xdr:rowOff>218100</xdr:rowOff>
    </xdr:to>
    <xdr:sp macro="" textlink="">
      <xdr:nvSpPr>
        <xdr:cNvPr id="18" name="正方形/長方形 17">
          <a:extLst>
            <a:ext uri="{FF2B5EF4-FFF2-40B4-BE49-F238E27FC236}">
              <a16:creationId xmlns:a16="http://schemas.microsoft.com/office/drawing/2014/main" id="{60658991-E3D0-43AA-AB27-CC256836C6B1}"/>
            </a:ext>
          </a:extLst>
        </xdr:cNvPr>
        <xdr:cNvSpPr/>
      </xdr:nvSpPr>
      <xdr:spPr>
        <a:xfrm>
          <a:off x="61626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a:t>
          </a:r>
        </a:p>
      </xdr:txBody>
    </xdr:sp>
    <xdr:clientData/>
  </xdr:twoCellAnchor>
  <xdr:twoCellAnchor>
    <xdr:from>
      <xdr:col>11</xdr:col>
      <xdr:colOff>9525</xdr:colOff>
      <xdr:row>24</xdr:row>
      <xdr:rowOff>38100</xdr:rowOff>
    </xdr:from>
    <xdr:to>
      <xdr:col>13</xdr:col>
      <xdr:colOff>0</xdr:colOff>
      <xdr:row>24</xdr:row>
      <xdr:rowOff>218100</xdr:rowOff>
    </xdr:to>
    <xdr:sp macro="" textlink="">
      <xdr:nvSpPr>
        <xdr:cNvPr id="19" name="正方形/長方形 18">
          <a:extLst>
            <a:ext uri="{FF2B5EF4-FFF2-40B4-BE49-F238E27FC236}">
              <a16:creationId xmlns:a16="http://schemas.microsoft.com/office/drawing/2014/main" id="{5C9EDEC9-B186-4FA0-A984-91F8E26811ED}"/>
            </a:ext>
          </a:extLst>
        </xdr:cNvPr>
        <xdr:cNvSpPr/>
      </xdr:nvSpPr>
      <xdr:spPr>
        <a:xfrm>
          <a:off x="75342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カメラパラメータ</a:t>
          </a:r>
        </a:p>
      </xdr:txBody>
    </xdr:sp>
    <xdr:clientData/>
  </xdr:twoCellAnchor>
  <xdr:twoCellAnchor>
    <xdr:from>
      <xdr:col>4</xdr:col>
      <xdr:colOff>9523</xdr:colOff>
      <xdr:row>13</xdr:row>
      <xdr:rowOff>44824</xdr:rowOff>
    </xdr:from>
    <xdr:to>
      <xdr:col>11</xdr:col>
      <xdr:colOff>672352</xdr:colOff>
      <xdr:row>13</xdr:row>
      <xdr:rowOff>218099</xdr:rowOff>
    </xdr:to>
    <xdr:sp macro="" textlink="">
      <xdr:nvSpPr>
        <xdr:cNvPr id="20" name="正方形/長方形 19">
          <a:extLst>
            <a:ext uri="{FF2B5EF4-FFF2-40B4-BE49-F238E27FC236}">
              <a16:creationId xmlns:a16="http://schemas.microsoft.com/office/drawing/2014/main" id="{DAF5539A-A99D-47E2-94C6-2253A9414A3F}"/>
            </a:ext>
          </a:extLst>
        </xdr:cNvPr>
        <xdr:cNvSpPr/>
      </xdr:nvSpPr>
      <xdr:spPr>
        <a:xfrm>
          <a:off x="2732552" y="3249706"/>
          <a:ext cx="5447741" cy="1732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プレイヤーデザイン</a:t>
          </a:r>
        </a:p>
      </xdr:txBody>
    </xdr:sp>
    <xdr:clientData/>
  </xdr:twoCellAnchor>
  <xdr:twoCellAnchor>
    <xdr:from>
      <xdr:col>4</xdr:col>
      <xdr:colOff>9524</xdr:colOff>
      <xdr:row>14</xdr:row>
      <xdr:rowOff>38100</xdr:rowOff>
    </xdr:from>
    <xdr:to>
      <xdr:col>6</xdr:col>
      <xdr:colOff>676275</xdr:colOff>
      <xdr:row>14</xdr:row>
      <xdr:rowOff>218100</xdr:rowOff>
    </xdr:to>
    <xdr:sp macro="" textlink="">
      <xdr:nvSpPr>
        <xdr:cNvPr id="22" name="正方形/長方形 21">
          <a:extLst>
            <a:ext uri="{FF2B5EF4-FFF2-40B4-BE49-F238E27FC236}">
              <a16:creationId xmlns:a16="http://schemas.microsoft.com/office/drawing/2014/main" id="{A0A3D35E-3408-4F6C-879E-EEE74110A40A}"/>
            </a:ext>
          </a:extLst>
        </xdr:cNvPr>
        <xdr:cNvSpPr/>
      </xdr:nvSpPr>
      <xdr:spPr>
        <a:xfrm>
          <a:off x="2733674" y="3505200"/>
          <a:ext cx="20383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31</xdr:col>
      <xdr:colOff>11206</xdr:colOff>
      <xdr:row>13</xdr:row>
      <xdr:rowOff>33618</xdr:rowOff>
    </xdr:from>
    <xdr:to>
      <xdr:col>37</xdr:col>
      <xdr:colOff>676275</xdr:colOff>
      <xdr:row>13</xdr:row>
      <xdr:rowOff>218100</xdr:rowOff>
    </xdr:to>
    <xdr:sp macro="" textlink="">
      <xdr:nvSpPr>
        <xdr:cNvPr id="23" name="正方形/長方形 22">
          <a:extLst>
            <a:ext uri="{FF2B5EF4-FFF2-40B4-BE49-F238E27FC236}">
              <a16:creationId xmlns:a16="http://schemas.microsoft.com/office/drawing/2014/main" id="{F174DE70-067B-450C-8794-BA12E3969D7A}"/>
            </a:ext>
          </a:extLst>
        </xdr:cNvPr>
        <xdr:cNvSpPr/>
      </xdr:nvSpPr>
      <xdr:spPr>
        <a:xfrm>
          <a:off x="21190324" y="3238500"/>
          <a:ext cx="4766422" cy="18448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7</xdr:col>
      <xdr:colOff>9525</xdr:colOff>
      <xdr:row>14</xdr:row>
      <xdr:rowOff>38100</xdr:rowOff>
    </xdr:from>
    <xdr:to>
      <xdr:col>9</xdr:col>
      <xdr:colOff>1</xdr:colOff>
      <xdr:row>14</xdr:row>
      <xdr:rowOff>218100</xdr:rowOff>
    </xdr:to>
    <xdr:sp macro="" textlink="">
      <xdr:nvSpPr>
        <xdr:cNvPr id="25" name="正方形/長方形 24">
          <a:extLst>
            <a:ext uri="{FF2B5EF4-FFF2-40B4-BE49-F238E27FC236}">
              <a16:creationId xmlns:a16="http://schemas.microsoft.com/office/drawing/2014/main" id="{B1A45B2F-2ADD-47E9-887A-2AE2429026D1}"/>
            </a:ext>
          </a:extLst>
        </xdr:cNvPr>
        <xdr:cNvSpPr/>
      </xdr:nvSpPr>
      <xdr:spPr>
        <a:xfrm>
          <a:off x="4791075" y="3505200"/>
          <a:ext cx="1362076"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9</xdr:col>
      <xdr:colOff>9524</xdr:colOff>
      <xdr:row>14</xdr:row>
      <xdr:rowOff>38098</xdr:rowOff>
    </xdr:from>
    <xdr:to>
      <xdr:col>15</xdr:col>
      <xdr:colOff>676275</xdr:colOff>
      <xdr:row>14</xdr:row>
      <xdr:rowOff>218098</xdr:rowOff>
    </xdr:to>
    <xdr:sp macro="" textlink="">
      <xdr:nvSpPr>
        <xdr:cNvPr id="26" name="正方形/長方形 25">
          <a:extLst>
            <a:ext uri="{FF2B5EF4-FFF2-40B4-BE49-F238E27FC236}">
              <a16:creationId xmlns:a16="http://schemas.microsoft.com/office/drawing/2014/main" id="{3F759C4F-32C8-428E-9B55-780EFFBA3C1C}"/>
            </a:ext>
          </a:extLst>
        </xdr:cNvPr>
        <xdr:cNvSpPr/>
      </xdr:nvSpPr>
      <xdr:spPr>
        <a:xfrm>
          <a:off x="6162674" y="3505198"/>
          <a:ext cx="47815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14</xdr:col>
      <xdr:colOff>20291</xdr:colOff>
      <xdr:row>13</xdr:row>
      <xdr:rowOff>41412</xdr:rowOff>
    </xdr:from>
    <xdr:to>
      <xdr:col>14</xdr:col>
      <xdr:colOff>679174</xdr:colOff>
      <xdr:row>13</xdr:row>
      <xdr:rowOff>218099</xdr:rowOff>
    </xdr:to>
    <xdr:sp macro="" textlink="">
      <xdr:nvSpPr>
        <xdr:cNvPr id="28" name="正方形/長方形 27">
          <a:extLst>
            <a:ext uri="{FF2B5EF4-FFF2-40B4-BE49-F238E27FC236}">
              <a16:creationId xmlns:a16="http://schemas.microsoft.com/office/drawing/2014/main" id="{B5A57A55-BB79-4115-9D37-6FC383F2C9B8}"/>
            </a:ext>
          </a:extLst>
        </xdr:cNvPr>
        <xdr:cNvSpPr/>
      </xdr:nvSpPr>
      <xdr:spPr>
        <a:xfrm>
          <a:off x="9619834" y="3271629"/>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衣装①②</a:t>
          </a:r>
        </a:p>
      </xdr:txBody>
    </xdr:sp>
    <xdr:clientData/>
  </xdr:twoCellAnchor>
  <xdr:twoCellAnchor>
    <xdr:from>
      <xdr:col>7</xdr:col>
      <xdr:colOff>9524</xdr:colOff>
      <xdr:row>27</xdr:row>
      <xdr:rowOff>38100</xdr:rowOff>
    </xdr:from>
    <xdr:to>
      <xdr:col>14</xdr:col>
      <xdr:colOff>685799</xdr:colOff>
      <xdr:row>27</xdr:row>
      <xdr:rowOff>218100</xdr:rowOff>
    </xdr:to>
    <xdr:sp macro="" textlink="">
      <xdr:nvSpPr>
        <xdr:cNvPr id="30" name="正方形/長方形 29">
          <a:extLst>
            <a:ext uri="{FF2B5EF4-FFF2-40B4-BE49-F238E27FC236}">
              <a16:creationId xmlns:a16="http://schemas.microsoft.com/office/drawing/2014/main" id="{BAED05E9-08FB-4467-96BE-8E21E1B1ECA8}"/>
            </a:ext>
          </a:extLst>
        </xdr:cNvPr>
        <xdr:cNvSpPr/>
      </xdr:nvSpPr>
      <xdr:spPr>
        <a:xfrm>
          <a:off x="4791074" y="746760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7</xdr:col>
      <xdr:colOff>9524</xdr:colOff>
      <xdr:row>28</xdr:row>
      <xdr:rowOff>38100</xdr:rowOff>
    </xdr:from>
    <xdr:to>
      <xdr:col>14</xdr:col>
      <xdr:colOff>685799</xdr:colOff>
      <xdr:row>28</xdr:row>
      <xdr:rowOff>218100</xdr:rowOff>
    </xdr:to>
    <xdr:sp macro="" textlink="">
      <xdr:nvSpPr>
        <xdr:cNvPr id="31" name="正方形/長方形 30">
          <a:extLst>
            <a:ext uri="{FF2B5EF4-FFF2-40B4-BE49-F238E27FC236}">
              <a16:creationId xmlns:a16="http://schemas.microsoft.com/office/drawing/2014/main" id="{538E4191-B200-423F-AA52-4E6E5D5CF9B7}"/>
            </a:ext>
          </a:extLst>
        </xdr:cNvPr>
        <xdr:cNvSpPr/>
      </xdr:nvSpPr>
      <xdr:spPr>
        <a:xfrm>
          <a:off x="4791074" y="771525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4</xdr:col>
      <xdr:colOff>9525</xdr:colOff>
      <xdr:row>23</xdr:row>
      <xdr:rowOff>38100</xdr:rowOff>
    </xdr:from>
    <xdr:to>
      <xdr:col>4</xdr:col>
      <xdr:colOff>676275</xdr:colOff>
      <xdr:row>23</xdr:row>
      <xdr:rowOff>218100</xdr:rowOff>
    </xdr:to>
    <xdr:sp macro="" textlink="">
      <xdr:nvSpPr>
        <xdr:cNvPr id="33" name="正方形/長方形 32">
          <a:extLst>
            <a:ext uri="{FF2B5EF4-FFF2-40B4-BE49-F238E27FC236}">
              <a16:creationId xmlns:a16="http://schemas.microsoft.com/office/drawing/2014/main" id="{1AFDE0B7-A1C0-42D2-9465-761B7F6EB0AB}"/>
            </a:ext>
          </a:extLst>
        </xdr:cNvPr>
        <xdr:cNvSpPr/>
      </xdr:nvSpPr>
      <xdr:spPr>
        <a:xfrm>
          <a:off x="2733675" y="64770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5</xdr:col>
      <xdr:colOff>0</xdr:colOff>
      <xdr:row>23</xdr:row>
      <xdr:rowOff>38099</xdr:rowOff>
    </xdr:from>
    <xdr:to>
      <xdr:col>5</xdr:col>
      <xdr:colOff>666750</xdr:colOff>
      <xdr:row>23</xdr:row>
      <xdr:rowOff>218098</xdr:rowOff>
    </xdr:to>
    <xdr:sp macro="" textlink="">
      <xdr:nvSpPr>
        <xdr:cNvPr id="34" name="正方形/長方形 33">
          <a:extLst>
            <a:ext uri="{FF2B5EF4-FFF2-40B4-BE49-F238E27FC236}">
              <a16:creationId xmlns:a16="http://schemas.microsoft.com/office/drawing/2014/main" id="{85750FC4-985B-4684-ABC7-88520D707F7D}"/>
            </a:ext>
          </a:extLst>
        </xdr:cNvPr>
        <xdr:cNvSpPr/>
      </xdr:nvSpPr>
      <xdr:spPr>
        <a:xfrm>
          <a:off x="3409950"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モードセレクト</a:t>
          </a:r>
        </a:p>
      </xdr:txBody>
    </xdr:sp>
    <xdr:clientData/>
  </xdr:twoCellAnchor>
  <xdr:twoCellAnchor>
    <xdr:from>
      <xdr:col>7</xdr:col>
      <xdr:colOff>9525</xdr:colOff>
      <xdr:row>23</xdr:row>
      <xdr:rowOff>38100</xdr:rowOff>
    </xdr:from>
    <xdr:to>
      <xdr:col>10</xdr:col>
      <xdr:colOff>676275</xdr:colOff>
      <xdr:row>23</xdr:row>
      <xdr:rowOff>218100</xdr:rowOff>
    </xdr:to>
    <xdr:sp macro="" textlink="">
      <xdr:nvSpPr>
        <xdr:cNvPr id="35" name="正方形/長方形 34">
          <a:extLst>
            <a:ext uri="{FF2B5EF4-FFF2-40B4-BE49-F238E27FC236}">
              <a16:creationId xmlns:a16="http://schemas.microsoft.com/office/drawing/2014/main" id="{9F9DB4CA-4EEB-4E93-84DE-CD2781592E1D}"/>
            </a:ext>
          </a:extLst>
        </xdr:cNvPr>
        <xdr:cNvSpPr/>
      </xdr:nvSpPr>
      <xdr:spPr>
        <a:xfrm>
          <a:off x="4791075" y="6477000"/>
          <a:ext cx="27241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6</xdr:col>
      <xdr:colOff>9525</xdr:colOff>
      <xdr:row>23</xdr:row>
      <xdr:rowOff>38099</xdr:rowOff>
    </xdr:from>
    <xdr:to>
      <xdr:col>6</xdr:col>
      <xdr:colOff>676275</xdr:colOff>
      <xdr:row>23</xdr:row>
      <xdr:rowOff>218098</xdr:rowOff>
    </xdr:to>
    <xdr:sp macro="" textlink="">
      <xdr:nvSpPr>
        <xdr:cNvPr id="36" name="正方形/長方形 35">
          <a:extLst>
            <a:ext uri="{FF2B5EF4-FFF2-40B4-BE49-F238E27FC236}">
              <a16:creationId xmlns:a16="http://schemas.microsoft.com/office/drawing/2014/main" id="{72703C29-187B-42AA-B84C-207343B1F4CB}"/>
            </a:ext>
          </a:extLst>
        </xdr:cNvPr>
        <xdr:cNvSpPr/>
      </xdr:nvSpPr>
      <xdr:spPr>
        <a:xfrm>
          <a:off x="4105275"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キャラクターエディット</a:t>
          </a:r>
          <a:endParaRPr kumimoji="1" lang="en-US" altLang="ja-JP" sz="800">
            <a:solidFill>
              <a:sysClr val="windowText" lastClr="000000"/>
            </a:solidFill>
          </a:endParaRPr>
        </a:p>
      </xdr:txBody>
    </xdr:sp>
    <xdr:clientData/>
  </xdr:twoCellAnchor>
  <xdr:twoCellAnchor>
    <xdr:from>
      <xdr:col>7</xdr:col>
      <xdr:colOff>9516</xdr:colOff>
      <xdr:row>29</xdr:row>
      <xdr:rowOff>38104</xdr:rowOff>
    </xdr:from>
    <xdr:to>
      <xdr:col>8</xdr:col>
      <xdr:colOff>683549</xdr:colOff>
      <xdr:row>29</xdr:row>
      <xdr:rowOff>218104</xdr:rowOff>
    </xdr:to>
    <xdr:sp macro="" textlink="">
      <xdr:nvSpPr>
        <xdr:cNvPr id="37" name="正方形/長方形 36">
          <a:extLst>
            <a:ext uri="{FF2B5EF4-FFF2-40B4-BE49-F238E27FC236}">
              <a16:creationId xmlns:a16="http://schemas.microsoft.com/office/drawing/2014/main" id="{8E72248C-8E35-440E-AF62-66D912C16891}"/>
            </a:ext>
          </a:extLst>
        </xdr:cNvPr>
        <xdr:cNvSpPr/>
      </xdr:nvSpPr>
      <xdr:spPr>
        <a:xfrm>
          <a:off x="4783222" y="7927045"/>
          <a:ext cx="1357592"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エモート</a:t>
          </a:r>
        </a:p>
      </xdr:txBody>
    </xdr:sp>
    <xdr:clientData/>
  </xdr:twoCellAnchor>
  <xdr:twoCellAnchor>
    <xdr:from>
      <xdr:col>10</xdr:col>
      <xdr:colOff>9514</xdr:colOff>
      <xdr:row>17</xdr:row>
      <xdr:rowOff>0</xdr:rowOff>
    </xdr:from>
    <xdr:to>
      <xdr:col>27</xdr:col>
      <xdr:colOff>683549</xdr:colOff>
      <xdr:row>17</xdr:row>
      <xdr:rowOff>5186</xdr:rowOff>
    </xdr:to>
    <xdr:sp macro="" textlink="">
      <xdr:nvSpPr>
        <xdr:cNvPr id="39" name="正方形/長方形 38">
          <a:extLst>
            <a:ext uri="{FF2B5EF4-FFF2-40B4-BE49-F238E27FC236}">
              <a16:creationId xmlns:a16="http://schemas.microsoft.com/office/drawing/2014/main" id="{7A49B43C-4626-4812-9D66-64FE0C4C5ACC}"/>
            </a:ext>
          </a:extLst>
        </xdr:cNvPr>
        <xdr:cNvSpPr/>
      </xdr:nvSpPr>
      <xdr:spPr>
        <a:xfrm>
          <a:off x="6833896" y="4262715"/>
          <a:ext cx="1229453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13</xdr:col>
      <xdr:colOff>39782</xdr:colOff>
      <xdr:row>23</xdr:row>
      <xdr:rowOff>49305</xdr:rowOff>
    </xdr:from>
    <xdr:to>
      <xdr:col>15</xdr:col>
      <xdr:colOff>668433</xdr:colOff>
      <xdr:row>23</xdr:row>
      <xdr:rowOff>229304</xdr:rowOff>
    </xdr:to>
    <xdr:sp macro="" textlink="">
      <xdr:nvSpPr>
        <xdr:cNvPr id="40" name="正方形/長方形 39">
          <a:extLst>
            <a:ext uri="{FF2B5EF4-FFF2-40B4-BE49-F238E27FC236}">
              <a16:creationId xmlns:a16="http://schemas.microsoft.com/office/drawing/2014/main" id="{F327B7A1-E681-47E2-80D7-922FB93343F2}"/>
            </a:ext>
          </a:extLst>
        </xdr:cNvPr>
        <xdr:cNvSpPr/>
      </xdr:nvSpPr>
      <xdr:spPr>
        <a:xfrm>
          <a:off x="8914841" y="6459070"/>
          <a:ext cx="1995768"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12</xdr:col>
      <xdr:colOff>9525</xdr:colOff>
      <xdr:row>29</xdr:row>
      <xdr:rowOff>38099</xdr:rowOff>
    </xdr:from>
    <xdr:to>
      <xdr:col>12</xdr:col>
      <xdr:colOff>676275</xdr:colOff>
      <xdr:row>29</xdr:row>
      <xdr:rowOff>218098</xdr:rowOff>
    </xdr:to>
    <xdr:sp macro="" textlink="">
      <xdr:nvSpPr>
        <xdr:cNvPr id="41" name="正方形/長方形 40">
          <a:extLst>
            <a:ext uri="{FF2B5EF4-FFF2-40B4-BE49-F238E27FC236}">
              <a16:creationId xmlns:a16="http://schemas.microsoft.com/office/drawing/2014/main" id="{B3A7850D-B8F9-49F5-A123-7D1982528ADC}"/>
            </a:ext>
          </a:extLst>
        </xdr:cNvPr>
        <xdr:cNvSpPr/>
      </xdr:nvSpPr>
      <xdr:spPr>
        <a:xfrm>
          <a:off x="82200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13</xdr:col>
      <xdr:colOff>9525</xdr:colOff>
      <xdr:row>29</xdr:row>
      <xdr:rowOff>38099</xdr:rowOff>
    </xdr:from>
    <xdr:to>
      <xdr:col>13</xdr:col>
      <xdr:colOff>676275</xdr:colOff>
      <xdr:row>29</xdr:row>
      <xdr:rowOff>218098</xdr:rowOff>
    </xdr:to>
    <xdr:sp macro="" textlink="">
      <xdr:nvSpPr>
        <xdr:cNvPr id="42" name="正方形/長方形 41">
          <a:extLst>
            <a:ext uri="{FF2B5EF4-FFF2-40B4-BE49-F238E27FC236}">
              <a16:creationId xmlns:a16="http://schemas.microsoft.com/office/drawing/2014/main" id="{2E4159F6-5875-4738-8713-42E1459C557D}"/>
            </a:ext>
          </a:extLst>
        </xdr:cNvPr>
        <xdr:cNvSpPr/>
      </xdr:nvSpPr>
      <xdr:spPr>
        <a:xfrm>
          <a:off x="89058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16</xdr:col>
      <xdr:colOff>9526</xdr:colOff>
      <xdr:row>23</xdr:row>
      <xdr:rowOff>49306</xdr:rowOff>
    </xdr:from>
    <xdr:to>
      <xdr:col>19</xdr:col>
      <xdr:colOff>666750</xdr:colOff>
      <xdr:row>23</xdr:row>
      <xdr:rowOff>229304</xdr:rowOff>
    </xdr:to>
    <xdr:sp macro="" textlink="">
      <xdr:nvSpPr>
        <xdr:cNvPr id="43" name="正方形/長方形 42">
          <a:extLst>
            <a:ext uri="{FF2B5EF4-FFF2-40B4-BE49-F238E27FC236}">
              <a16:creationId xmlns:a16="http://schemas.microsoft.com/office/drawing/2014/main" id="{9FBAF478-FAF1-4078-8C02-EA2AAD519BFC}"/>
            </a:ext>
          </a:extLst>
        </xdr:cNvPr>
        <xdr:cNvSpPr/>
      </xdr:nvSpPr>
      <xdr:spPr>
        <a:xfrm>
          <a:off x="10935261" y="6459071"/>
          <a:ext cx="2707901" cy="17999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11</xdr:col>
      <xdr:colOff>680205</xdr:colOff>
      <xdr:row>13</xdr:row>
      <xdr:rowOff>47625</xdr:rowOff>
    </xdr:from>
    <xdr:to>
      <xdr:col>13</xdr:col>
      <xdr:colOff>661155</xdr:colOff>
      <xdr:row>13</xdr:row>
      <xdr:rowOff>227625</xdr:rowOff>
    </xdr:to>
    <xdr:sp macro="" textlink="">
      <xdr:nvSpPr>
        <xdr:cNvPr id="44" name="正方形/長方形 43">
          <a:extLst>
            <a:ext uri="{FF2B5EF4-FFF2-40B4-BE49-F238E27FC236}">
              <a16:creationId xmlns:a16="http://schemas.microsoft.com/office/drawing/2014/main" id="{44E3A5CD-3A46-498E-AB7C-4A806DB641AB}"/>
            </a:ext>
          </a:extLst>
        </xdr:cNvPr>
        <xdr:cNvSpPr/>
      </xdr:nvSpPr>
      <xdr:spPr>
        <a:xfrm>
          <a:off x="8188146" y="3252507"/>
          <a:ext cx="1348068"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endParaRPr kumimoji="1" lang="en-US" altLang="ja-JP" sz="800">
            <a:solidFill>
              <a:sysClr val="windowText" lastClr="000000"/>
            </a:solidFill>
          </a:endParaRPr>
        </a:p>
      </xdr:txBody>
    </xdr:sp>
    <xdr:clientData/>
  </xdr:twoCellAnchor>
  <xdr:twoCellAnchor>
    <xdr:from>
      <xdr:col>12</xdr:col>
      <xdr:colOff>9525</xdr:colOff>
      <xdr:row>19</xdr:row>
      <xdr:rowOff>38099</xdr:rowOff>
    </xdr:from>
    <xdr:to>
      <xdr:col>12</xdr:col>
      <xdr:colOff>676275</xdr:colOff>
      <xdr:row>19</xdr:row>
      <xdr:rowOff>218098</xdr:rowOff>
    </xdr:to>
    <xdr:sp macro="" textlink="">
      <xdr:nvSpPr>
        <xdr:cNvPr id="45" name="正方形/長方形 44">
          <a:extLst>
            <a:ext uri="{FF2B5EF4-FFF2-40B4-BE49-F238E27FC236}">
              <a16:creationId xmlns:a16="http://schemas.microsoft.com/office/drawing/2014/main" id="{E94E70BD-A387-489B-A663-A81DB3DEFCBF}"/>
            </a:ext>
          </a:extLst>
        </xdr:cNvPr>
        <xdr:cNvSpPr/>
      </xdr:nvSpPr>
      <xdr:spPr>
        <a:xfrm>
          <a:off x="82200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ロビー</a:t>
          </a:r>
        </a:p>
      </xdr:txBody>
    </xdr:sp>
    <xdr:clientData/>
  </xdr:twoCellAnchor>
  <xdr:twoCellAnchor>
    <xdr:from>
      <xdr:col>13</xdr:col>
      <xdr:colOff>9525</xdr:colOff>
      <xdr:row>19</xdr:row>
      <xdr:rowOff>38099</xdr:rowOff>
    </xdr:from>
    <xdr:to>
      <xdr:col>13</xdr:col>
      <xdr:colOff>676275</xdr:colOff>
      <xdr:row>19</xdr:row>
      <xdr:rowOff>218098</xdr:rowOff>
    </xdr:to>
    <xdr:sp macro="" textlink="">
      <xdr:nvSpPr>
        <xdr:cNvPr id="46" name="正方形/長方形 45">
          <a:extLst>
            <a:ext uri="{FF2B5EF4-FFF2-40B4-BE49-F238E27FC236}">
              <a16:creationId xmlns:a16="http://schemas.microsoft.com/office/drawing/2014/main" id="{AAB211B8-397F-426B-BCD4-2E24575A5EBF}"/>
            </a:ext>
          </a:extLst>
        </xdr:cNvPr>
        <xdr:cNvSpPr/>
      </xdr:nvSpPr>
      <xdr:spPr>
        <a:xfrm>
          <a:off x="89058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ロッカー</a:t>
          </a:r>
          <a:endParaRPr kumimoji="1" lang="en-US" altLang="ja-JP" sz="800">
            <a:solidFill>
              <a:sysClr val="windowText" lastClr="000000"/>
            </a:solidFill>
          </a:endParaRPr>
        </a:p>
      </xdr:txBody>
    </xdr:sp>
    <xdr:clientData/>
  </xdr:twoCellAnchor>
  <xdr:twoCellAnchor>
    <xdr:from>
      <xdr:col>13</xdr:col>
      <xdr:colOff>670670</xdr:colOff>
      <xdr:row>19</xdr:row>
      <xdr:rowOff>38100</xdr:rowOff>
    </xdr:from>
    <xdr:to>
      <xdr:col>15</xdr:col>
      <xdr:colOff>661146</xdr:colOff>
      <xdr:row>19</xdr:row>
      <xdr:rowOff>227625</xdr:rowOff>
    </xdr:to>
    <xdr:sp macro="" textlink="">
      <xdr:nvSpPr>
        <xdr:cNvPr id="47" name="正方形/長方形 46">
          <a:extLst>
            <a:ext uri="{FF2B5EF4-FFF2-40B4-BE49-F238E27FC236}">
              <a16:creationId xmlns:a16="http://schemas.microsoft.com/office/drawing/2014/main" id="{94A45F78-A14D-4D3B-B18E-6CB4AFDBF3FB}"/>
            </a:ext>
          </a:extLst>
        </xdr:cNvPr>
        <xdr:cNvSpPr/>
      </xdr:nvSpPr>
      <xdr:spPr>
        <a:xfrm>
          <a:off x="9545729" y="4475629"/>
          <a:ext cx="1357593" cy="18952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16</xdr:col>
      <xdr:colOff>1</xdr:colOff>
      <xdr:row>19</xdr:row>
      <xdr:rowOff>49306</xdr:rowOff>
    </xdr:from>
    <xdr:to>
      <xdr:col>17</xdr:col>
      <xdr:colOff>676275</xdr:colOff>
      <xdr:row>19</xdr:row>
      <xdr:rowOff>229306</xdr:rowOff>
    </xdr:to>
    <xdr:sp macro="" textlink="">
      <xdr:nvSpPr>
        <xdr:cNvPr id="48" name="正方形/長方形 47">
          <a:extLst>
            <a:ext uri="{FF2B5EF4-FFF2-40B4-BE49-F238E27FC236}">
              <a16:creationId xmlns:a16="http://schemas.microsoft.com/office/drawing/2014/main" id="{D8F00D93-E51E-4761-8A51-90B6E72A771B}"/>
            </a:ext>
          </a:extLst>
        </xdr:cNvPr>
        <xdr:cNvSpPr/>
      </xdr:nvSpPr>
      <xdr:spPr>
        <a:xfrm>
          <a:off x="10925736" y="4486835"/>
          <a:ext cx="135983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r>
            <a:rPr kumimoji="1" lang="ja-JP" altLang="en-US" sz="800">
              <a:solidFill>
                <a:sysClr val="windowText" lastClr="000000"/>
              </a:solidFill>
            </a:rPr>
            <a:t>・</a:t>
          </a:r>
        </a:p>
      </xdr:txBody>
    </xdr:sp>
    <xdr:clientData/>
  </xdr:twoCellAnchor>
  <xdr:twoCellAnchor>
    <xdr:from>
      <xdr:col>8</xdr:col>
      <xdr:colOff>9524</xdr:colOff>
      <xdr:row>9</xdr:row>
      <xdr:rowOff>47624</xdr:rowOff>
    </xdr:from>
    <xdr:to>
      <xdr:col>39</xdr:col>
      <xdr:colOff>666750</xdr:colOff>
      <xdr:row>9</xdr:row>
      <xdr:rowOff>218097</xdr:rowOff>
    </xdr:to>
    <xdr:sp macro="" textlink="">
      <xdr:nvSpPr>
        <xdr:cNvPr id="49" name="正方形/長方形 48">
          <a:extLst>
            <a:ext uri="{FF2B5EF4-FFF2-40B4-BE49-F238E27FC236}">
              <a16:creationId xmlns:a16="http://schemas.microsoft.com/office/drawing/2014/main" id="{2E540A4F-1C47-4C86-BC67-21726AE523A8}"/>
            </a:ext>
          </a:extLst>
        </xdr:cNvPr>
        <xdr:cNvSpPr/>
      </xdr:nvSpPr>
      <xdr:spPr>
        <a:xfrm>
          <a:off x="5466789" y="2266389"/>
          <a:ext cx="21847549" cy="1704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679680</xdr:colOff>
      <xdr:row>30</xdr:row>
      <xdr:rowOff>38947</xdr:rowOff>
    </xdr:from>
    <xdr:to>
      <xdr:col>7</xdr:col>
      <xdr:colOff>679680</xdr:colOff>
      <xdr:row>30</xdr:row>
      <xdr:rowOff>218947</xdr:rowOff>
    </xdr:to>
    <xdr:sp macro="" textlink="">
      <xdr:nvSpPr>
        <xdr:cNvPr id="50" name="正方形/長方形 49">
          <a:extLst>
            <a:ext uri="{FF2B5EF4-FFF2-40B4-BE49-F238E27FC236}">
              <a16:creationId xmlns:a16="http://schemas.microsoft.com/office/drawing/2014/main" id="{27E48B72-3CCD-4C75-8F1E-2ECF874E69F5}"/>
            </a:ext>
          </a:extLst>
        </xdr:cNvPr>
        <xdr:cNvSpPr/>
      </xdr:nvSpPr>
      <xdr:spPr>
        <a:xfrm>
          <a:off x="4782757"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①②</a:t>
          </a:r>
        </a:p>
      </xdr:txBody>
    </xdr:sp>
    <xdr:clientData/>
  </xdr:twoCellAnchor>
  <xdr:twoCellAnchor>
    <xdr:from>
      <xdr:col>31</xdr:col>
      <xdr:colOff>44823</xdr:colOff>
      <xdr:row>14</xdr:row>
      <xdr:rowOff>33617</xdr:rowOff>
    </xdr:from>
    <xdr:to>
      <xdr:col>37</xdr:col>
      <xdr:colOff>676275</xdr:colOff>
      <xdr:row>14</xdr:row>
      <xdr:rowOff>221413</xdr:rowOff>
    </xdr:to>
    <xdr:sp macro="" textlink="">
      <xdr:nvSpPr>
        <xdr:cNvPr id="52" name="正方形/長方形 51">
          <a:extLst>
            <a:ext uri="{FF2B5EF4-FFF2-40B4-BE49-F238E27FC236}">
              <a16:creationId xmlns:a16="http://schemas.microsoft.com/office/drawing/2014/main" id="{2C50B790-A643-44DD-91D8-6B95B058B9F1}"/>
            </a:ext>
          </a:extLst>
        </xdr:cNvPr>
        <xdr:cNvSpPr/>
      </xdr:nvSpPr>
      <xdr:spPr>
        <a:xfrm>
          <a:off x="21223941" y="3485029"/>
          <a:ext cx="4732805" cy="187796"/>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25</xdr:col>
      <xdr:colOff>11206</xdr:colOff>
      <xdr:row>16</xdr:row>
      <xdr:rowOff>44822</xdr:rowOff>
    </xdr:from>
    <xdr:to>
      <xdr:col>37</xdr:col>
      <xdr:colOff>676275</xdr:colOff>
      <xdr:row>16</xdr:row>
      <xdr:rowOff>218099</xdr:rowOff>
    </xdr:to>
    <xdr:sp macro="" textlink="">
      <xdr:nvSpPr>
        <xdr:cNvPr id="53" name="正方形/長方形 52">
          <a:extLst>
            <a:ext uri="{FF2B5EF4-FFF2-40B4-BE49-F238E27FC236}">
              <a16:creationId xmlns:a16="http://schemas.microsoft.com/office/drawing/2014/main" id="{16EDCE7D-282A-408E-9E42-57D8B228FAB4}"/>
            </a:ext>
          </a:extLst>
        </xdr:cNvPr>
        <xdr:cNvSpPr/>
      </xdr:nvSpPr>
      <xdr:spPr>
        <a:xfrm>
          <a:off x="17088971" y="3989293"/>
          <a:ext cx="8867775" cy="17327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18</xdr:col>
      <xdr:colOff>9525</xdr:colOff>
      <xdr:row>19</xdr:row>
      <xdr:rowOff>47624</xdr:rowOff>
    </xdr:from>
    <xdr:to>
      <xdr:col>18</xdr:col>
      <xdr:colOff>676275</xdr:colOff>
      <xdr:row>19</xdr:row>
      <xdr:rowOff>227623</xdr:rowOff>
    </xdr:to>
    <xdr:sp macro="" textlink="">
      <xdr:nvSpPr>
        <xdr:cNvPr id="54" name="正方形/長方形 53">
          <a:extLst>
            <a:ext uri="{FF2B5EF4-FFF2-40B4-BE49-F238E27FC236}">
              <a16:creationId xmlns:a16="http://schemas.microsoft.com/office/drawing/2014/main" id="{79D3DB28-2CAB-4060-9777-787BC80B62EA}"/>
            </a:ext>
          </a:extLst>
        </xdr:cNvPr>
        <xdr:cNvSpPr/>
      </xdr:nvSpPr>
      <xdr:spPr>
        <a:xfrm>
          <a:off x="12302378" y="4485153"/>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19</xdr:col>
      <xdr:colOff>19050</xdr:colOff>
      <xdr:row>19</xdr:row>
      <xdr:rowOff>47624</xdr:rowOff>
    </xdr:from>
    <xdr:to>
      <xdr:col>20</xdr:col>
      <xdr:colOff>0</xdr:colOff>
      <xdr:row>19</xdr:row>
      <xdr:rowOff>227623</xdr:rowOff>
    </xdr:to>
    <xdr:sp macro="" textlink="">
      <xdr:nvSpPr>
        <xdr:cNvPr id="55" name="正方形/長方形 54">
          <a:extLst>
            <a:ext uri="{FF2B5EF4-FFF2-40B4-BE49-F238E27FC236}">
              <a16:creationId xmlns:a16="http://schemas.microsoft.com/office/drawing/2014/main" id="{A5FE5CE0-C64D-4C98-ADBD-6ABF39507019}"/>
            </a:ext>
          </a:extLst>
        </xdr:cNvPr>
        <xdr:cNvSpPr/>
      </xdr:nvSpPr>
      <xdr:spPr>
        <a:xfrm>
          <a:off x="13030200" y="4505324"/>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18</xdr:col>
      <xdr:colOff>22414</xdr:colOff>
      <xdr:row>26</xdr:row>
      <xdr:rowOff>47624</xdr:rowOff>
    </xdr:from>
    <xdr:to>
      <xdr:col>27</xdr:col>
      <xdr:colOff>679640</xdr:colOff>
      <xdr:row>26</xdr:row>
      <xdr:rowOff>218097</xdr:rowOff>
    </xdr:to>
    <xdr:sp macro="" textlink="">
      <xdr:nvSpPr>
        <xdr:cNvPr id="57" name="正方形/長方形 56">
          <a:extLst>
            <a:ext uri="{FF2B5EF4-FFF2-40B4-BE49-F238E27FC236}">
              <a16:creationId xmlns:a16="http://schemas.microsoft.com/office/drawing/2014/main" id="{7B99BF0C-1838-47CA-A28D-A69B4AAADFED}"/>
            </a:ext>
          </a:extLst>
        </xdr:cNvPr>
        <xdr:cNvSpPr/>
      </xdr:nvSpPr>
      <xdr:spPr>
        <a:xfrm>
          <a:off x="12315267" y="7196977"/>
          <a:ext cx="6809255" cy="1704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対戦仕様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17</xdr:col>
      <xdr:colOff>9524</xdr:colOff>
      <xdr:row>25</xdr:row>
      <xdr:rowOff>38100</xdr:rowOff>
    </xdr:from>
    <xdr:to>
      <xdr:col>21</xdr:col>
      <xdr:colOff>685799</xdr:colOff>
      <xdr:row>25</xdr:row>
      <xdr:rowOff>218100</xdr:rowOff>
    </xdr:to>
    <xdr:sp macro="" textlink="">
      <xdr:nvSpPr>
        <xdr:cNvPr id="58" name="正方形/長方形 57">
          <a:extLst>
            <a:ext uri="{FF2B5EF4-FFF2-40B4-BE49-F238E27FC236}">
              <a16:creationId xmlns:a16="http://schemas.microsoft.com/office/drawing/2014/main" id="{B0390634-B3F3-4284-A500-C939595EEC78}"/>
            </a:ext>
          </a:extLst>
        </xdr:cNvPr>
        <xdr:cNvSpPr/>
      </xdr:nvSpPr>
      <xdr:spPr>
        <a:xfrm>
          <a:off x="11649074" y="6972300"/>
          <a:ext cx="34194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ステージレベルデザイン</a:t>
          </a:r>
        </a:p>
      </xdr:txBody>
    </xdr:sp>
    <xdr:clientData/>
  </xdr:twoCellAnchor>
  <xdr:twoCellAnchor>
    <xdr:from>
      <xdr:col>14</xdr:col>
      <xdr:colOff>9524</xdr:colOff>
      <xdr:row>29</xdr:row>
      <xdr:rowOff>41410</xdr:rowOff>
    </xdr:from>
    <xdr:to>
      <xdr:col>21</xdr:col>
      <xdr:colOff>679173</xdr:colOff>
      <xdr:row>29</xdr:row>
      <xdr:rowOff>221410</xdr:rowOff>
    </xdr:to>
    <xdr:sp macro="" textlink="">
      <xdr:nvSpPr>
        <xdr:cNvPr id="59" name="正方形/長方形 58">
          <a:extLst>
            <a:ext uri="{FF2B5EF4-FFF2-40B4-BE49-F238E27FC236}">
              <a16:creationId xmlns:a16="http://schemas.microsoft.com/office/drawing/2014/main" id="{3BD7C945-2474-4249-BC40-24CBF606F1EB}"/>
            </a:ext>
          </a:extLst>
        </xdr:cNvPr>
        <xdr:cNvSpPr/>
      </xdr:nvSpPr>
      <xdr:spPr>
        <a:xfrm>
          <a:off x="9609067" y="8241193"/>
          <a:ext cx="548184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20</xdr:col>
      <xdr:colOff>8279</xdr:colOff>
      <xdr:row>23</xdr:row>
      <xdr:rowOff>54664</xdr:rowOff>
    </xdr:from>
    <xdr:to>
      <xdr:col>21</xdr:col>
      <xdr:colOff>17804</xdr:colOff>
      <xdr:row>23</xdr:row>
      <xdr:rowOff>234664</xdr:rowOff>
    </xdr:to>
    <xdr:sp macro="" textlink="">
      <xdr:nvSpPr>
        <xdr:cNvPr id="60" name="正方形/長方形 59">
          <a:extLst>
            <a:ext uri="{FF2B5EF4-FFF2-40B4-BE49-F238E27FC236}">
              <a16:creationId xmlns:a16="http://schemas.microsoft.com/office/drawing/2014/main" id="{6C2AFCAA-AD11-4565-A181-687C18789F00}"/>
            </a:ext>
          </a:extLst>
        </xdr:cNvPr>
        <xdr:cNvSpPr/>
      </xdr:nvSpPr>
      <xdr:spPr>
        <a:xfrm>
          <a:off x="13732562" y="6763577"/>
          <a:ext cx="696981"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20</xdr:col>
      <xdr:colOff>680204</xdr:colOff>
      <xdr:row>31</xdr:row>
      <xdr:rowOff>38102</xdr:rowOff>
    </xdr:from>
    <xdr:to>
      <xdr:col>22</xdr:col>
      <xdr:colOff>6170</xdr:colOff>
      <xdr:row>31</xdr:row>
      <xdr:rowOff>218102</xdr:rowOff>
    </xdr:to>
    <xdr:sp macro="" textlink="">
      <xdr:nvSpPr>
        <xdr:cNvPr id="63" name="正方形/長方形 62">
          <a:extLst>
            <a:ext uri="{FF2B5EF4-FFF2-40B4-BE49-F238E27FC236}">
              <a16:creationId xmlns:a16="http://schemas.microsoft.com/office/drawing/2014/main" id="{AC356007-39E7-4736-B363-56936D0913BA}"/>
            </a:ext>
          </a:extLst>
        </xdr:cNvPr>
        <xdr:cNvSpPr/>
      </xdr:nvSpPr>
      <xdr:spPr>
        <a:xfrm>
          <a:off x="15427145" y="7680514"/>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22</xdr:col>
      <xdr:colOff>4928</xdr:colOff>
      <xdr:row>31</xdr:row>
      <xdr:rowOff>38104</xdr:rowOff>
    </xdr:from>
    <xdr:to>
      <xdr:col>23</xdr:col>
      <xdr:colOff>678962</xdr:colOff>
      <xdr:row>31</xdr:row>
      <xdr:rowOff>218104</xdr:rowOff>
    </xdr:to>
    <xdr:sp macro="" textlink="">
      <xdr:nvSpPr>
        <xdr:cNvPr id="64" name="正方形/長方形 63">
          <a:extLst>
            <a:ext uri="{FF2B5EF4-FFF2-40B4-BE49-F238E27FC236}">
              <a16:creationId xmlns:a16="http://schemas.microsoft.com/office/drawing/2014/main" id="{3D76A617-0C92-40F1-A758-0C3C9EB266C2}"/>
            </a:ext>
          </a:extLst>
        </xdr:cNvPr>
        <xdr:cNvSpPr/>
      </xdr:nvSpPr>
      <xdr:spPr>
        <a:xfrm>
          <a:off x="16118987" y="7680516"/>
          <a:ext cx="135759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22</xdr:col>
      <xdr:colOff>19050</xdr:colOff>
      <xdr:row>29</xdr:row>
      <xdr:rowOff>38100</xdr:rowOff>
    </xdr:from>
    <xdr:to>
      <xdr:col>23</xdr:col>
      <xdr:colOff>28575</xdr:colOff>
      <xdr:row>29</xdr:row>
      <xdr:rowOff>218100</xdr:rowOff>
    </xdr:to>
    <xdr:sp macro="" textlink="">
      <xdr:nvSpPr>
        <xdr:cNvPr id="65" name="正方形/長方形 64">
          <a:extLst>
            <a:ext uri="{FF2B5EF4-FFF2-40B4-BE49-F238E27FC236}">
              <a16:creationId xmlns:a16="http://schemas.microsoft.com/office/drawing/2014/main" id="{404F6391-5C7F-45EE-9ECE-636136CA1E24}"/>
            </a:ext>
          </a:extLst>
        </xdr:cNvPr>
        <xdr:cNvSpPr/>
      </xdr:nvSpPr>
      <xdr:spPr>
        <a:xfrm>
          <a:off x="1508760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7</xdr:col>
      <xdr:colOff>6514</xdr:colOff>
      <xdr:row>31</xdr:row>
      <xdr:rowOff>50183</xdr:rowOff>
    </xdr:from>
    <xdr:to>
      <xdr:col>8</xdr:col>
      <xdr:colOff>672833</xdr:colOff>
      <xdr:row>31</xdr:row>
      <xdr:rowOff>230183</xdr:rowOff>
    </xdr:to>
    <xdr:sp macro="" textlink="">
      <xdr:nvSpPr>
        <xdr:cNvPr id="66" name="正方形/長方形 65">
          <a:extLst>
            <a:ext uri="{FF2B5EF4-FFF2-40B4-BE49-F238E27FC236}">
              <a16:creationId xmlns:a16="http://schemas.microsoft.com/office/drawing/2014/main" id="{DC923085-335D-4206-9AD2-8269FECC9E16}"/>
            </a:ext>
          </a:extLst>
        </xdr:cNvPr>
        <xdr:cNvSpPr/>
      </xdr:nvSpPr>
      <xdr:spPr>
        <a:xfrm>
          <a:off x="4788064" y="8717933"/>
          <a:ext cx="135211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アイテムアイコン</a:t>
          </a:r>
        </a:p>
      </xdr:txBody>
    </xdr:sp>
    <xdr:clientData/>
  </xdr:twoCellAnchor>
  <xdr:twoCellAnchor>
    <xdr:from>
      <xdr:col>15</xdr:col>
      <xdr:colOff>9525</xdr:colOff>
      <xdr:row>27</xdr:row>
      <xdr:rowOff>38098</xdr:rowOff>
    </xdr:from>
    <xdr:to>
      <xdr:col>17</xdr:col>
      <xdr:colOff>676275</xdr:colOff>
      <xdr:row>27</xdr:row>
      <xdr:rowOff>218098</xdr:rowOff>
    </xdr:to>
    <xdr:sp macro="" textlink="">
      <xdr:nvSpPr>
        <xdr:cNvPr id="67" name="正方形/長方形 66">
          <a:extLst>
            <a:ext uri="{FF2B5EF4-FFF2-40B4-BE49-F238E27FC236}">
              <a16:creationId xmlns:a16="http://schemas.microsoft.com/office/drawing/2014/main" id="{392E8416-DB38-4F22-ADAE-39A0379DB9B5}"/>
            </a:ext>
          </a:extLst>
        </xdr:cNvPr>
        <xdr:cNvSpPr/>
      </xdr:nvSpPr>
      <xdr:spPr>
        <a:xfrm>
          <a:off x="10277475" y="746759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ブロードキャスト</a:t>
          </a:r>
        </a:p>
      </xdr:txBody>
    </xdr:sp>
    <xdr:clientData/>
  </xdr:twoCellAnchor>
  <xdr:twoCellAnchor>
    <xdr:from>
      <xdr:col>4</xdr:col>
      <xdr:colOff>9524</xdr:colOff>
      <xdr:row>12</xdr:row>
      <xdr:rowOff>38100</xdr:rowOff>
    </xdr:from>
    <xdr:to>
      <xdr:col>6</xdr:col>
      <xdr:colOff>685799</xdr:colOff>
      <xdr:row>12</xdr:row>
      <xdr:rowOff>218098</xdr:rowOff>
    </xdr:to>
    <xdr:sp macro="" textlink="">
      <xdr:nvSpPr>
        <xdr:cNvPr id="68" name="正方形/長方形 67">
          <a:extLst>
            <a:ext uri="{FF2B5EF4-FFF2-40B4-BE49-F238E27FC236}">
              <a16:creationId xmlns:a16="http://schemas.microsoft.com/office/drawing/2014/main" id="{24E7B87A-274B-4A9C-ACB1-F13DEA82E39B}"/>
            </a:ext>
          </a:extLst>
        </xdr:cNvPr>
        <xdr:cNvSpPr/>
      </xdr:nvSpPr>
      <xdr:spPr>
        <a:xfrm>
          <a:off x="2733674"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運営スケジュール</a:t>
          </a:r>
        </a:p>
      </xdr:txBody>
    </xdr:sp>
    <xdr:clientData/>
  </xdr:twoCellAnchor>
  <xdr:twoCellAnchor>
    <xdr:from>
      <xdr:col>7</xdr:col>
      <xdr:colOff>19049</xdr:colOff>
      <xdr:row>12</xdr:row>
      <xdr:rowOff>38100</xdr:rowOff>
    </xdr:from>
    <xdr:to>
      <xdr:col>10</xdr:col>
      <xdr:colOff>9524</xdr:colOff>
      <xdr:row>12</xdr:row>
      <xdr:rowOff>218098</xdr:rowOff>
    </xdr:to>
    <xdr:sp macro="" textlink="">
      <xdr:nvSpPr>
        <xdr:cNvPr id="69" name="正方形/長方形 68">
          <a:extLst>
            <a:ext uri="{FF2B5EF4-FFF2-40B4-BE49-F238E27FC236}">
              <a16:creationId xmlns:a16="http://schemas.microsoft.com/office/drawing/2014/main" id="{57DA659D-AB02-4F14-B234-C0027397EA2F}"/>
            </a:ext>
          </a:extLst>
        </xdr:cNvPr>
        <xdr:cNvSpPr/>
      </xdr:nvSpPr>
      <xdr:spPr>
        <a:xfrm>
          <a:off x="4800599"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運営仕様</a:t>
          </a:r>
        </a:p>
      </xdr:txBody>
    </xdr:sp>
    <xdr:clientData/>
  </xdr:twoCellAnchor>
  <xdr:twoCellAnchor>
    <xdr:from>
      <xdr:col>10</xdr:col>
      <xdr:colOff>19049</xdr:colOff>
      <xdr:row>12</xdr:row>
      <xdr:rowOff>38100</xdr:rowOff>
    </xdr:from>
    <xdr:to>
      <xdr:col>12</xdr:col>
      <xdr:colOff>0</xdr:colOff>
      <xdr:row>12</xdr:row>
      <xdr:rowOff>218098</xdr:rowOff>
    </xdr:to>
    <xdr:sp macro="" textlink="">
      <xdr:nvSpPr>
        <xdr:cNvPr id="70" name="正方形/長方形 69">
          <a:extLst>
            <a:ext uri="{FF2B5EF4-FFF2-40B4-BE49-F238E27FC236}">
              <a16:creationId xmlns:a16="http://schemas.microsoft.com/office/drawing/2014/main" id="{17680BE4-B396-4269-8CEC-16CB3AADBA9C}"/>
            </a:ext>
          </a:extLst>
        </xdr:cNvPr>
        <xdr:cNvSpPr/>
      </xdr:nvSpPr>
      <xdr:spPr>
        <a:xfrm>
          <a:off x="6857999" y="3009900"/>
          <a:ext cx="1352551"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a:t>
          </a:r>
        </a:p>
      </xdr:txBody>
    </xdr:sp>
    <xdr:clientData/>
  </xdr:twoCellAnchor>
  <xdr:twoCellAnchor>
    <xdr:from>
      <xdr:col>15</xdr:col>
      <xdr:colOff>9525</xdr:colOff>
      <xdr:row>28</xdr:row>
      <xdr:rowOff>38098</xdr:rowOff>
    </xdr:from>
    <xdr:to>
      <xdr:col>17</xdr:col>
      <xdr:colOff>676275</xdr:colOff>
      <xdr:row>28</xdr:row>
      <xdr:rowOff>218098</xdr:rowOff>
    </xdr:to>
    <xdr:sp macro="" textlink="">
      <xdr:nvSpPr>
        <xdr:cNvPr id="71" name="正方形/長方形 70">
          <a:extLst>
            <a:ext uri="{FF2B5EF4-FFF2-40B4-BE49-F238E27FC236}">
              <a16:creationId xmlns:a16="http://schemas.microsoft.com/office/drawing/2014/main" id="{CF10F6FA-304E-497B-9CFA-8C4BB2265479}"/>
            </a:ext>
          </a:extLst>
        </xdr:cNvPr>
        <xdr:cNvSpPr/>
      </xdr:nvSpPr>
      <xdr:spPr>
        <a:xfrm>
          <a:off x="10277475" y="771524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リプレイ</a:t>
          </a:r>
        </a:p>
      </xdr:txBody>
    </xdr:sp>
    <xdr:clientData/>
  </xdr:twoCellAnchor>
  <xdr:twoCellAnchor>
    <xdr:from>
      <xdr:col>18</xdr:col>
      <xdr:colOff>9525</xdr:colOff>
      <xdr:row>27</xdr:row>
      <xdr:rowOff>38100</xdr:rowOff>
    </xdr:from>
    <xdr:to>
      <xdr:col>19</xdr:col>
      <xdr:colOff>676275</xdr:colOff>
      <xdr:row>27</xdr:row>
      <xdr:rowOff>227623</xdr:rowOff>
    </xdr:to>
    <xdr:sp macro="" textlink="">
      <xdr:nvSpPr>
        <xdr:cNvPr id="72" name="正方形/長方形 71">
          <a:extLst>
            <a:ext uri="{FF2B5EF4-FFF2-40B4-BE49-F238E27FC236}">
              <a16:creationId xmlns:a16="http://schemas.microsoft.com/office/drawing/2014/main" id="{AF0C22C9-A738-4946-A7F4-A15A48024FCA}"/>
            </a:ext>
          </a:extLst>
        </xdr:cNvPr>
        <xdr:cNvSpPr/>
      </xdr:nvSpPr>
      <xdr:spPr>
        <a:xfrm>
          <a:off x="12334875" y="746760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団体戦仕様</a:t>
          </a:r>
        </a:p>
      </xdr:txBody>
    </xdr:sp>
    <xdr:clientData/>
  </xdr:twoCellAnchor>
  <xdr:twoCellAnchor>
    <xdr:from>
      <xdr:col>18</xdr:col>
      <xdr:colOff>0</xdr:colOff>
      <xdr:row>28</xdr:row>
      <xdr:rowOff>38100</xdr:rowOff>
    </xdr:from>
    <xdr:to>
      <xdr:col>19</xdr:col>
      <xdr:colOff>666750</xdr:colOff>
      <xdr:row>28</xdr:row>
      <xdr:rowOff>227623</xdr:rowOff>
    </xdr:to>
    <xdr:sp macro="" textlink="">
      <xdr:nvSpPr>
        <xdr:cNvPr id="73" name="正方形/長方形 72">
          <a:extLst>
            <a:ext uri="{FF2B5EF4-FFF2-40B4-BE49-F238E27FC236}">
              <a16:creationId xmlns:a16="http://schemas.microsoft.com/office/drawing/2014/main" id="{AC8D5ACD-2F13-4406-A054-76AFC1E72B5A}"/>
            </a:ext>
          </a:extLst>
        </xdr:cNvPr>
        <xdr:cNvSpPr/>
      </xdr:nvSpPr>
      <xdr:spPr>
        <a:xfrm>
          <a:off x="12325350" y="771525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イベントマッチング</a:t>
          </a:r>
        </a:p>
      </xdr:txBody>
    </xdr:sp>
    <xdr:clientData/>
  </xdr:twoCellAnchor>
  <xdr:twoCellAnchor>
    <xdr:from>
      <xdr:col>22</xdr:col>
      <xdr:colOff>676275</xdr:colOff>
      <xdr:row>29</xdr:row>
      <xdr:rowOff>47625</xdr:rowOff>
    </xdr:from>
    <xdr:to>
      <xdr:col>24</xdr:col>
      <xdr:colOff>0</xdr:colOff>
      <xdr:row>29</xdr:row>
      <xdr:rowOff>227625</xdr:rowOff>
    </xdr:to>
    <xdr:sp macro="" textlink="">
      <xdr:nvSpPr>
        <xdr:cNvPr id="74" name="正方形/長方形 73">
          <a:extLst>
            <a:ext uri="{FF2B5EF4-FFF2-40B4-BE49-F238E27FC236}">
              <a16:creationId xmlns:a16="http://schemas.microsoft.com/office/drawing/2014/main" id="{40C60199-5AA8-4B2C-8FE9-80333250DEF9}"/>
            </a:ext>
          </a:extLst>
        </xdr:cNvPr>
        <xdr:cNvSpPr/>
      </xdr:nvSpPr>
      <xdr:spPr>
        <a:xfrm>
          <a:off x="15744825" y="79724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9</xdr:col>
      <xdr:colOff>3911</xdr:colOff>
      <xdr:row>29</xdr:row>
      <xdr:rowOff>36422</xdr:rowOff>
    </xdr:from>
    <xdr:to>
      <xdr:col>10</xdr:col>
      <xdr:colOff>11196</xdr:colOff>
      <xdr:row>29</xdr:row>
      <xdr:rowOff>216422</xdr:rowOff>
    </xdr:to>
    <xdr:sp macro="" textlink="">
      <xdr:nvSpPr>
        <xdr:cNvPr id="75" name="正方形/長方形 74">
          <a:extLst>
            <a:ext uri="{FF2B5EF4-FFF2-40B4-BE49-F238E27FC236}">
              <a16:creationId xmlns:a16="http://schemas.microsoft.com/office/drawing/2014/main" id="{75E874C2-DE47-43CD-A7A6-025DBF6931F9}"/>
            </a:ext>
          </a:extLst>
        </xdr:cNvPr>
        <xdr:cNvSpPr/>
      </xdr:nvSpPr>
      <xdr:spPr>
        <a:xfrm>
          <a:off x="6144735" y="7925363"/>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10</xdr:col>
      <xdr:colOff>11196</xdr:colOff>
      <xdr:row>29</xdr:row>
      <xdr:rowOff>36422</xdr:rowOff>
    </xdr:from>
    <xdr:to>
      <xdr:col>11</xdr:col>
      <xdr:colOff>20721</xdr:colOff>
      <xdr:row>29</xdr:row>
      <xdr:rowOff>216422</xdr:rowOff>
    </xdr:to>
    <xdr:sp macro="" textlink="">
      <xdr:nvSpPr>
        <xdr:cNvPr id="76" name="正方形/長方形 75">
          <a:extLst>
            <a:ext uri="{FF2B5EF4-FFF2-40B4-BE49-F238E27FC236}">
              <a16:creationId xmlns:a16="http://schemas.microsoft.com/office/drawing/2014/main" id="{AAB37E0D-33B3-4B48-B7C5-248975064B85}"/>
            </a:ext>
          </a:extLst>
        </xdr:cNvPr>
        <xdr:cNvSpPr/>
      </xdr:nvSpPr>
      <xdr:spPr>
        <a:xfrm>
          <a:off x="6835578" y="792536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11</xdr:col>
      <xdr:colOff>20721</xdr:colOff>
      <xdr:row>29</xdr:row>
      <xdr:rowOff>36422</xdr:rowOff>
    </xdr:from>
    <xdr:to>
      <xdr:col>12</xdr:col>
      <xdr:colOff>30245</xdr:colOff>
      <xdr:row>29</xdr:row>
      <xdr:rowOff>216422</xdr:rowOff>
    </xdr:to>
    <xdr:sp macro="" textlink="">
      <xdr:nvSpPr>
        <xdr:cNvPr id="77" name="正方形/長方形 76">
          <a:extLst>
            <a:ext uri="{FF2B5EF4-FFF2-40B4-BE49-F238E27FC236}">
              <a16:creationId xmlns:a16="http://schemas.microsoft.com/office/drawing/2014/main" id="{5D1FE620-8B6E-4F2A-A69F-5E3054A8E7A7}"/>
            </a:ext>
          </a:extLst>
        </xdr:cNvPr>
        <xdr:cNvSpPr/>
      </xdr:nvSpPr>
      <xdr:spPr>
        <a:xfrm>
          <a:off x="7528662" y="7925363"/>
          <a:ext cx="69308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ストア選択画面</a:t>
          </a:r>
          <a:endParaRPr kumimoji="1" lang="en-US" altLang="ja-JP" sz="800">
            <a:solidFill>
              <a:sysClr val="windowText" lastClr="000000"/>
            </a:solidFill>
          </a:endParaRPr>
        </a:p>
      </xdr:txBody>
    </xdr:sp>
    <xdr:clientData/>
  </xdr:twoCellAnchor>
  <xdr:twoCellAnchor>
    <xdr:from>
      <xdr:col>20</xdr:col>
      <xdr:colOff>24176</xdr:colOff>
      <xdr:row>28</xdr:row>
      <xdr:rowOff>35169</xdr:rowOff>
    </xdr:from>
    <xdr:to>
      <xdr:col>22</xdr:col>
      <xdr:colOff>2195</xdr:colOff>
      <xdr:row>28</xdr:row>
      <xdr:rowOff>215169</xdr:rowOff>
    </xdr:to>
    <xdr:sp macro="" textlink="">
      <xdr:nvSpPr>
        <xdr:cNvPr id="78" name="正方形/長方形 77">
          <a:extLst>
            <a:ext uri="{FF2B5EF4-FFF2-40B4-BE49-F238E27FC236}">
              <a16:creationId xmlns:a16="http://schemas.microsoft.com/office/drawing/2014/main" id="{8D3EC525-CA58-4027-9088-BC4B9523A719}"/>
            </a:ext>
          </a:extLst>
        </xdr:cNvPr>
        <xdr:cNvSpPr/>
      </xdr:nvSpPr>
      <xdr:spPr>
        <a:xfrm>
          <a:off x="13769484" y="8006861"/>
          <a:ext cx="135548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各エラー仕様作成</a:t>
          </a:r>
          <a:endParaRPr kumimoji="1" lang="en-US" altLang="ja-JP" sz="800">
            <a:solidFill>
              <a:sysClr val="windowText" lastClr="000000"/>
            </a:solidFill>
          </a:endParaRPr>
        </a:p>
      </xdr:txBody>
    </xdr:sp>
    <xdr:clientData/>
  </xdr:twoCellAnchor>
  <xdr:twoCellAnchor>
    <xdr:from>
      <xdr:col>19</xdr:col>
      <xdr:colOff>681873</xdr:colOff>
      <xdr:row>27</xdr:row>
      <xdr:rowOff>47626</xdr:rowOff>
    </xdr:from>
    <xdr:to>
      <xdr:col>21</xdr:col>
      <xdr:colOff>665064</xdr:colOff>
      <xdr:row>27</xdr:row>
      <xdr:rowOff>227626</xdr:rowOff>
    </xdr:to>
    <xdr:sp macro="" textlink="">
      <xdr:nvSpPr>
        <xdr:cNvPr id="79" name="正方形/長方形 78">
          <a:extLst>
            <a:ext uri="{FF2B5EF4-FFF2-40B4-BE49-F238E27FC236}">
              <a16:creationId xmlns:a16="http://schemas.microsoft.com/office/drawing/2014/main" id="{EB37298D-D25C-4EF0-B0B2-366CF845265B}"/>
            </a:ext>
          </a:extLst>
        </xdr:cNvPr>
        <xdr:cNvSpPr/>
      </xdr:nvSpPr>
      <xdr:spPr>
        <a:xfrm>
          <a:off x="13658285" y="7443508"/>
          <a:ext cx="1350308"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実績仕様作成</a:t>
          </a:r>
          <a:endParaRPr kumimoji="1" lang="en-US" altLang="ja-JP" sz="800">
            <a:solidFill>
              <a:sysClr val="windowText" lastClr="000000"/>
            </a:solidFill>
          </a:endParaRPr>
        </a:p>
      </xdr:txBody>
    </xdr:sp>
    <xdr:clientData/>
  </xdr:twoCellAnchor>
  <xdr:twoCellAnchor>
    <xdr:from>
      <xdr:col>22</xdr:col>
      <xdr:colOff>0</xdr:colOff>
      <xdr:row>27</xdr:row>
      <xdr:rowOff>55469</xdr:rowOff>
    </xdr:from>
    <xdr:to>
      <xdr:col>23</xdr:col>
      <xdr:colOff>666750</xdr:colOff>
      <xdr:row>27</xdr:row>
      <xdr:rowOff>235469</xdr:rowOff>
    </xdr:to>
    <xdr:sp macro="" textlink="">
      <xdr:nvSpPr>
        <xdr:cNvPr id="80" name="正方形/長方形 79">
          <a:extLst>
            <a:ext uri="{FF2B5EF4-FFF2-40B4-BE49-F238E27FC236}">
              <a16:creationId xmlns:a16="http://schemas.microsoft.com/office/drawing/2014/main" id="{17062EC4-A939-4200-AD98-83D18D92E9C9}"/>
            </a:ext>
          </a:extLst>
        </xdr:cNvPr>
        <xdr:cNvSpPr/>
      </xdr:nvSpPr>
      <xdr:spPr>
        <a:xfrm>
          <a:off x="15027088" y="7451351"/>
          <a:ext cx="1350309"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a:p>
          <a:pPr algn="l"/>
          <a:r>
            <a:rPr kumimoji="1" lang="ja-JP" altLang="en-US" sz="800">
              <a:solidFill>
                <a:sysClr val="windowText" lastClr="000000"/>
              </a:solidFill>
            </a:rPr>
            <a:t>仕様作成</a:t>
          </a:r>
          <a:endParaRPr kumimoji="1" lang="en-US" altLang="ja-JP" sz="800">
            <a:solidFill>
              <a:sysClr val="windowText" lastClr="000000"/>
            </a:solidFill>
          </a:endParaRPr>
        </a:p>
      </xdr:txBody>
    </xdr:sp>
    <xdr:clientData/>
  </xdr:twoCellAnchor>
  <xdr:twoCellAnchor>
    <xdr:from>
      <xdr:col>24</xdr:col>
      <xdr:colOff>11207</xdr:colOff>
      <xdr:row>24</xdr:row>
      <xdr:rowOff>44824</xdr:rowOff>
    </xdr:from>
    <xdr:to>
      <xdr:col>39</xdr:col>
      <xdr:colOff>661147</xdr:colOff>
      <xdr:row>24</xdr:row>
      <xdr:rowOff>218099</xdr:rowOff>
    </xdr:to>
    <xdr:sp macro="" textlink="">
      <xdr:nvSpPr>
        <xdr:cNvPr id="81" name="正方形/長方形 80">
          <a:extLst>
            <a:ext uri="{FF2B5EF4-FFF2-40B4-BE49-F238E27FC236}">
              <a16:creationId xmlns:a16="http://schemas.microsoft.com/office/drawing/2014/main" id="{5FCD7132-F583-4D7C-8068-19924B9155B9}"/>
            </a:ext>
          </a:extLst>
        </xdr:cNvPr>
        <xdr:cNvSpPr/>
      </xdr:nvSpPr>
      <xdr:spPr>
        <a:xfrm>
          <a:off x="16405413" y="6701118"/>
          <a:ext cx="10903322" cy="1732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プレイヤー調整</a:t>
          </a:r>
        </a:p>
      </xdr:txBody>
    </xdr:sp>
    <xdr:clientData/>
  </xdr:twoCellAnchor>
  <xdr:twoCellAnchor>
    <xdr:from>
      <xdr:col>27</xdr:col>
      <xdr:colOff>45940</xdr:colOff>
      <xdr:row>0</xdr:row>
      <xdr:rowOff>89086</xdr:rowOff>
    </xdr:from>
    <xdr:to>
      <xdr:col>28</xdr:col>
      <xdr:colOff>636490</xdr:colOff>
      <xdr:row>132</xdr:row>
      <xdr:rowOff>113520</xdr:rowOff>
    </xdr:to>
    <xdr:grpSp>
      <xdr:nvGrpSpPr>
        <xdr:cNvPr id="84" name="グループ化 83">
          <a:extLst>
            <a:ext uri="{FF2B5EF4-FFF2-40B4-BE49-F238E27FC236}">
              <a16:creationId xmlns:a16="http://schemas.microsoft.com/office/drawing/2014/main" id="{CCE2BDB8-A4B5-427E-8618-6203F6EDC561}"/>
            </a:ext>
          </a:extLst>
        </xdr:cNvPr>
        <xdr:cNvGrpSpPr/>
      </xdr:nvGrpSpPr>
      <xdr:grpSpPr>
        <a:xfrm>
          <a:off x="19524565" y="89086"/>
          <a:ext cx="1276350" cy="26027684"/>
          <a:chOff x="19968541" y="66674"/>
          <a:chExt cx="1278007" cy="26363130"/>
        </a:xfrm>
      </xdr:grpSpPr>
      <xdr:cxnSp macro="">
        <xdr:nvCxnSpPr>
          <xdr:cNvPr id="17" name="直線コネクタ 16">
            <a:extLst>
              <a:ext uri="{FF2B5EF4-FFF2-40B4-BE49-F238E27FC236}">
                <a16:creationId xmlns:a16="http://schemas.microsoft.com/office/drawing/2014/main" id="{443871B1-0A1E-41C2-8D16-6C82626FC47B}"/>
              </a:ext>
            </a:extLst>
          </xdr:cNvPr>
          <xdr:cNvCxnSpPr>
            <a:stCxn id="6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62" name="四角形: 角を丸くする 61">
            <a:extLst>
              <a:ext uri="{FF2B5EF4-FFF2-40B4-BE49-F238E27FC236}">
                <a16:creationId xmlns:a16="http://schemas.microsoft.com/office/drawing/2014/main" id="{A2A479DC-D798-44E0-B89C-A8ABF1F3CD2C}"/>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全仕様終了</a:t>
            </a:r>
          </a:p>
        </xdr:txBody>
      </xdr:sp>
    </xdr:grpSp>
    <xdr:clientData/>
  </xdr:twoCellAnchor>
  <xdr:twoCellAnchor>
    <xdr:from>
      <xdr:col>20</xdr:col>
      <xdr:colOff>10652</xdr:colOff>
      <xdr:row>19</xdr:row>
      <xdr:rowOff>40335</xdr:rowOff>
    </xdr:from>
    <xdr:to>
      <xdr:col>23</xdr:col>
      <xdr:colOff>677402</xdr:colOff>
      <xdr:row>19</xdr:row>
      <xdr:rowOff>220333</xdr:rowOff>
    </xdr:to>
    <xdr:sp macro="" textlink="">
      <xdr:nvSpPr>
        <xdr:cNvPr id="86" name="正方形/長方形 85">
          <a:extLst>
            <a:ext uri="{FF2B5EF4-FFF2-40B4-BE49-F238E27FC236}">
              <a16:creationId xmlns:a16="http://schemas.microsoft.com/office/drawing/2014/main" id="{8D58FE3D-EA6B-4555-ADF7-7497A7E99FED}"/>
            </a:ext>
          </a:extLst>
        </xdr:cNvPr>
        <xdr:cNvSpPr/>
      </xdr:nvSpPr>
      <xdr:spPr>
        <a:xfrm>
          <a:off x="13670623" y="4477864"/>
          <a:ext cx="2717426" cy="17999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23</xdr:col>
      <xdr:colOff>682444</xdr:colOff>
      <xdr:row>19</xdr:row>
      <xdr:rowOff>40334</xdr:rowOff>
    </xdr:from>
    <xdr:to>
      <xdr:col>25</xdr:col>
      <xdr:colOff>8410</xdr:colOff>
      <xdr:row>19</xdr:row>
      <xdr:rowOff>220334</xdr:rowOff>
    </xdr:to>
    <xdr:sp macro="" textlink="">
      <xdr:nvSpPr>
        <xdr:cNvPr id="87" name="正方形/長方形 86">
          <a:extLst>
            <a:ext uri="{FF2B5EF4-FFF2-40B4-BE49-F238E27FC236}">
              <a16:creationId xmlns:a16="http://schemas.microsoft.com/office/drawing/2014/main" id="{8763601E-DE2E-41E4-B315-F702995028E1}"/>
            </a:ext>
          </a:extLst>
        </xdr:cNvPr>
        <xdr:cNvSpPr/>
      </xdr:nvSpPr>
      <xdr:spPr>
        <a:xfrm>
          <a:off x="16393091" y="447786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22</xdr:col>
      <xdr:colOff>670260</xdr:colOff>
      <xdr:row>18</xdr:row>
      <xdr:rowOff>45693</xdr:rowOff>
    </xdr:from>
    <xdr:to>
      <xdr:col>23</xdr:col>
      <xdr:colOff>679784</xdr:colOff>
      <xdr:row>18</xdr:row>
      <xdr:rowOff>225693</xdr:rowOff>
    </xdr:to>
    <xdr:sp macro="" textlink="">
      <xdr:nvSpPr>
        <xdr:cNvPr id="88" name="正方形/長方形 87">
          <a:extLst>
            <a:ext uri="{FF2B5EF4-FFF2-40B4-BE49-F238E27FC236}">
              <a16:creationId xmlns:a16="http://schemas.microsoft.com/office/drawing/2014/main" id="{33EBD385-0445-4E6A-B9AE-0AE43C9E7CF8}"/>
            </a:ext>
          </a:extLst>
        </xdr:cNvPr>
        <xdr:cNvSpPr/>
      </xdr:nvSpPr>
      <xdr:spPr>
        <a:xfrm>
          <a:off x="15686915" y="4538865"/>
          <a:ext cx="692697"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25</xdr:col>
      <xdr:colOff>22413</xdr:colOff>
      <xdr:row>19</xdr:row>
      <xdr:rowOff>51542</xdr:rowOff>
    </xdr:from>
    <xdr:to>
      <xdr:col>27</xdr:col>
      <xdr:colOff>12888</xdr:colOff>
      <xdr:row>19</xdr:row>
      <xdr:rowOff>231542</xdr:rowOff>
    </xdr:to>
    <xdr:sp macro="" textlink="">
      <xdr:nvSpPr>
        <xdr:cNvPr id="89" name="正方形/長方形 88">
          <a:extLst>
            <a:ext uri="{FF2B5EF4-FFF2-40B4-BE49-F238E27FC236}">
              <a16:creationId xmlns:a16="http://schemas.microsoft.com/office/drawing/2014/main" id="{6899267E-11D1-4EE3-B3D8-52F22A3BCA51}"/>
            </a:ext>
          </a:extLst>
        </xdr:cNvPr>
        <xdr:cNvSpPr/>
      </xdr:nvSpPr>
      <xdr:spPr>
        <a:xfrm>
          <a:off x="17100178" y="4489071"/>
          <a:ext cx="135759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20</xdr:col>
      <xdr:colOff>683157</xdr:colOff>
      <xdr:row>21</xdr:row>
      <xdr:rowOff>38968</xdr:rowOff>
    </xdr:from>
    <xdr:to>
      <xdr:col>22</xdr:col>
      <xdr:colOff>7270</xdr:colOff>
      <xdr:row>21</xdr:row>
      <xdr:rowOff>218968</xdr:rowOff>
    </xdr:to>
    <xdr:sp macro="" textlink="">
      <xdr:nvSpPr>
        <xdr:cNvPr id="92" name="正方形/長方形 91">
          <a:extLst>
            <a:ext uri="{FF2B5EF4-FFF2-40B4-BE49-F238E27FC236}">
              <a16:creationId xmlns:a16="http://schemas.microsoft.com/office/drawing/2014/main" id="{E9506466-12A4-4277-9BFF-9510DBC330C8}"/>
            </a:ext>
          </a:extLst>
        </xdr:cNvPr>
        <xdr:cNvSpPr/>
      </xdr:nvSpPr>
      <xdr:spPr>
        <a:xfrm>
          <a:off x="15361182" y="4991968"/>
          <a:ext cx="69571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25</xdr:col>
      <xdr:colOff>673691</xdr:colOff>
      <xdr:row>18</xdr:row>
      <xdr:rowOff>48493</xdr:rowOff>
    </xdr:from>
    <xdr:to>
      <xdr:col>27</xdr:col>
      <xdr:colOff>3940</xdr:colOff>
      <xdr:row>18</xdr:row>
      <xdr:rowOff>228493</xdr:rowOff>
    </xdr:to>
    <xdr:sp macro="" textlink="">
      <xdr:nvSpPr>
        <xdr:cNvPr id="94" name="正方形/長方形 93">
          <a:extLst>
            <a:ext uri="{FF2B5EF4-FFF2-40B4-BE49-F238E27FC236}">
              <a16:creationId xmlns:a16="http://schemas.microsoft.com/office/drawing/2014/main" id="{9A025428-9843-428C-A9F7-F1128132FFD3}"/>
            </a:ext>
          </a:extLst>
        </xdr:cNvPr>
        <xdr:cNvSpPr/>
      </xdr:nvSpPr>
      <xdr:spPr>
        <a:xfrm>
          <a:off x="17739863" y="4541665"/>
          <a:ext cx="69659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a:t>
          </a:r>
          <a:endParaRPr kumimoji="1" lang="en-US" altLang="ja-JP" sz="800">
            <a:solidFill>
              <a:sysClr val="windowText" lastClr="000000"/>
            </a:solidFill>
          </a:endParaRPr>
        </a:p>
      </xdr:txBody>
    </xdr:sp>
    <xdr:clientData/>
  </xdr:twoCellAnchor>
  <xdr:twoCellAnchor>
    <xdr:from>
      <xdr:col>25</xdr:col>
      <xdr:colOff>15695</xdr:colOff>
      <xdr:row>20</xdr:row>
      <xdr:rowOff>40334</xdr:rowOff>
    </xdr:from>
    <xdr:to>
      <xdr:col>26</xdr:col>
      <xdr:colOff>25220</xdr:colOff>
      <xdr:row>20</xdr:row>
      <xdr:rowOff>220334</xdr:rowOff>
    </xdr:to>
    <xdr:sp macro="" textlink="">
      <xdr:nvSpPr>
        <xdr:cNvPr id="98" name="正方形/長方形 97">
          <a:extLst>
            <a:ext uri="{FF2B5EF4-FFF2-40B4-BE49-F238E27FC236}">
              <a16:creationId xmlns:a16="http://schemas.microsoft.com/office/drawing/2014/main" id="{853B8083-799B-4F0E-BCE8-BB0C160F252A}"/>
            </a:ext>
          </a:extLst>
        </xdr:cNvPr>
        <xdr:cNvSpPr/>
      </xdr:nvSpPr>
      <xdr:spPr>
        <a:xfrm>
          <a:off x="17093460" y="472439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25</xdr:col>
      <xdr:colOff>672920</xdr:colOff>
      <xdr:row>20</xdr:row>
      <xdr:rowOff>49859</xdr:rowOff>
    </xdr:from>
    <xdr:to>
      <xdr:col>26</xdr:col>
      <xdr:colOff>680204</xdr:colOff>
      <xdr:row>20</xdr:row>
      <xdr:rowOff>229859</xdr:rowOff>
    </xdr:to>
    <xdr:sp macro="" textlink="">
      <xdr:nvSpPr>
        <xdr:cNvPr id="99" name="正方形/長方形 98">
          <a:extLst>
            <a:ext uri="{FF2B5EF4-FFF2-40B4-BE49-F238E27FC236}">
              <a16:creationId xmlns:a16="http://schemas.microsoft.com/office/drawing/2014/main" id="{EBA3388C-0EA0-49FD-AE52-A799829D198F}"/>
            </a:ext>
          </a:extLst>
        </xdr:cNvPr>
        <xdr:cNvSpPr/>
      </xdr:nvSpPr>
      <xdr:spPr>
        <a:xfrm>
          <a:off x="17750685" y="4733918"/>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26</xdr:col>
      <xdr:colOff>52666</xdr:colOff>
      <xdr:row>0</xdr:row>
      <xdr:rowOff>84602</xdr:rowOff>
    </xdr:from>
    <xdr:to>
      <xdr:col>27</xdr:col>
      <xdr:colOff>643217</xdr:colOff>
      <xdr:row>132</xdr:row>
      <xdr:rowOff>109036</xdr:rowOff>
    </xdr:to>
    <xdr:grpSp>
      <xdr:nvGrpSpPr>
        <xdr:cNvPr id="100" name="グループ化 99">
          <a:extLst>
            <a:ext uri="{FF2B5EF4-FFF2-40B4-BE49-F238E27FC236}">
              <a16:creationId xmlns:a16="http://schemas.microsoft.com/office/drawing/2014/main" id="{19E923A9-D4F6-499D-8190-A09EC01E8EF0}"/>
            </a:ext>
          </a:extLst>
        </xdr:cNvPr>
        <xdr:cNvGrpSpPr/>
      </xdr:nvGrpSpPr>
      <xdr:grpSpPr>
        <a:xfrm>
          <a:off x="18845491" y="84602"/>
          <a:ext cx="1276351" cy="26027684"/>
          <a:chOff x="19968541" y="66674"/>
          <a:chExt cx="1278007" cy="26363130"/>
        </a:xfrm>
      </xdr:grpSpPr>
      <xdr:cxnSp macro="">
        <xdr:nvCxnSpPr>
          <xdr:cNvPr id="101" name="直線コネクタ 100">
            <a:extLst>
              <a:ext uri="{FF2B5EF4-FFF2-40B4-BE49-F238E27FC236}">
                <a16:creationId xmlns:a16="http://schemas.microsoft.com/office/drawing/2014/main" id="{71EAB842-98FE-4428-8F6A-891255582BB5}"/>
              </a:ext>
            </a:extLst>
          </xdr:cNvPr>
          <xdr:cNvCxnSpPr>
            <a:stCxn id="10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102" name="四角形: 角を丸くする 101">
            <a:extLst>
              <a:ext uri="{FF2B5EF4-FFF2-40B4-BE49-F238E27FC236}">
                <a16:creationId xmlns:a16="http://schemas.microsoft.com/office/drawing/2014/main" id="{D4A98A90-8791-487C-AD4E-A3CB2D0226C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UI</a:t>
            </a:r>
            <a:r>
              <a:rPr kumimoji="1" lang="ja-JP" altLang="en-US" sz="1100" b="0" cap="none" spc="0">
                <a:ln w="0"/>
                <a:solidFill>
                  <a:schemeClr val="tx1"/>
                </a:solidFill>
                <a:effectLst>
                  <a:outerShdw blurRad="38100" dist="19050" dir="2700000" algn="tl" rotWithShape="0">
                    <a:schemeClr val="dk1">
                      <a:alpha val="40000"/>
                    </a:schemeClr>
                  </a:outerShdw>
                </a:effectLst>
              </a:rPr>
              <a:t>デザイン終了</a:t>
            </a:r>
          </a:p>
        </xdr:txBody>
      </xdr:sp>
    </xdr:grpSp>
    <xdr:clientData/>
  </xdr:twoCellAnchor>
  <xdr:twoCellAnchor>
    <xdr:from>
      <xdr:col>30</xdr:col>
      <xdr:colOff>41463</xdr:colOff>
      <xdr:row>0</xdr:row>
      <xdr:rowOff>107014</xdr:rowOff>
    </xdr:from>
    <xdr:to>
      <xdr:col>31</xdr:col>
      <xdr:colOff>632013</xdr:colOff>
      <xdr:row>132</xdr:row>
      <xdr:rowOff>131448</xdr:rowOff>
    </xdr:to>
    <xdr:grpSp>
      <xdr:nvGrpSpPr>
        <xdr:cNvPr id="90" name="グループ化 89">
          <a:extLst>
            <a:ext uri="{FF2B5EF4-FFF2-40B4-BE49-F238E27FC236}">
              <a16:creationId xmlns:a16="http://schemas.microsoft.com/office/drawing/2014/main" id="{6A7C17B5-1646-4D89-9CC6-93A06BEECEFC}"/>
            </a:ext>
          </a:extLst>
        </xdr:cNvPr>
        <xdr:cNvGrpSpPr/>
      </xdr:nvGrpSpPr>
      <xdr:grpSpPr>
        <a:xfrm>
          <a:off x="21577488" y="107014"/>
          <a:ext cx="1276350" cy="26027684"/>
          <a:chOff x="19968541" y="66674"/>
          <a:chExt cx="1278007" cy="26363130"/>
        </a:xfrm>
      </xdr:grpSpPr>
      <xdr:cxnSp macro="">
        <xdr:nvCxnSpPr>
          <xdr:cNvPr id="91" name="直線コネクタ 90">
            <a:extLst>
              <a:ext uri="{FF2B5EF4-FFF2-40B4-BE49-F238E27FC236}">
                <a16:creationId xmlns:a16="http://schemas.microsoft.com/office/drawing/2014/main" id="{58EA77EC-A163-46F8-8BE0-4DDE1D2547B5}"/>
              </a:ext>
            </a:extLst>
          </xdr:cNvPr>
          <xdr:cNvCxnSpPr>
            <a:stCxn id="95"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95" name="四角形: 角を丸くする 94">
            <a:extLst>
              <a:ext uri="{FF2B5EF4-FFF2-40B4-BE49-F238E27FC236}">
                <a16:creationId xmlns:a16="http://schemas.microsoft.com/office/drawing/2014/main" id="{6CD7DC47-17B2-46A2-BF69-23451306F4BC}"/>
              </a:ext>
            </a:extLst>
          </xdr:cNvPr>
          <xdr:cNvSpPr/>
        </xdr:nvSpPr>
        <xdr:spPr>
          <a:xfrm>
            <a:off x="19968541" y="66674"/>
            <a:ext cx="1278007" cy="563632"/>
          </a:xfrm>
          <a:prstGeom prst="roundRect">
            <a:avLst/>
          </a:prstGeom>
          <a:solidFill>
            <a:srgbClr val="FF0000"/>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β</a:t>
            </a:r>
            <a:r>
              <a:rPr kumimoji="1" lang="ja-JP" altLang="en-US" sz="1100" b="0" cap="none" spc="0">
                <a:ln w="0"/>
                <a:solidFill>
                  <a:schemeClr val="tx1"/>
                </a:solidFill>
                <a:effectLst>
                  <a:outerShdw blurRad="38100" dist="19050" dir="2700000" algn="tl" rotWithShape="0">
                    <a:schemeClr val="dk1">
                      <a:alpha val="40000"/>
                    </a:schemeClr>
                  </a:outerShdw>
                </a:effectLst>
              </a:rPr>
              <a:t>版</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25</xdr:col>
      <xdr:colOff>11206</xdr:colOff>
      <xdr:row>17</xdr:row>
      <xdr:rowOff>56028</xdr:rowOff>
    </xdr:from>
    <xdr:to>
      <xdr:col>37</xdr:col>
      <xdr:colOff>671791</xdr:colOff>
      <xdr:row>17</xdr:row>
      <xdr:rowOff>213617</xdr:rowOff>
    </xdr:to>
    <xdr:sp macro="" textlink="">
      <xdr:nvSpPr>
        <xdr:cNvPr id="96" name="正方形/長方形 95">
          <a:extLst>
            <a:ext uri="{FF2B5EF4-FFF2-40B4-BE49-F238E27FC236}">
              <a16:creationId xmlns:a16="http://schemas.microsoft.com/office/drawing/2014/main" id="{41218D58-94E8-4410-AC12-5E1058F0BA9F}"/>
            </a:ext>
          </a:extLst>
        </xdr:cNvPr>
        <xdr:cNvSpPr/>
      </xdr:nvSpPr>
      <xdr:spPr>
        <a:xfrm>
          <a:off x="17088971" y="4247028"/>
          <a:ext cx="8863291" cy="15758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4</xdr:col>
      <xdr:colOff>8963</xdr:colOff>
      <xdr:row>11</xdr:row>
      <xdr:rowOff>40341</xdr:rowOff>
    </xdr:from>
    <xdr:to>
      <xdr:col>39</xdr:col>
      <xdr:colOff>666190</xdr:colOff>
      <xdr:row>11</xdr:row>
      <xdr:rowOff>201290</xdr:rowOff>
    </xdr:to>
    <xdr:sp macro="" textlink="">
      <xdr:nvSpPr>
        <xdr:cNvPr id="103" name="正方形/長方形 102">
          <a:extLst>
            <a:ext uri="{FF2B5EF4-FFF2-40B4-BE49-F238E27FC236}">
              <a16:creationId xmlns:a16="http://schemas.microsoft.com/office/drawing/2014/main" id="{6C3A3762-0754-42B2-89D7-40521EC05A75}"/>
            </a:ext>
          </a:extLst>
        </xdr:cNvPr>
        <xdr:cNvSpPr/>
      </xdr:nvSpPr>
      <xdr:spPr>
        <a:xfrm>
          <a:off x="2731992" y="2752165"/>
          <a:ext cx="24581786" cy="1609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16247</xdr:colOff>
      <xdr:row>36</xdr:row>
      <xdr:rowOff>44823</xdr:rowOff>
    </xdr:from>
    <xdr:to>
      <xdr:col>6</xdr:col>
      <xdr:colOff>672354</xdr:colOff>
      <xdr:row>36</xdr:row>
      <xdr:rowOff>213616</xdr:rowOff>
    </xdr:to>
    <xdr:sp macro="" textlink="">
      <xdr:nvSpPr>
        <xdr:cNvPr id="97" name="正方形/長方形 96">
          <a:extLst>
            <a:ext uri="{FF2B5EF4-FFF2-40B4-BE49-F238E27FC236}">
              <a16:creationId xmlns:a16="http://schemas.microsoft.com/office/drawing/2014/main" id="{F85992E5-AB77-46D0-9508-81F5EDA677BF}"/>
            </a:ext>
          </a:extLst>
        </xdr:cNvPr>
        <xdr:cNvSpPr/>
      </xdr:nvSpPr>
      <xdr:spPr>
        <a:xfrm>
          <a:off x="3422835" y="9412941"/>
          <a:ext cx="1339666" cy="16879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プレイヤー等身</a:t>
          </a:r>
        </a:p>
      </xdr:txBody>
    </xdr:sp>
    <xdr:clientData/>
  </xdr:twoCellAnchor>
  <xdr:twoCellAnchor>
    <xdr:from>
      <xdr:col>7</xdr:col>
      <xdr:colOff>1121</xdr:colOff>
      <xdr:row>36</xdr:row>
      <xdr:rowOff>36419</xdr:rowOff>
    </xdr:from>
    <xdr:to>
      <xdr:col>10</xdr:col>
      <xdr:colOff>1122</xdr:colOff>
      <xdr:row>36</xdr:row>
      <xdr:rowOff>216419</xdr:rowOff>
    </xdr:to>
    <xdr:sp macro="" textlink="">
      <xdr:nvSpPr>
        <xdr:cNvPr id="104" name="正方形/長方形 103">
          <a:extLst>
            <a:ext uri="{FF2B5EF4-FFF2-40B4-BE49-F238E27FC236}">
              <a16:creationId xmlns:a16="http://schemas.microsoft.com/office/drawing/2014/main" id="{8D87E51B-21BE-4EE8-A49A-5C1C867ED9AF}"/>
            </a:ext>
          </a:extLst>
        </xdr:cNvPr>
        <xdr:cNvSpPr/>
      </xdr:nvSpPr>
      <xdr:spPr>
        <a:xfrm>
          <a:off x="4774827" y="9404537"/>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プレイヤーラフ</a:t>
          </a:r>
        </a:p>
      </xdr:txBody>
    </xdr:sp>
    <xdr:clientData/>
  </xdr:twoCellAnchor>
  <xdr:twoCellAnchor>
    <xdr:from>
      <xdr:col>26</xdr:col>
      <xdr:colOff>52666</xdr:colOff>
      <xdr:row>0</xdr:row>
      <xdr:rowOff>84602</xdr:rowOff>
    </xdr:from>
    <xdr:to>
      <xdr:col>29</xdr:col>
      <xdr:colOff>52667</xdr:colOff>
      <xdr:row>1</xdr:row>
      <xdr:rowOff>18073</xdr:rowOff>
    </xdr:to>
    <xdr:sp macro="" textlink="">
      <xdr:nvSpPr>
        <xdr:cNvPr id="106" name="正方形/長方形 105">
          <a:extLst>
            <a:ext uri="{FF2B5EF4-FFF2-40B4-BE49-F238E27FC236}">
              <a16:creationId xmlns:a16="http://schemas.microsoft.com/office/drawing/2014/main" id="{A902D3C2-6E35-4586-8166-AF41277E2C0C}"/>
            </a:ext>
          </a:extLst>
        </xdr:cNvPr>
        <xdr:cNvSpPr/>
      </xdr:nvSpPr>
      <xdr:spPr>
        <a:xfrm>
          <a:off x="17813990" y="84602"/>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a:t>
          </a:r>
        </a:p>
      </xdr:txBody>
    </xdr:sp>
    <xdr:clientData/>
  </xdr:twoCellAnchor>
  <xdr:twoCellAnchor>
    <xdr:from>
      <xdr:col>6</xdr:col>
      <xdr:colOff>36978</xdr:colOff>
      <xdr:row>0</xdr:row>
      <xdr:rowOff>57707</xdr:rowOff>
    </xdr:from>
    <xdr:to>
      <xdr:col>7</xdr:col>
      <xdr:colOff>627528</xdr:colOff>
      <xdr:row>132</xdr:row>
      <xdr:rowOff>82141</xdr:rowOff>
    </xdr:to>
    <xdr:grpSp>
      <xdr:nvGrpSpPr>
        <xdr:cNvPr id="107" name="グループ化 106">
          <a:extLst>
            <a:ext uri="{FF2B5EF4-FFF2-40B4-BE49-F238E27FC236}">
              <a16:creationId xmlns:a16="http://schemas.microsoft.com/office/drawing/2014/main" id="{693FBDBF-7B04-4145-BE54-623AA36F179C}"/>
            </a:ext>
          </a:extLst>
        </xdr:cNvPr>
        <xdr:cNvGrpSpPr/>
      </xdr:nvGrpSpPr>
      <xdr:grpSpPr>
        <a:xfrm>
          <a:off x="5113803" y="57707"/>
          <a:ext cx="1276350" cy="26027684"/>
          <a:chOff x="19968541" y="66674"/>
          <a:chExt cx="1278007" cy="26363130"/>
        </a:xfrm>
      </xdr:grpSpPr>
      <xdr:cxnSp macro="">
        <xdr:nvCxnSpPr>
          <xdr:cNvPr id="108" name="直線コネクタ 107">
            <a:extLst>
              <a:ext uri="{FF2B5EF4-FFF2-40B4-BE49-F238E27FC236}">
                <a16:creationId xmlns:a16="http://schemas.microsoft.com/office/drawing/2014/main" id="{53ED1B92-4535-4E10-B5EA-37AA4A9174C9}"/>
              </a:ext>
            </a:extLst>
          </xdr:cNvPr>
          <xdr:cNvCxnSpPr>
            <a:stCxn id="109"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109" name="四角形: 角を丸くする 108">
            <a:extLst>
              <a:ext uri="{FF2B5EF4-FFF2-40B4-BE49-F238E27FC236}">
                <a16:creationId xmlns:a16="http://schemas.microsoft.com/office/drawing/2014/main" id="{87327D60-302C-4355-929B-685A3C912594}"/>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プレイヤー等身確定</a:t>
            </a:r>
          </a:p>
        </xdr:txBody>
      </xdr:sp>
    </xdr:grpSp>
    <xdr:clientData/>
  </xdr:twoCellAnchor>
  <xdr:twoCellAnchor>
    <xdr:from>
      <xdr:col>10</xdr:col>
      <xdr:colOff>7843</xdr:colOff>
      <xdr:row>36</xdr:row>
      <xdr:rowOff>43141</xdr:rowOff>
    </xdr:from>
    <xdr:to>
      <xdr:col>13</xdr:col>
      <xdr:colOff>7843</xdr:colOff>
      <xdr:row>36</xdr:row>
      <xdr:rowOff>223141</xdr:rowOff>
    </xdr:to>
    <xdr:sp macro="" textlink="">
      <xdr:nvSpPr>
        <xdr:cNvPr id="110" name="正方形/長方形 109">
          <a:extLst>
            <a:ext uri="{FF2B5EF4-FFF2-40B4-BE49-F238E27FC236}">
              <a16:creationId xmlns:a16="http://schemas.microsoft.com/office/drawing/2014/main" id="{96D159BB-E6AE-474C-940E-6BD42DDB3285}"/>
            </a:ext>
          </a:extLst>
        </xdr:cNvPr>
        <xdr:cNvSpPr/>
      </xdr:nvSpPr>
      <xdr:spPr>
        <a:xfrm>
          <a:off x="6832225" y="9411259"/>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プレイヤーブラッシュアップ</a:t>
          </a:r>
        </a:p>
      </xdr:txBody>
    </xdr:sp>
    <xdr:clientData/>
  </xdr:twoCellAnchor>
  <xdr:twoCellAnchor>
    <xdr:from>
      <xdr:col>10</xdr:col>
      <xdr:colOff>7845</xdr:colOff>
      <xdr:row>37</xdr:row>
      <xdr:rowOff>43144</xdr:rowOff>
    </xdr:from>
    <xdr:to>
      <xdr:col>13</xdr:col>
      <xdr:colOff>7845</xdr:colOff>
      <xdr:row>37</xdr:row>
      <xdr:rowOff>223144</xdr:rowOff>
    </xdr:to>
    <xdr:sp macro="" textlink="">
      <xdr:nvSpPr>
        <xdr:cNvPr id="111" name="正方形/長方形 110">
          <a:extLst>
            <a:ext uri="{FF2B5EF4-FFF2-40B4-BE49-F238E27FC236}">
              <a16:creationId xmlns:a16="http://schemas.microsoft.com/office/drawing/2014/main" id="{1DEFF41A-E540-4446-A8C5-63ABFAA47C25}"/>
            </a:ext>
          </a:extLst>
        </xdr:cNvPr>
        <xdr:cNvSpPr/>
      </xdr:nvSpPr>
      <xdr:spPr>
        <a:xfrm>
          <a:off x="6832227" y="9657791"/>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プレイヤーラフ</a:t>
          </a:r>
        </a:p>
      </xdr:txBody>
    </xdr:sp>
    <xdr:clientData/>
  </xdr:twoCellAnchor>
  <xdr:twoCellAnchor>
    <xdr:from>
      <xdr:col>13</xdr:col>
      <xdr:colOff>25772</xdr:colOff>
      <xdr:row>37</xdr:row>
      <xdr:rowOff>38660</xdr:rowOff>
    </xdr:from>
    <xdr:to>
      <xdr:col>16</xdr:col>
      <xdr:colOff>25773</xdr:colOff>
      <xdr:row>37</xdr:row>
      <xdr:rowOff>218660</xdr:rowOff>
    </xdr:to>
    <xdr:sp macro="" textlink="">
      <xdr:nvSpPr>
        <xdr:cNvPr id="112" name="正方形/長方形 111">
          <a:extLst>
            <a:ext uri="{FF2B5EF4-FFF2-40B4-BE49-F238E27FC236}">
              <a16:creationId xmlns:a16="http://schemas.microsoft.com/office/drawing/2014/main" id="{D3220777-16B9-4CED-915B-BE5E555381B6}"/>
            </a:ext>
          </a:extLst>
        </xdr:cNvPr>
        <xdr:cNvSpPr/>
      </xdr:nvSpPr>
      <xdr:spPr>
        <a:xfrm>
          <a:off x="8900831" y="9653307"/>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プレイヤーブラッシュアップ</a:t>
          </a:r>
        </a:p>
      </xdr:txBody>
    </xdr:sp>
    <xdr:clientData/>
  </xdr:twoCellAnchor>
  <xdr:twoCellAnchor>
    <xdr:from>
      <xdr:col>9</xdr:col>
      <xdr:colOff>679072</xdr:colOff>
      <xdr:row>38</xdr:row>
      <xdr:rowOff>33618</xdr:rowOff>
    </xdr:from>
    <xdr:to>
      <xdr:col>11</xdr:col>
      <xdr:colOff>319955</xdr:colOff>
      <xdr:row>38</xdr:row>
      <xdr:rowOff>213618</xdr:rowOff>
    </xdr:to>
    <xdr:sp macro="" textlink="">
      <xdr:nvSpPr>
        <xdr:cNvPr id="113" name="正方形/長方形 112">
          <a:extLst>
            <a:ext uri="{FF2B5EF4-FFF2-40B4-BE49-F238E27FC236}">
              <a16:creationId xmlns:a16="http://schemas.microsoft.com/office/drawing/2014/main" id="{F7872AE1-8A47-4BB1-A33A-63F30AC15898}"/>
            </a:ext>
          </a:extLst>
        </xdr:cNvPr>
        <xdr:cNvSpPr/>
      </xdr:nvSpPr>
      <xdr:spPr>
        <a:xfrm>
          <a:off x="7818681" y="9475792"/>
          <a:ext cx="1015796"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武器①</a:t>
          </a:r>
        </a:p>
      </xdr:txBody>
    </xdr:sp>
    <xdr:clientData/>
  </xdr:twoCellAnchor>
  <xdr:twoCellAnchor>
    <xdr:from>
      <xdr:col>11</xdr:col>
      <xdr:colOff>349620</xdr:colOff>
      <xdr:row>38</xdr:row>
      <xdr:rowOff>33618</xdr:rowOff>
    </xdr:from>
    <xdr:to>
      <xdr:col>12</xdr:col>
      <xdr:colOff>674061</xdr:colOff>
      <xdr:row>38</xdr:row>
      <xdr:rowOff>213618</xdr:rowOff>
    </xdr:to>
    <xdr:sp macro="" textlink="">
      <xdr:nvSpPr>
        <xdr:cNvPr id="114" name="正方形/長方形 113">
          <a:extLst>
            <a:ext uri="{FF2B5EF4-FFF2-40B4-BE49-F238E27FC236}">
              <a16:creationId xmlns:a16="http://schemas.microsoft.com/office/drawing/2014/main" id="{E6FBB3CB-890E-4417-8025-C5953B0B786F}"/>
            </a:ext>
          </a:extLst>
        </xdr:cNvPr>
        <xdr:cNvSpPr/>
      </xdr:nvSpPr>
      <xdr:spPr>
        <a:xfrm>
          <a:off x="7857561"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武器③</a:t>
          </a:r>
        </a:p>
      </xdr:txBody>
    </xdr:sp>
    <xdr:clientData/>
  </xdr:twoCellAnchor>
  <xdr:twoCellAnchor>
    <xdr:from>
      <xdr:col>13</xdr:col>
      <xdr:colOff>8963</xdr:colOff>
      <xdr:row>38</xdr:row>
      <xdr:rowOff>33618</xdr:rowOff>
    </xdr:from>
    <xdr:to>
      <xdr:col>14</xdr:col>
      <xdr:colOff>333404</xdr:colOff>
      <xdr:row>38</xdr:row>
      <xdr:rowOff>213618</xdr:rowOff>
    </xdr:to>
    <xdr:sp macro="" textlink="">
      <xdr:nvSpPr>
        <xdr:cNvPr id="115" name="正方形/長方形 114">
          <a:extLst>
            <a:ext uri="{FF2B5EF4-FFF2-40B4-BE49-F238E27FC236}">
              <a16:creationId xmlns:a16="http://schemas.microsoft.com/office/drawing/2014/main" id="{E9B13D5B-2391-4824-B337-623434DABA6F}"/>
            </a:ext>
          </a:extLst>
        </xdr:cNvPr>
        <xdr:cNvSpPr/>
      </xdr:nvSpPr>
      <xdr:spPr>
        <a:xfrm>
          <a:off x="8884022"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武器⑤</a:t>
          </a:r>
        </a:p>
      </xdr:txBody>
    </xdr:sp>
    <xdr:clientData/>
  </xdr:twoCellAnchor>
  <xdr:twoCellAnchor>
    <xdr:from>
      <xdr:col>14</xdr:col>
      <xdr:colOff>363072</xdr:colOff>
      <xdr:row>38</xdr:row>
      <xdr:rowOff>33618</xdr:rowOff>
    </xdr:from>
    <xdr:to>
      <xdr:col>16</xdr:col>
      <xdr:colOff>3955</xdr:colOff>
      <xdr:row>38</xdr:row>
      <xdr:rowOff>213618</xdr:rowOff>
    </xdr:to>
    <xdr:sp macro="" textlink="">
      <xdr:nvSpPr>
        <xdr:cNvPr id="116" name="正方形/長方形 115">
          <a:extLst>
            <a:ext uri="{FF2B5EF4-FFF2-40B4-BE49-F238E27FC236}">
              <a16:creationId xmlns:a16="http://schemas.microsoft.com/office/drawing/2014/main" id="{D3632F80-6C98-416A-A7BF-802D4F43E25B}"/>
            </a:ext>
          </a:extLst>
        </xdr:cNvPr>
        <xdr:cNvSpPr/>
      </xdr:nvSpPr>
      <xdr:spPr>
        <a:xfrm>
          <a:off x="9921690"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武器⑦</a:t>
          </a:r>
        </a:p>
      </xdr:txBody>
    </xdr:sp>
    <xdr:clientData/>
  </xdr:twoCellAnchor>
  <xdr:twoCellAnchor>
    <xdr:from>
      <xdr:col>16</xdr:col>
      <xdr:colOff>11207</xdr:colOff>
      <xdr:row>38</xdr:row>
      <xdr:rowOff>33618</xdr:rowOff>
    </xdr:from>
    <xdr:to>
      <xdr:col>17</xdr:col>
      <xdr:colOff>335648</xdr:colOff>
      <xdr:row>38</xdr:row>
      <xdr:rowOff>213618</xdr:rowOff>
    </xdr:to>
    <xdr:sp macro="" textlink="">
      <xdr:nvSpPr>
        <xdr:cNvPr id="117" name="正方形/長方形 116">
          <a:extLst>
            <a:ext uri="{FF2B5EF4-FFF2-40B4-BE49-F238E27FC236}">
              <a16:creationId xmlns:a16="http://schemas.microsoft.com/office/drawing/2014/main" id="{FA3AFDAE-D1B9-4DEE-A7E9-5DE20FD9DAF4}"/>
            </a:ext>
          </a:extLst>
        </xdr:cNvPr>
        <xdr:cNvSpPr/>
      </xdr:nvSpPr>
      <xdr:spPr>
        <a:xfrm>
          <a:off x="10936942"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武器⑨</a:t>
          </a:r>
        </a:p>
      </xdr:txBody>
    </xdr:sp>
    <xdr:clientData/>
  </xdr:twoCellAnchor>
  <xdr:twoCellAnchor>
    <xdr:from>
      <xdr:col>17</xdr:col>
      <xdr:colOff>342902</xdr:colOff>
      <xdr:row>38</xdr:row>
      <xdr:rowOff>33618</xdr:rowOff>
    </xdr:from>
    <xdr:to>
      <xdr:col>18</xdr:col>
      <xdr:colOff>667343</xdr:colOff>
      <xdr:row>38</xdr:row>
      <xdr:rowOff>213618</xdr:rowOff>
    </xdr:to>
    <xdr:sp macro="" textlink="">
      <xdr:nvSpPr>
        <xdr:cNvPr id="118" name="正方形/長方形 117">
          <a:extLst>
            <a:ext uri="{FF2B5EF4-FFF2-40B4-BE49-F238E27FC236}">
              <a16:creationId xmlns:a16="http://schemas.microsoft.com/office/drawing/2014/main" id="{0D2ED54B-9CDA-4843-ACE5-B7293AFEB1B5}"/>
            </a:ext>
          </a:extLst>
        </xdr:cNvPr>
        <xdr:cNvSpPr/>
      </xdr:nvSpPr>
      <xdr:spPr>
        <a:xfrm>
          <a:off x="11952196"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武器⑪</a:t>
          </a:r>
        </a:p>
      </xdr:txBody>
    </xdr:sp>
    <xdr:clientData/>
  </xdr:twoCellAnchor>
  <xdr:twoCellAnchor>
    <xdr:from>
      <xdr:col>19</xdr:col>
      <xdr:colOff>24659</xdr:colOff>
      <xdr:row>38</xdr:row>
      <xdr:rowOff>33618</xdr:rowOff>
    </xdr:from>
    <xdr:to>
      <xdr:col>20</xdr:col>
      <xdr:colOff>349100</xdr:colOff>
      <xdr:row>38</xdr:row>
      <xdr:rowOff>213618</xdr:rowOff>
    </xdr:to>
    <xdr:sp macro="" textlink="">
      <xdr:nvSpPr>
        <xdr:cNvPr id="119" name="正方形/長方形 118">
          <a:extLst>
            <a:ext uri="{FF2B5EF4-FFF2-40B4-BE49-F238E27FC236}">
              <a16:creationId xmlns:a16="http://schemas.microsoft.com/office/drawing/2014/main" id="{DD169C4F-FA66-4EE5-83A2-B81DA219B44E}"/>
            </a:ext>
          </a:extLst>
        </xdr:cNvPr>
        <xdr:cNvSpPr/>
      </xdr:nvSpPr>
      <xdr:spPr>
        <a:xfrm>
          <a:off x="13001071"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武器⑬</a:t>
          </a:r>
        </a:p>
      </xdr:txBody>
    </xdr:sp>
    <xdr:clientData/>
  </xdr:twoCellAnchor>
  <xdr:twoCellAnchor>
    <xdr:from>
      <xdr:col>20</xdr:col>
      <xdr:colOff>367562</xdr:colOff>
      <xdr:row>38</xdr:row>
      <xdr:rowOff>33618</xdr:rowOff>
    </xdr:from>
    <xdr:to>
      <xdr:col>22</xdr:col>
      <xdr:colOff>8445</xdr:colOff>
      <xdr:row>38</xdr:row>
      <xdr:rowOff>213618</xdr:rowOff>
    </xdr:to>
    <xdr:sp macro="" textlink="">
      <xdr:nvSpPr>
        <xdr:cNvPr id="120" name="正方形/長方形 119">
          <a:extLst>
            <a:ext uri="{FF2B5EF4-FFF2-40B4-BE49-F238E27FC236}">
              <a16:creationId xmlns:a16="http://schemas.microsoft.com/office/drawing/2014/main" id="{65DCCC1B-30CA-4A20-A100-7E261F81C0C3}"/>
            </a:ext>
          </a:extLst>
        </xdr:cNvPr>
        <xdr:cNvSpPr/>
      </xdr:nvSpPr>
      <xdr:spPr>
        <a:xfrm>
          <a:off x="14027533"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武器⑮</a:t>
          </a:r>
        </a:p>
      </xdr:txBody>
    </xdr:sp>
    <xdr:clientData/>
  </xdr:twoCellAnchor>
  <xdr:twoCellAnchor>
    <xdr:from>
      <xdr:col>22</xdr:col>
      <xdr:colOff>38108</xdr:colOff>
      <xdr:row>38</xdr:row>
      <xdr:rowOff>22412</xdr:rowOff>
    </xdr:from>
    <xdr:to>
      <xdr:col>23</xdr:col>
      <xdr:colOff>362549</xdr:colOff>
      <xdr:row>38</xdr:row>
      <xdr:rowOff>202412</xdr:rowOff>
    </xdr:to>
    <xdr:sp macro="" textlink="">
      <xdr:nvSpPr>
        <xdr:cNvPr id="121" name="正方形/長方形 120">
          <a:extLst>
            <a:ext uri="{FF2B5EF4-FFF2-40B4-BE49-F238E27FC236}">
              <a16:creationId xmlns:a16="http://schemas.microsoft.com/office/drawing/2014/main" id="{E9D44D7D-7699-4219-84FA-DB0FD30A60C1}"/>
            </a:ext>
          </a:extLst>
        </xdr:cNvPr>
        <xdr:cNvSpPr/>
      </xdr:nvSpPr>
      <xdr:spPr>
        <a:xfrm>
          <a:off x="15065196" y="9390530"/>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武器⑰</a:t>
          </a:r>
        </a:p>
      </xdr:txBody>
    </xdr:sp>
    <xdr:clientData/>
  </xdr:twoCellAnchor>
  <xdr:twoCellAnchor>
    <xdr:from>
      <xdr:col>17</xdr:col>
      <xdr:colOff>6720</xdr:colOff>
      <xdr:row>37</xdr:row>
      <xdr:rowOff>33618</xdr:rowOff>
    </xdr:from>
    <xdr:to>
      <xdr:col>20</xdr:col>
      <xdr:colOff>1</xdr:colOff>
      <xdr:row>37</xdr:row>
      <xdr:rowOff>221469</xdr:rowOff>
    </xdr:to>
    <xdr:sp macro="" textlink="">
      <xdr:nvSpPr>
        <xdr:cNvPr id="122" name="正方形/長方形 121">
          <a:extLst>
            <a:ext uri="{FF2B5EF4-FFF2-40B4-BE49-F238E27FC236}">
              <a16:creationId xmlns:a16="http://schemas.microsoft.com/office/drawing/2014/main" id="{53BDFF4F-D4E5-4BFD-9A07-3360666984A8}"/>
            </a:ext>
          </a:extLst>
        </xdr:cNvPr>
        <xdr:cNvSpPr/>
      </xdr:nvSpPr>
      <xdr:spPr>
        <a:xfrm>
          <a:off x="11616014" y="9648265"/>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レイドボスモデル①</a:t>
          </a:r>
          <a:endParaRPr kumimoji="1" lang="en-US" altLang="ja-JP" sz="800">
            <a:solidFill>
              <a:sysClr val="windowText" lastClr="000000"/>
            </a:solidFill>
          </a:endParaRPr>
        </a:p>
      </xdr:txBody>
    </xdr:sp>
    <xdr:clientData/>
  </xdr:twoCellAnchor>
  <xdr:twoCellAnchor>
    <xdr:from>
      <xdr:col>20</xdr:col>
      <xdr:colOff>13441</xdr:colOff>
      <xdr:row>37</xdr:row>
      <xdr:rowOff>40340</xdr:rowOff>
    </xdr:from>
    <xdr:to>
      <xdr:col>23</xdr:col>
      <xdr:colOff>6723</xdr:colOff>
      <xdr:row>37</xdr:row>
      <xdr:rowOff>228191</xdr:rowOff>
    </xdr:to>
    <xdr:sp macro="" textlink="">
      <xdr:nvSpPr>
        <xdr:cNvPr id="123" name="正方形/長方形 122">
          <a:extLst>
            <a:ext uri="{FF2B5EF4-FFF2-40B4-BE49-F238E27FC236}">
              <a16:creationId xmlns:a16="http://schemas.microsoft.com/office/drawing/2014/main" id="{2D762B16-6E90-4CC9-9E7D-2A7B479E3059}"/>
            </a:ext>
          </a:extLst>
        </xdr:cNvPr>
        <xdr:cNvSpPr/>
      </xdr:nvSpPr>
      <xdr:spPr>
        <a:xfrm>
          <a:off x="13673412" y="9654987"/>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レイドボスモデル③</a:t>
          </a:r>
          <a:endParaRPr kumimoji="1" lang="en-US" altLang="ja-JP" sz="800">
            <a:solidFill>
              <a:sysClr val="windowText" lastClr="000000"/>
            </a:solidFill>
          </a:endParaRPr>
        </a:p>
      </xdr:txBody>
    </xdr:sp>
    <xdr:clientData/>
  </xdr:twoCellAnchor>
  <xdr:twoCellAnchor>
    <xdr:from>
      <xdr:col>21</xdr:col>
      <xdr:colOff>11876</xdr:colOff>
      <xdr:row>42</xdr:row>
      <xdr:rowOff>38779</xdr:rowOff>
    </xdr:from>
    <xdr:to>
      <xdr:col>24</xdr:col>
      <xdr:colOff>5157</xdr:colOff>
      <xdr:row>42</xdr:row>
      <xdr:rowOff>226630</xdr:rowOff>
    </xdr:to>
    <xdr:sp macro="" textlink="">
      <xdr:nvSpPr>
        <xdr:cNvPr id="124" name="正方形/長方形 123">
          <a:extLst>
            <a:ext uri="{FF2B5EF4-FFF2-40B4-BE49-F238E27FC236}">
              <a16:creationId xmlns:a16="http://schemas.microsoft.com/office/drawing/2014/main" id="{5335A601-EE53-4BF3-84C8-1EBB688B9203}"/>
            </a:ext>
          </a:extLst>
        </xdr:cNvPr>
        <xdr:cNvSpPr/>
      </xdr:nvSpPr>
      <xdr:spPr>
        <a:xfrm>
          <a:off x="15508637" y="10474866"/>
          <a:ext cx="2055650"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レイドボスモデル④</a:t>
          </a:r>
          <a:endParaRPr kumimoji="1" lang="en-US" altLang="ja-JP" sz="800">
            <a:solidFill>
              <a:sysClr val="windowText" lastClr="000000"/>
            </a:solidFill>
          </a:endParaRPr>
        </a:p>
      </xdr:txBody>
    </xdr:sp>
    <xdr:clientData/>
  </xdr:twoCellAnchor>
  <xdr:twoCellAnchor>
    <xdr:from>
      <xdr:col>22</xdr:col>
      <xdr:colOff>33628</xdr:colOff>
      <xdr:row>39</xdr:row>
      <xdr:rowOff>22413</xdr:rowOff>
    </xdr:from>
    <xdr:to>
      <xdr:col>23</xdr:col>
      <xdr:colOff>358069</xdr:colOff>
      <xdr:row>39</xdr:row>
      <xdr:rowOff>202413</xdr:rowOff>
    </xdr:to>
    <xdr:sp macro="" textlink="">
      <xdr:nvSpPr>
        <xdr:cNvPr id="125" name="正方形/長方形 124">
          <a:extLst>
            <a:ext uri="{FF2B5EF4-FFF2-40B4-BE49-F238E27FC236}">
              <a16:creationId xmlns:a16="http://schemas.microsoft.com/office/drawing/2014/main" id="{AC689B67-508B-44EF-AB1B-4B0EFE0D7812}"/>
            </a:ext>
          </a:extLst>
        </xdr:cNvPr>
        <xdr:cNvSpPr/>
      </xdr:nvSpPr>
      <xdr:spPr>
        <a:xfrm>
          <a:off x="15060716" y="9637060"/>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武器⑱</a:t>
          </a:r>
        </a:p>
      </xdr:txBody>
    </xdr:sp>
    <xdr:clientData/>
  </xdr:twoCellAnchor>
  <xdr:twoCellAnchor>
    <xdr:from>
      <xdr:col>10</xdr:col>
      <xdr:colOff>13442</xdr:colOff>
      <xdr:row>39</xdr:row>
      <xdr:rowOff>29136</xdr:rowOff>
    </xdr:from>
    <xdr:to>
      <xdr:col>11</xdr:col>
      <xdr:colOff>337883</xdr:colOff>
      <xdr:row>39</xdr:row>
      <xdr:rowOff>209136</xdr:rowOff>
    </xdr:to>
    <xdr:sp macro="" textlink="">
      <xdr:nvSpPr>
        <xdr:cNvPr id="126" name="正方形/長方形 125">
          <a:extLst>
            <a:ext uri="{FF2B5EF4-FFF2-40B4-BE49-F238E27FC236}">
              <a16:creationId xmlns:a16="http://schemas.microsoft.com/office/drawing/2014/main" id="{B818296B-D82F-41E6-87DF-B4426D90DCBA}"/>
            </a:ext>
          </a:extLst>
        </xdr:cNvPr>
        <xdr:cNvSpPr/>
      </xdr:nvSpPr>
      <xdr:spPr>
        <a:xfrm>
          <a:off x="6837824"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武器②</a:t>
          </a:r>
        </a:p>
      </xdr:txBody>
    </xdr:sp>
    <xdr:clientData/>
  </xdr:twoCellAnchor>
  <xdr:twoCellAnchor>
    <xdr:from>
      <xdr:col>11</xdr:col>
      <xdr:colOff>367548</xdr:colOff>
      <xdr:row>39</xdr:row>
      <xdr:rowOff>29136</xdr:rowOff>
    </xdr:from>
    <xdr:to>
      <xdr:col>13</xdr:col>
      <xdr:colOff>8430</xdr:colOff>
      <xdr:row>39</xdr:row>
      <xdr:rowOff>209136</xdr:rowOff>
    </xdr:to>
    <xdr:sp macro="" textlink="">
      <xdr:nvSpPr>
        <xdr:cNvPr id="127" name="正方形/長方形 126">
          <a:extLst>
            <a:ext uri="{FF2B5EF4-FFF2-40B4-BE49-F238E27FC236}">
              <a16:creationId xmlns:a16="http://schemas.microsoft.com/office/drawing/2014/main" id="{69FF4B50-020A-4AAE-9B41-02237494C4CA}"/>
            </a:ext>
          </a:extLst>
        </xdr:cNvPr>
        <xdr:cNvSpPr/>
      </xdr:nvSpPr>
      <xdr:spPr>
        <a:xfrm>
          <a:off x="7875489"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武器④</a:t>
          </a:r>
        </a:p>
      </xdr:txBody>
    </xdr:sp>
    <xdr:clientData/>
  </xdr:twoCellAnchor>
  <xdr:twoCellAnchor>
    <xdr:from>
      <xdr:col>13</xdr:col>
      <xdr:colOff>26891</xdr:colOff>
      <xdr:row>39</xdr:row>
      <xdr:rowOff>29136</xdr:rowOff>
    </xdr:from>
    <xdr:to>
      <xdr:col>14</xdr:col>
      <xdr:colOff>351332</xdr:colOff>
      <xdr:row>39</xdr:row>
      <xdr:rowOff>209136</xdr:rowOff>
    </xdr:to>
    <xdr:sp macro="" textlink="">
      <xdr:nvSpPr>
        <xdr:cNvPr id="128" name="正方形/長方形 127">
          <a:extLst>
            <a:ext uri="{FF2B5EF4-FFF2-40B4-BE49-F238E27FC236}">
              <a16:creationId xmlns:a16="http://schemas.microsoft.com/office/drawing/2014/main" id="{F172A23F-7045-4E22-BF07-3839F34E0A00}"/>
            </a:ext>
          </a:extLst>
        </xdr:cNvPr>
        <xdr:cNvSpPr/>
      </xdr:nvSpPr>
      <xdr:spPr>
        <a:xfrm>
          <a:off x="8901950"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武器⑥</a:t>
          </a:r>
        </a:p>
      </xdr:txBody>
    </xdr:sp>
    <xdr:clientData/>
  </xdr:twoCellAnchor>
  <xdr:twoCellAnchor>
    <xdr:from>
      <xdr:col>14</xdr:col>
      <xdr:colOff>358588</xdr:colOff>
      <xdr:row>39</xdr:row>
      <xdr:rowOff>29136</xdr:rowOff>
    </xdr:from>
    <xdr:to>
      <xdr:col>15</xdr:col>
      <xdr:colOff>683030</xdr:colOff>
      <xdr:row>39</xdr:row>
      <xdr:rowOff>209136</xdr:rowOff>
    </xdr:to>
    <xdr:sp macro="" textlink="">
      <xdr:nvSpPr>
        <xdr:cNvPr id="129" name="正方形/長方形 128">
          <a:extLst>
            <a:ext uri="{FF2B5EF4-FFF2-40B4-BE49-F238E27FC236}">
              <a16:creationId xmlns:a16="http://schemas.microsoft.com/office/drawing/2014/main" id="{49D15C1B-CC5D-4DDF-A989-F5967E1F6505}"/>
            </a:ext>
          </a:extLst>
        </xdr:cNvPr>
        <xdr:cNvSpPr/>
      </xdr:nvSpPr>
      <xdr:spPr>
        <a:xfrm>
          <a:off x="9917206"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武器⑧</a:t>
          </a:r>
        </a:p>
      </xdr:txBody>
    </xdr:sp>
    <xdr:clientData/>
  </xdr:twoCellAnchor>
  <xdr:twoCellAnchor>
    <xdr:from>
      <xdr:col>16</xdr:col>
      <xdr:colOff>17929</xdr:colOff>
      <xdr:row>39</xdr:row>
      <xdr:rowOff>29136</xdr:rowOff>
    </xdr:from>
    <xdr:to>
      <xdr:col>17</xdr:col>
      <xdr:colOff>342370</xdr:colOff>
      <xdr:row>39</xdr:row>
      <xdr:rowOff>209136</xdr:rowOff>
    </xdr:to>
    <xdr:sp macro="" textlink="">
      <xdr:nvSpPr>
        <xdr:cNvPr id="130" name="正方形/長方形 129">
          <a:extLst>
            <a:ext uri="{FF2B5EF4-FFF2-40B4-BE49-F238E27FC236}">
              <a16:creationId xmlns:a16="http://schemas.microsoft.com/office/drawing/2014/main" id="{71FA07E4-9B79-4B49-BDF6-26FC26B20737}"/>
            </a:ext>
          </a:extLst>
        </xdr:cNvPr>
        <xdr:cNvSpPr/>
      </xdr:nvSpPr>
      <xdr:spPr>
        <a:xfrm>
          <a:off x="10943664"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武器⑩</a:t>
          </a:r>
        </a:p>
      </xdr:txBody>
    </xdr:sp>
    <xdr:clientData/>
  </xdr:twoCellAnchor>
  <xdr:twoCellAnchor>
    <xdr:from>
      <xdr:col>17</xdr:col>
      <xdr:colOff>360830</xdr:colOff>
      <xdr:row>39</xdr:row>
      <xdr:rowOff>40342</xdr:rowOff>
    </xdr:from>
    <xdr:to>
      <xdr:col>19</xdr:col>
      <xdr:colOff>1712</xdr:colOff>
      <xdr:row>39</xdr:row>
      <xdr:rowOff>220342</xdr:rowOff>
    </xdr:to>
    <xdr:sp macro="" textlink="">
      <xdr:nvSpPr>
        <xdr:cNvPr id="131" name="正方形/長方形 130">
          <a:extLst>
            <a:ext uri="{FF2B5EF4-FFF2-40B4-BE49-F238E27FC236}">
              <a16:creationId xmlns:a16="http://schemas.microsoft.com/office/drawing/2014/main" id="{7AE9762F-F159-44A6-9772-7D64DEC96224}"/>
            </a:ext>
          </a:extLst>
        </xdr:cNvPr>
        <xdr:cNvSpPr/>
      </xdr:nvSpPr>
      <xdr:spPr>
        <a:xfrm>
          <a:off x="11970124"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武器⑫</a:t>
          </a:r>
        </a:p>
      </xdr:txBody>
    </xdr:sp>
    <xdr:clientData/>
  </xdr:twoCellAnchor>
  <xdr:twoCellAnchor>
    <xdr:from>
      <xdr:col>15</xdr:col>
      <xdr:colOff>6721</xdr:colOff>
      <xdr:row>21</xdr:row>
      <xdr:rowOff>44822</xdr:rowOff>
    </xdr:from>
    <xdr:to>
      <xdr:col>16</xdr:col>
      <xdr:colOff>655162</xdr:colOff>
      <xdr:row>21</xdr:row>
      <xdr:rowOff>224822</xdr:rowOff>
    </xdr:to>
    <xdr:sp macro="" textlink="">
      <xdr:nvSpPr>
        <xdr:cNvPr id="132" name="正方形/長方形 131">
          <a:extLst>
            <a:ext uri="{FF2B5EF4-FFF2-40B4-BE49-F238E27FC236}">
              <a16:creationId xmlns:a16="http://schemas.microsoft.com/office/drawing/2014/main" id="{90340698-44E7-4D31-8E33-FEC808692A7E}"/>
            </a:ext>
          </a:extLst>
        </xdr:cNvPr>
        <xdr:cNvSpPr/>
      </xdr:nvSpPr>
      <xdr:spPr>
        <a:xfrm>
          <a:off x="10248897"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レイドボスデザイン①</a:t>
          </a:r>
          <a:endParaRPr kumimoji="1" lang="en-US" altLang="ja-JP" sz="800">
            <a:solidFill>
              <a:sysClr val="windowText" lastClr="000000"/>
            </a:solidFill>
          </a:endParaRPr>
        </a:p>
      </xdr:txBody>
    </xdr:sp>
    <xdr:clientData/>
  </xdr:twoCellAnchor>
  <xdr:twoCellAnchor>
    <xdr:from>
      <xdr:col>17</xdr:col>
      <xdr:colOff>24651</xdr:colOff>
      <xdr:row>21</xdr:row>
      <xdr:rowOff>44822</xdr:rowOff>
    </xdr:from>
    <xdr:to>
      <xdr:col>18</xdr:col>
      <xdr:colOff>673092</xdr:colOff>
      <xdr:row>21</xdr:row>
      <xdr:rowOff>224822</xdr:rowOff>
    </xdr:to>
    <xdr:sp macro="" textlink="">
      <xdr:nvSpPr>
        <xdr:cNvPr id="133" name="正方形/長方形 132">
          <a:extLst>
            <a:ext uri="{FF2B5EF4-FFF2-40B4-BE49-F238E27FC236}">
              <a16:creationId xmlns:a16="http://schemas.microsoft.com/office/drawing/2014/main" id="{AAC028A5-577B-4877-B6AD-0B3C0DC059F4}"/>
            </a:ext>
          </a:extLst>
        </xdr:cNvPr>
        <xdr:cNvSpPr/>
      </xdr:nvSpPr>
      <xdr:spPr>
        <a:xfrm>
          <a:off x="11633945"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レイドボスデザイン②</a:t>
          </a:r>
          <a:endParaRPr kumimoji="1" lang="en-US" altLang="ja-JP" sz="800">
            <a:solidFill>
              <a:sysClr val="windowText" lastClr="000000"/>
            </a:solidFill>
          </a:endParaRPr>
        </a:p>
      </xdr:txBody>
    </xdr:sp>
    <xdr:clientData/>
  </xdr:twoCellAnchor>
  <xdr:twoCellAnchor>
    <xdr:from>
      <xdr:col>17</xdr:col>
      <xdr:colOff>25529</xdr:colOff>
      <xdr:row>22</xdr:row>
      <xdr:rowOff>44821</xdr:rowOff>
    </xdr:from>
    <xdr:to>
      <xdr:col>18</xdr:col>
      <xdr:colOff>673970</xdr:colOff>
      <xdr:row>22</xdr:row>
      <xdr:rowOff>224821</xdr:rowOff>
    </xdr:to>
    <xdr:sp macro="" textlink="">
      <xdr:nvSpPr>
        <xdr:cNvPr id="134" name="正方形/長方形 133">
          <a:extLst>
            <a:ext uri="{FF2B5EF4-FFF2-40B4-BE49-F238E27FC236}">
              <a16:creationId xmlns:a16="http://schemas.microsoft.com/office/drawing/2014/main" id="{267C1057-4E18-4938-8E8C-18754DC4F64F}"/>
            </a:ext>
          </a:extLst>
        </xdr:cNvPr>
        <xdr:cNvSpPr/>
      </xdr:nvSpPr>
      <xdr:spPr>
        <a:xfrm>
          <a:off x="12772464" y="5511343"/>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レイドボスデザイン③</a:t>
          </a:r>
          <a:endParaRPr kumimoji="1" lang="en-US" altLang="ja-JP" sz="800">
            <a:solidFill>
              <a:sysClr val="windowText" lastClr="000000"/>
            </a:solidFill>
          </a:endParaRPr>
        </a:p>
      </xdr:txBody>
    </xdr:sp>
    <xdr:clientData/>
  </xdr:twoCellAnchor>
  <xdr:twoCellAnchor>
    <xdr:from>
      <xdr:col>19</xdr:col>
      <xdr:colOff>18613</xdr:colOff>
      <xdr:row>22</xdr:row>
      <xdr:rowOff>44821</xdr:rowOff>
    </xdr:from>
    <xdr:to>
      <xdr:col>20</xdr:col>
      <xdr:colOff>667054</xdr:colOff>
      <xdr:row>22</xdr:row>
      <xdr:rowOff>224821</xdr:rowOff>
    </xdr:to>
    <xdr:sp macro="" textlink="">
      <xdr:nvSpPr>
        <xdr:cNvPr id="135" name="正方形/長方形 134">
          <a:extLst>
            <a:ext uri="{FF2B5EF4-FFF2-40B4-BE49-F238E27FC236}">
              <a16:creationId xmlns:a16="http://schemas.microsoft.com/office/drawing/2014/main" id="{C64F04B5-86CE-4095-B64D-8C22BAB73908}"/>
            </a:ext>
          </a:extLst>
        </xdr:cNvPr>
        <xdr:cNvSpPr/>
      </xdr:nvSpPr>
      <xdr:spPr>
        <a:xfrm>
          <a:off x="14140461" y="5511343"/>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レイドボスデザイン⑤</a:t>
          </a:r>
          <a:endParaRPr kumimoji="1" lang="en-US" altLang="ja-JP" sz="800">
            <a:solidFill>
              <a:sysClr val="windowText" lastClr="000000"/>
            </a:solidFill>
          </a:endParaRPr>
        </a:p>
      </xdr:txBody>
    </xdr:sp>
    <xdr:clientData/>
  </xdr:twoCellAnchor>
  <xdr:twoCellAnchor>
    <xdr:from>
      <xdr:col>19</xdr:col>
      <xdr:colOff>5846</xdr:colOff>
      <xdr:row>21</xdr:row>
      <xdr:rowOff>44824</xdr:rowOff>
    </xdr:from>
    <xdr:to>
      <xdr:col>20</xdr:col>
      <xdr:colOff>654287</xdr:colOff>
      <xdr:row>21</xdr:row>
      <xdr:rowOff>224824</xdr:rowOff>
    </xdr:to>
    <xdr:sp macro="" textlink="">
      <xdr:nvSpPr>
        <xdr:cNvPr id="136" name="正方形/長方形 135">
          <a:extLst>
            <a:ext uri="{FF2B5EF4-FFF2-40B4-BE49-F238E27FC236}">
              <a16:creationId xmlns:a16="http://schemas.microsoft.com/office/drawing/2014/main" id="{DFDF5913-B39C-4BEC-8EAF-1FF92EFEB985}"/>
            </a:ext>
          </a:extLst>
        </xdr:cNvPr>
        <xdr:cNvSpPr/>
      </xdr:nvSpPr>
      <xdr:spPr>
        <a:xfrm>
          <a:off x="14127694" y="5262867"/>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レイドボスデザイン④</a:t>
          </a:r>
          <a:endParaRPr kumimoji="1" lang="en-US" altLang="ja-JP" sz="800">
            <a:solidFill>
              <a:sysClr val="windowText" lastClr="000000"/>
            </a:solidFill>
          </a:endParaRPr>
        </a:p>
      </xdr:txBody>
    </xdr:sp>
    <xdr:clientData/>
  </xdr:twoCellAnchor>
  <xdr:twoCellAnchor>
    <xdr:from>
      <xdr:col>21</xdr:col>
      <xdr:colOff>29133</xdr:colOff>
      <xdr:row>22</xdr:row>
      <xdr:rowOff>44823</xdr:rowOff>
    </xdr:from>
    <xdr:to>
      <xdr:col>22</xdr:col>
      <xdr:colOff>677574</xdr:colOff>
      <xdr:row>22</xdr:row>
      <xdr:rowOff>224823</xdr:rowOff>
    </xdr:to>
    <xdr:sp macro="" textlink="">
      <xdr:nvSpPr>
        <xdr:cNvPr id="137" name="正方形/長方形 136">
          <a:extLst>
            <a:ext uri="{FF2B5EF4-FFF2-40B4-BE49-F238E27FC236}">
              <a16:creationId xmlns:a16="http://schemas.microsoft.com/office/drawing/2014/main" id="{B70CB90C-FCE8-4A5B-8F64-612AB4575E6E}"/>
            </a:ext>
          </a:extLst>
        </xdr:cNvPr>
        <xdr:cNvSpPr/>
      </xdr:nvSpPr>
      <xdr:spPr>
        <a:xfrm>
          <a:off x="14372662" y="620805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レイドボスデザイン⑥</a:t>
          </a:r>
          <a:endParaRPr kumimoji="1" lang="en-US" altLang="ja-JP" sz="800">
            <a:solidFill>
              <a:sysClr val="windowText" lastClr="000000"/>
            </a:solidFill>
          </a:endParaRPr>
        </a:p>
      </xdr:txBody>
    </xdr:sp>
    <xdr:clientData/>
  </xdr:twoCellAnchor>
  <xdr:twoCellAnchor>
    <xdr:from>
      <xdr:col>8</xdr:col>
      <xdr:colOff>6718</xdr:colOff>
      <xdr:row>18</xdr:row>
      <xdr:rowOff>38054</xdr:rowOff>
    </xdr:from>
    <xdr:to>
      <xdr:col>9</xdr:col>
      <xdr:colOff>11205</xdr:colOff>
      <xdr:row>18</xdr:row>
      <xdr:rowOff>218048</xdr:rowOff>
    </xdr:to>
    <xdr:sp macro="" textlink="">
      <xdr:nvSpPr>
        <xdr:cNvPr id="138" name="正方形/長方形 137">
          <a:extLst>
            <a:ext uri="{FF2B5EF4-FFF2-40B4-BE49-F238E27FC236}">
              <a16:creationId xmlns:a16="http://schemas.microsoft.com/office/drawing/2014/main" id="{C2766EAD-2DAB-4E39-96BB-8ED412F3291B}"/>
            </a:ext>
          </a:extLst>
        </xdr:cNvPr>
        <xdr:cNvSpPr/>
      </xdr:nvSpPr>
      <xdr:spPr>
        <a:xfrm>
          <a:off x="5474068"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武器①②</a:t>
          </a:r>
        </a:p>
      </xdr:txBody>
    </xdr:sp>
    <xdr:clientData/>
  </xdr:twoCellAnchor>
  <xdr:twoCellAnchor>
    <xdr:from>
      <xdr:col>9</xdr:col>
      <xdr:colOff>24649</xdr:colOff>
      <xdr:row>18</xdr:row>
      <xdr:rowOff>38054</xdr:rowOff>
    </xdr:from>
    <xdr:to>
      <xdr:col>10</xdr:col>
      <xdr:colOff>29137</xdr:colOff>
      <xdr:row>18</xdr:row>
      <xdr:rowOff>218048</xdr:rowOff>
    </xdr:to>
    <xdr:sp macro="" textlink="">
      <xdr:nvSpPr>
        <xdr:cNvPr id="139" name="正方形/長方形 138">
          <a:extLst>
            <a:ext uri="{FF2B5EF4-FFF2-40B4-BE49-F238E27FC236}">
              <a16:creationId xmlns:a16="http://schemas.microsoft.com/office/drawing/2014/main" id="{62F37F0E-8FD5-4657-8F74-5E0BF916A1E5}"/>
            </a:ext>
          </a:extLst>
        </xdr:cNvPr>
        <xdr:cNvSpPr/>
      </xdr:nvSpPr>
      <xdr:spPr>
        <a:xfrm>
          <a:off x="6177799" y="4248104"/>
          <a:ext cx="690288"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武器③④</a:t>
          </a:r>
        </a:p>
      </xdr:txBody>
    </xdr:sp>
    <xdr:clientData/>
  </xdr:twoCellAnchor>
  <xdr:twoCellAnchor>
    <xdr:from>
      <xdr:col>9</xdr:col>
      <xdr:colOff>681318</xdr:colOff>
      <xdr:row>18</xdr:row>
      <xdr:rowOff>38054</xdr:rowOff>
    </xdr:from>
    <xdr:to>
      <xdr:col>11</xdr:col>
      <xdr:colOff>2247</xdr:colOff>
      <xdr:row>18</xdr:row>
      <xdr:rowOff>218048</xdr:rowOff>
    </xdr:to>
    <xdr:sp macro="" textlink="">
      <xdr:nvSpPr>
        <xdr:cNvPr id="140" name="正方形/長方形 139">
          <a:extLst>
            <a:ext uri="{FF2B5EF4-FFF2-40B4-BE49-F238E27FC236}">
              <a16:creationId xmlns:a16="http://schemas.microsoft.com/office/drawing/2014/main" id="{53A919BA-F532-440A-8EB0-010FB652E115}"/>
            </a:ext>
          </a:extLst>
        </xdr:cNvPr>
        <xdr:cNvSpPr/>
      </xdr:nvSpPr>
      <xdr:spPr>
        <a:xfrm>
          <a:off x="6834468" y="4248104"/>
          <a:ext cx="692529"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武器⑤⑥</a:t>
          </a:r>
        </a:p>
      </xdr:txBody>
    </xdr:sp>
    <xdr:clientData/>
  </xdr:twoCellAnchor>
  <xdr:twoCellAnchor>
    <xdr:from>
      <xdr:col>11</xdr:col>
      <xdr:colOff>4483</xdr:colOff>
      <xdr:row>18</xdr:row>
      <xdr:rowOff>38054</xdr:rowOff>
    </xdr:from>
    <xdr:to>
      <xdr:col>12</xdr:col>
      <xdr:colOff>8970</xdr:colOff>
      <xdr:row>18</xdr:row>
      <xdr:rowOff>218048</xdr:rowOff>
    </xdr:to>
    <xdr:sp macro="" textlink="">
      <xdr:nvSpPr>
        <xdr:cNvPr id="141" name="正方形/長方形 140">
          <a:extLst>
            <a:ext uri="{FF2B5EF4-FFF2-40B4-BE49-F238E27FC236}">
              <a16:creationId xmlns:a16="http://schemas.microsoft.com/office/drawing/2014/main" id="{1870220F-2A25-4294-98A8-79D4FFE42916}"/>
            </a:ext>
          </a:extLst>
        </xdr:cNvPr>
        <xdr:cNvSpPr/>
      </xdr:nvSpPr>
      <xdr:spPr>
        <a:xfrm>
          <a:off x="752923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武器⑦⑧</a:t>
          </a:r>
        </a:p>
      </xdr:txBody>
    </xdr:sp>
    <xdr:clientData/>
  </xdr:twoCellAnchor>
  <xdr:twoCellAnchor>
    <xdr:from>
      <xdr:col>12</xdr:col>
      <xdr:colOff>22418</xdr:colOff>
      <xdr:row>18</xdr:row>
      <xdr:rowOff>38054</xdr:rowOff>
    </xdr:from>
    <xdr:to>
      <xdr:col>13</xdr:col>
      <xdr:colOff>26905</xdr:colOff>
      <xdr:row>18</xdr:row>
      <xdr:rowOff>218048</xdr:rowOff>
    </xdr:to>
    <xdr:sp macro="" textlink="">
      <xdr:nvSpPr>
        <xdr:cNvPr id="142" name="正方形/長方形 141">
          <a:extLst>
            <a:ext uri="{FF2B5EF4-FFF2-40B4-BE49-F238E27FC236}">
              <a16:creationId xmlns:a16="http://schemas.microsoft.com/office/drawing/2014/main" id="{BC9D3084-5888-422C-8E6D-0A8B6975199C}"/>
            </a:ext>
          </a:extLst>
        </xdr:cNvPr>
        <xdr:cNvSpPr/>
      </xdr:nvSpPr>
      <xdr:spPr>
        <a:xfrm>
          <a:off x="8232968"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武器⑨⑩</a:t>
          </a:r>
        </a:p>
      </xdr:txBody>
    </xdr:sp>
    <xdr:clientData/>
  </xdr:twoCellAnchor>
  <xdr:twoCellAnchor>
    <xdr:from>
      <xdr:col>13</xdr:col>
      <xdr:colOff>17933</xdr:colOff>
      <xdr:row>18</xdr:row>
      <xdr:rowOff>38054</xdr:rowOff>
    </xdr:from>
    <xdr:to>
      <xdr:col>14</xdr:col>
      <xdr:colOff>22420</xdr:colOff>
      <xdr:row>18</xdr:row>
      <xdr:rowOff>218048</xdr:rowOff>
    </xdr:to>
    <xdr:sp macro="" textlink="">
      <xdr:nvSpPr>
        <xdr:cNvPr id="143" name="正方形/長方形 142">
          <a:extLst>
            <a:ext uri="{FF2B5EF4-FFF2-40B4-BE49-F238E27FC236}">
              <a16:creationId xmlns:a16="http://schemas.microsoft.com/office/drawing/2014/main" id="{5A030460-327D-4B99-AFAB-5D8F49074050}"/>
            </a:ext>
          </a:extLst>
        </xdr:cNvPr>
        <xdr:cNvSpPr/>
      </xdr:nvSpPr>
      <xdr:spPr>
        <a:xfrm>
          <a:off x="891428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武器⑪⑫</a:t>
          </a:r>
        </a:p>
      </xdr:txBody>
    </xdr:sp>
    <xdr:clientData/>
  </xdr:twoCellAnchor>
  <xdr:twoCellAnchor>
    <xdr:from>
      <xdr:col>14</xdr:col>
      <xdr:colOff>24657</xdr:colOff>
      <xdr:row>18</xdr:row>
      <xdr:rowOff>38054</xdr:rowOff>
    </xdr:from>
    <xdr:to>
      <xdr:col>15</xdr:col>
      <xdr:colOff>29145</xdr:colOff>
      <xdr:row>18</xdr:row>
      <xdr:rowOff>218048</xdr:rowOff>
    </xdr:to>
    <xdr:sp macro="" textlink="">
      <xdr:nvSpPr>
        <xdr:cNvPr id="144" name="正方形/長方形 143">
          <a:extLst>
            <a:ext uri="{FF2B5EF4-FFF2-40B4-BE49-F238E27FC236}">
              <a16:creationId xmlns:a16="http://schemas.microsoft.com/office/drawing/2014/main" id="{5537E014-39D0-4411-A6B8-5772497BAB18}"/>
            </a:ext>
          </a:extLst>
        </xdr:cNvPr>
        <xdr:cNvSpPr/>
      </xdr:nvSpPr>
      <xdr:spPr>
        <a:xfrm>
          <a:off x="9606807" y="4248104"/>
          <a:ext cx="690288"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武器⑬⑭</a:t>
          </a:r>
        </a:p>
      </xdr:txBody>
    </xdr:sp>
    <xdr:clientData/>
  </xdr:twoCellAnchor>
  <xdr:twoCellAnchor>
    <xdr:from>
      <xdr:col>15</xdr:col>
      <xdr:colOff>31382</xdr:colOff>
      <xdr:row>18</xdr:row>
      <xdr:rowOff>38054</xdr:rowOff>
    </xdr:from>
    <xdr:to>
      <xdr:col>16</xdr:col>
      <xdr:colOff>35869</xdr:colOff>
      <xdr:row>18</xdr:row>
      <xdr:rowOff>218048</xdr:rowOff>
    </xdr:to>
    <xdr:sp macro="" textlink="">
      <xdr:nvSpPr>
        <xdr:cNvPr id="145" name="正方形/長方形 144">
          <a:extLst>
            <a:ext uri="{FF2B5EF4-FFF2-40B4-BE49-F238E27FC236}">
              <a16:creationId xmlns:a16="http://schemas.microsoft.com/office/drawing/2014/main" id="{87AD9ADD-4D00-49CD-9948-BCAB45CF5BCF}"/>
            </a:ext>
          </a:extLst>
        </xdr:cNvPr>
        <xdr:cNvSpPr/>
      </xdr:nvSpPr>
      <xdr:spPr>
        <a:xfrm>
          <a:off x="10299332"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武器⑮⑯</a:t>
          </a:r>
        </a:p>
      </xdr:txBody>
    </xdr:sp>
    <xdr:clientData/>
  </xdr:twoCellAnchor>
  <xdr:twoCellAnchor>
    <xdr:from>
      <xdr:col>16</xdr:col>
      <xdr:colOff>15695</xdr:colOff>
      <xdr:row>18</xdr:row>
      <xdr:rowOff>38054</xdr:rowOff>
    </xdr:from>
    <xdr:to>
      <xdr:col>17</xdr:col>
      <xdr:colOff>20182</xdr:colOff>
      <xdr:row>18</xdr:row>
      <xdr:rowOff>218048</xdr:rowOff>
    </xdr:to>
    <xdr:sp macro="" textlink="">
      <xdr:nvSpPr>
        <xdr:cNvPr id="146" name="正方形/長方形 145">
          <a:extLst>
            <a:ext uri="{FF2B5EF4-FFF2-40B4-BE49-F238E27FC236}">
              <a16:creationId xmlns:a16="http://schemas.microsoft.com/office/drawing/2014/main" id="{351EFE51-1F22-4A91-AAA8-FBF7E4F59F06}"/>
            </a:ext>
          </a:extLst>
        </xdr:cNvPr>
        <xdr:cNvSpPr/>
      </xdr:nvSpPr>
      <xdr:spPr>
        <a:xfrm>
          <a:off x="1096944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武器⑰⑱</a:t>
          </a:r>
        </a:p>
      </xdr:txBody>
    </xdr:sp>
    <xdr:clientData/>
  </xdr:twoCellAnchor>
  <xdr:twoCellAnchor>
    <xdr:from>
      <xdr:col>17</xdr:col>
      <xdr:colOff>33623</xdr:colOff>
      <xdr:row>18</xdr:row>
      <xdr:rowOff>38054</xdr:rowOff>
    </xdr:from>
    <xdr:to>
      <xdr:col>18</xdr:col>
      <xdr:colOff>38110</xdr:colOff>
      <xdr:row>18</xdr:row>
      <xdr:rowOff>218048</xdr:rowOff>
    </xdr:to>
    <xdr:sp macro="" textlink="">
      <xdr:nvSpPr>
        <xdr:cNvPr id="147" name="正方形/長方形 146">
          <a:extLst>
            <a:ext uri="{FF2B5EF4-FFF2-40B4-BE49-F238E27FC236}">
              <a16:creationId xmlns:a16="http://schemas.microsoft.com/office/drawing/2014/main" id="{B88FA245-C4E4-4905-9B0B-12888E9CBFA4}"/>
            </a:ext>
          </a:extLst>
        </xdr:cNvPr>
        <xdr:cNvSpPr/>
      </xdr:nvSpPr>
      <xdr:spPr>
        <a:xfrm>
          <a:off x="1167317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武器⑲⑳</a:t>
          </a:r>
        </a:p>
      </xdr:txBody>
    </xdr:sp>
    <xdr:clientData/>
  </xdr:twoCellAnchor>
  <xdr:twoCellAnchor>
    <xdr:from>
      <xdr:col>19</xdr:col>
      <xdr:colOff>20175</xdr:colOff>
      <xdr:row>39</xdr:row>
      <xdr:rowOff>40342</xdr:rowOff>
    </xdr:from>
    <xdr:to>
      <xdr:col>20</xdr:col>
      <xdr:colOff>344616</xdr:colOff>
      <xdr:row>39</xdr:row>
      <xdr:rowOff>220342</xdr:rowOff>
    </xdr:to>
    <xdr:sp macro="" textlink="">
      <xdr:nvSpPr>
        <xdr:cNvPr id="149" name="正方形/長方形 148">
          <a:extLst>
            <a:ext uri="{FF2B5EF4-FFF2-40B4-BE49-F238E27FC236}">
              <a16:creationId xmlns:a16="http://schemas.microsoft.com/office/drawing/2014/main" id="{B33AEBC2-B0CB-49B3-A659-2C912BDF1588}"/>
            </a:ext>
          </a:extLst>
        </xdr:cNvPr>
        <xdr:cNvSpPr/>
      </xdr:nvSpPr>
      <xdr:spPr>
        <a:xfrm>
          <a:off x="12996587"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武器⑭</a:t>
          </a:r>
        </a:p>
      </xdr:txBody>
    </xdr:sp>
    <xdr:clientData/>
  </xdr:twoCellAnchor>
  <xdr:twoCellAnchor>
    <xdr:from>
      <xdr:col>20</xdr:col>
      <xdr:colOff>374284</xdr:colOff>
      <xdr:row>39</xdr:row>
      <xdr:rowOff>40342</xdr:rowOff>
    </xdr:from>
    <xdr:to>
      <xdr:col>22</xdr:col>
      <xdr:colOff>15167</xdr:colOff>
      <xdr:row>39</xdr:row>
      <xdr:rowOff>220342</xdr:rowOff>
    </xdr:to>
    <xdr:sp macro="" textlink="">
      <xdr:nvSpPr>
        <xdr:cNvPr id="150" name="正方形/長方形 149">
          <a:extLst>
            <a:ext uri="{FF2B5EF4-FFF2-40B4-BE49-F238E27FC236}">
              <a16:creationId xmlns:a16="http://schemas.microsoft.com/office/drawing/2014/main" id="{AA01B738-BD06-4798-B530-8C46FBF874E2}"/>
            </a:ext>
          </a:extLst>
        </xdr:cNvPr>
        <xdr:cNvSpPr/>
      </xdr:nvSpPr>
      <xdr:spPr>
        <a:xfrm>
          <a:off x="14034255"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武器⑯</a:t>
          </a:r>
        </a:p>
      </xdr:txBody>
    </xdr:sp>
    <xdr:clientData/>
  </xdr:twoCellAnchor>
  <xdr:twoCellAnchor>
    <xdr:from>
      <xdr:col>18</xdr:col>
      <xdr:colOff>12335</xdr:colOff>
      <xdr:row>18</xdr:row>
      <xdr:rowOff>38054</xdr:rowOff>
    </xdr:from>
    <xdr:to>
      <xdr:col>19</xdr:col>
      <xdr:colOff>21994</xdr:colOff>
      <xdr:row>18</xdr:row>
      <xdr:rowOff>218048</xdr:rowOff>
    </xdr:to>
    <xdr:sp macro="" textlink="">
      <xdr:nvSpPr>
        <xdr:cNvPr id="151" name="正方形/長方形 150">
          <a:extLst>
            <a:ext uri="{FF2B5EF4-FFF2-40B4-BE49-F238E27FC236}">
              <a16:creationId xmlns:a16="http://schemas.microsoft.com/office/drawing/2014/main" id="{10E51935-F136-40AA-BEC5-1EC062AA8423}"/>
            </a:ext>
          </a:extLst>
        </xdr:cNvPr>
        <xdr:cNvSpPr/>
      </xdr:nvSpPr>
      <xdr:spPr>
        <a:xfrm>
          <a:off x="12337685" y="4248104"/>
          <a:ext cx="695459"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武器㉑㉒</a:t>
          </a:r>
        </a:p>
      </xdr:txBody>
    </xdr:sp>
    <xdr:clientData/>
  </xdr:twoCellAnchor>
  <xdr:twoCellAnchor>
    <xdr:from>
      <xdr:col>19</xdr:col>
      <xdr:colOff>2255</xdr:colOff>
      <xdr:row>18</xdr:row>
      <xdr:rowOff>38054</xdr:rowOff>
    </xdr:from>
    <xdr:to>
      <xdr:col>20</xdr:col>
      <xdr:colOff>6742</xdr:colOff>
      <xdr:row>18</xdr:row>
      <xdr:rowOff>218048</xdr:rowOff>
    </xdr:to>
    <xdr:sp macro="" textlink="">
      <xdr:nvSpPr>
        <xdr:cNvPr id="152" name="正方形/長方形 151">
          <a:extLst>
            <a:ext uri="{FF2B5EF4-FFF2-40B4-BE49-F238E27FC236}">
              <a16:creationId xmlns:a16="http://schemas.microsoft.com/office/drawing/2014/main" id="{082D3D2F-6F4A-40C1-986A-2B759A02ADED}"/>
            </a:ext>
          </a:extLst>
        </xdr:cNvPr>
        <xdr:cNvSpPr/>
      </xdr:nvSpPr>
      <xdr:spPr>
        <a:xfrm>
          <a:off x="1301340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武器㉓㉔</a:t>
          </a:r>
        </a:p>
      </xdr:txBody>
    </xdr:sp>
    <xdr:clientData/>
  </xdr:twoCellAnchor>
  <xdr:twoCellAnchor>
    <xdr:from>
      <xdr:col>19</xdr:col>
      <xdr:colOff>670129</xdr:colOff>
      <xdr:row>18</xdr:row>
      <xdr:rowOff>38054</xdr:rowOff>
    </xdr:from>
    <xdr:to>
      <xdr:col>20</xdr:col>
      <xdr:colOff>674616</xdr:colOff>
      <xdr:row>18</xdr:row>
      <xdr:rowOff>218048</xdr:rowOff>
    </xdr:to>
    <xdr:sp macro="" textlink="">
      <xdr:nvSpPr>
        <xdr:cNvPr id="153" name="正方形/長方形 152">
          <a:extLst>
            <a:ext uri="{FF2B5EF4-FFF2-40B4-BE49-F238E27FC236}">
              <a16:creationId xmlns:a16="http://schemas.microsoft.com/office/drawing/2014/main" id="{EF213065-0951-402F-911C-855E701F81C7}"/>
            </a:ext>
          </a:extLst>
        </xdr:cNvPr>
        <xdr:cNvSpPr/>
      </xdr:nvSpPr>
      <xdr:spPr>
        <a:xfrm>
          <a:off x="13681279"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武器㉕㉖</a:t>
          </a:r>
        </a:p>
      </xdr:txBody>
    </xdr:sp>
    <xdr:clientData/>
  </xdr:twoCellAnchor>
  <xdr:twoCellAnchor>
    <xdr:from>
      <xdr:col>21</xdr:col>
      <xdr:colOff>4505</xdr:colOff>
      <xdr:row>18</xdr:row>
      <xdr:rowOff>38054</xdr:rowOff>
    </xdr:from>
    <xdr:to>
      <xdr:col>22</xdr:col>
      <xdr:colOff>8992</xdr:colOff>
      <xdr:row>18</xdr:row>
      <xdr:rowOff>218048</xdr:rowOff>
    </xdr:to>
    <xdr:sp macro="" textlink="">
      <xdr:nvSpPr>
        <xdr:cNvPr id="154" name="正方形/長方形 153">
          <a:extLst>
            <a:ext uri="{FF2B5EF4-FFF2-40B4-BE49-F238E27FC236}">
              <a16:creationId xmlns:a16="http://schemas.microsoft.com/office/drawing/2014/main" id="{7D8CAA33-735C-4D50-B20C-CDA5295E73AC}"/>
            </a:ext>
          </a:extLst>
        </xdr:cNvPr>
        <xdr:cNvSpPr/>
      </xdr:nvSpPr>
      <xdr:spPr>
        <a:xfrm>
          <a:off x="1438725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武器㉗㉘</a:t>
          </a:r>
        </a:p>
      </xdr:txBody>
    </xdr:sp>
    <xdr:clientData/>
  </xdr:twoCellAnchor>
  <xdr:twoCellAnchor>
    <xdr:from>
      <xdr:col>22</xdr:col>
      <xdr:colOff>23902</xdr:colOff>
      <xdr:row>18</xdr:row>
      <xdr:rowOff>38054</xdr:rowOff>
    </xdr:from>
    <xdr:to>
      <xdr:col>23</xdr:col>
      <xdr:colOff>28389</xdr:colOff>
      <xdr:row>18</xdr:row>
      <xdr:rowOff>218048</xdr:rowOff>
    </xdr:to>
    <xdr:sp macro="" textlink="">
      <xdr:nvSpPr>
        <xdr:cNvPr id="155" name="正方形/長方形 154">
          <a:extLst>
            <a:ext uri="{FF2B5EF4-FFF2-40B4-BE49-F238E27FC236}">
              <a16:creationId xmlns:a16="http://schemas.microsoft.com/office/drawing/2014/main" id="{DB0835AB-3C32-4BEE-A7AB-907B61F386B8}"/>
            </a:ext>
          </a:extLst>
        </xdr:cNvPr>
        <xdr:cNvSpPr/>
      </xdr:nvSpPr>
      <xdr:spPr>
        <a:xfrm>
          <a:off x="15092452"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武器㉙㉚</a:t>
          </a:r>
        </a:p>
      </xdr:txBody>
    </xdr:sp>
    <xdr:clientData/>
  </xdr:twoCellAnchor>
  <xdr:twoCellAnchor>
    <xdr:from>
      <xdr:col>13</xdr:col>
      <xdr:colOff>24647</xdr:colOff>
      <xdr:row>24</xdr:row>
      <xdr:rowOff>40346</xdr:rowOff>
    </xdr:from>
    <xdr:to>
      <xdr:col>14</xdr:col>
      <xdr:colOff>673088</xdr:colOff>
      <xdr:row>24</xdr:row>
      <xdr:rowOff>220346</xdr:rowOff>
    </xdr:to>
    <xdr:sp macro="" textlink="">
      <xdr:nvSpPr>
        <xdr:cNvPr id="156" name="正方形/長方形 155">
          <a:extLst>
            <a:ext uri="{FF2B5EF4-FFF2-40B4-BE49-F238E27FC236}">
              <a16:creationId xmlns:a16="http://schemas.microsoft.com/office/drawing/2014/main" id="{47B83172-0F05-4D66-8B3A-639F7DDEEEA8}"/>
            </a:ext>
          </a:extLst>
        </xdr:cNvPr>
        <xdr:cNvSpPr/>
      </xdr:nvSpPr>
      <xdr:spPr>
        <a:xfrm>
          <a:off x="8899706"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レイドボス仕様①</a:t>
          </a:r>
          <a:endParaRPr kumimoji="1" lang="en-US" altLang="ja-JP" sz="800">
            <a:solidFill>
              <a:sysClr val="windowText" lastClr="000000"/>
            </a:solidFill>
          </a:endParaRPr>
        </a:p>
      </xdr:txBody>
    </xdr:sp>
    <xdr:clientData/>
  </xdr:twoCellAnchor>
  <xdr:twoCellAnchor>
    <xdr:from>
      <xdr:col>11</xdr:col>
      <xdr:colOff>20160</xdr:colOff>
      <xdr:row>23</xdr:row>
      <xdr:rowOff>35859</xdr:rowOff>
    </xdr:from>
    <xdr:to>
      <xdr:col>12</xdr:col>
      <xdr:colOff>668601</xdr:colOff>
      <xdr:row>23</xdr:row>
      <xdr:rowOff>215859</xdr:rowOff>
    </xdr:to>
    <xdr:sp macro="" textlink="">
      <xdr:nvSpPr>
        <xdr:cNvPr id="157" name="正方形/長方形 156">
          <a:extLst>
            <a:ext uri="{FF2B5EF4-FFF2-40B4-BE49-F238E27FC236}">
              <a16:creationId xmlns:a16="http://schemas.microsoft.com/office/drawing/2014/main" id="{04E1FF32-AC60-4666-918B-6E54ECA59355}"/>
            </a:ext>
          </a:extLst>
        </xdr:cNvPr>
        <xdr:cNvSpPr/>
      </xdr:nvSpPr>
      <xdr:spPr>
        <a:xfrm>
          <a:off x="7528101" y="6445624"/>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レイドボス基本仕様</a:t>
          </a:r>
          <a:endParaRPr kumimoji="1" lang="en-US" altLang="ja-JP" sz="800">
            <a:solidFill>
              <a:sysClr val="windowText" lastClr="000000"/>
            </a:solidFill>
          </a:endParaRPr>
        </a:p>
      </xdr:txBody>
    </xdr:sp>
    <xdr:clientData/>
  </xdr:twoCellAnchor>
  <xdr:twoCellAnchor>
    <xdr:from>
      <xdr:col>14</xdr:col>
      <xdr:colOff>681313</xdr:colOff>
      <xdr:row>24</xdr:row>
      <xdr:rowOff>40346</xdr:rowOff>
    </xdr:from>
    <xdr:to>
      <xdr:col>16</xdr:col>
      <xdr:colOff>646196</xdr:colOff>
      <xdr:row>24</xdr:row>
      <xdr:rowOff>220346</xdr:rowOff>
    </xdr:to>
    <xdr:sp macro="" textlink="">
      <xdr:nvSpPr>
        <xdr:cNvPr id="158" name="正方形/長方形 157">
          <a:extLst>
            <a:ext uri="{FF2B5EF4-FFF2-40B4-BE49-F238E27FC236}">
              <a16:creationId xmlns:a16="http://schemas.microsoft.com/office/drawing/2014/main" id="{4EF66226-4062-4AB7-A612-E71175D98B87}"/>
            </a:ext>
          </a:extLst>
        </xdr:cNvPr>
        <xdr:cNvSpPr/>
      </xdr:nvSpPr>
      <xdr:spPr>
        <a:xfrm>
          <a:off x="10239931"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レイドボス仕様②</a:t>
          </a:r>
          <a:endParaRPr kumimoji="1" lang="en-US" altLang="ja-JP" sz="800">
            <a:solidFill>
              <a:sysClr val="windowText" lastClr="000000"/>
            </a:solidFill>
          </a:endParaRPr>
        </a:p>
      </xdr:txBody>
    </xdr:sp>
    <xdr:clientData/>
  </xdr:twoCellAnchor>
  <xdr:twoCellAnchor>
    <xdr:from>
      <xdr:col>15</xdr:col>
      <xdr:colOff>12763</xdr:colOff>
      <xdr:row>30</xdr:row>
      <xdr:rowOff>23780</xdr:rowOff>
    </xdr:from>
    <xdr:to>
      <xdr:col>16</xdr:col>
      <xdr:colOff>661204</xdr:colOff>
      <xdr:row>30</xdr:row>
      <xdr:rowOff>203780</xdr:rowOff>
    </xdr:to>
    <xdr:sp macro="" textlink="">
      <xdr:nvSpPr>
        <xdr:cNvPr id="159" name="正方形/長方形 158">
          <a:extLst>
            <a:ext uri="{FF2B5EF4-FFF2-40B4-BE49-F238E27FC236}">
              <a16:creationId xmlns:a16="http://schemas.microsoft.com/office/drawing/2014/main" id="{70224286-F99A-44BD-9131-92549C55AD61}"/>
            </a:ext>
          </a:extLst>
        </xdr:cNvPr>
        <xdr:cNvSpPr/>
      </xdr:nvSpPr>
      <xdr:spPr>
        <a:xfrm>
          <a:off x="11384785" y="7478128"/>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レイドボス仕様③</a:t>
          </a:r>
          <a:endParaRPr kumimoji="1" lang="en-US" altLang="ja-JP" sz="800">
            <a:solidFill>
              <a:sysClr val="windowText" lastClr="000000"/>
            </a:solidFill>
          </a:endParaRPr>
        </a:p>
      </xdr:txBody>
    </xdr:sp>
    <xdr:clientData/>
  </xdr:twoCellAnchor>
  <xdr:twoCellAnchor>
    <xdr:from>
      <xdr:col>17</xdr:col>
      <xdr:colOff>50179</xdr:colOff>
      <xdr:row>30</xdr:row>
      <xdr:rowOff>23780</xdr:rowOff>
    </xdr:from>
    <xdr:to>
      <xdr:col>19</xdr:col>
      <xdr:colOff>11163</xdr:colOff>
      <xdr:row>30</xdr:row>
      <xdr:rowOff>203780</xdr:rowOff>
    </xdr:to>
    <xdr:sp macro="" textlink="">
      <xdr:nvSpPr>
        <xdr:cNvPr id="160" name="正方形/長方形 159">
          <a:extLst>
            <a:ext uri="{FF2B5EF4-FFF2-40B4-BE49-F238E27FC236}">
              <a16:creationId xmlns:a16="http://schemas.microsoft.com/office/drawing/2014/main" id="{3B4F35D0-3178-48CD-A484-EA51631B314F}"/>
            </a:ext>
          </a:extLst>
        </xdr:cNvPr>
        <xdr:cNvSpPr/>
      </xdr:nvSpPr>
      <xdr:spPr>
        <a:xfrm>
          <a:off x="12797114" y="7478128"/>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レイドボス仕様⑤</a:t>
          </a:r>
          <a:endParaRPr kumimoji="1" lang="en-US" altLang="ja-JP" sz="800">
            <a:solidFill>
              <a:sysClr val="windowText" lastClr="000000"/>
            </a:solidFill>
          </a:endParaRPr>
        </a:p>
      </xdr:txBody>
    </xdr:sp>
    <xdr:clientData/>
  </xdr:twoCellAnchor>
  <xdr:twoCellAnchor>
    <xdr:from>
      <xdr:col>17</xdr:col>
      <xdr:colOff>30692</xdr:colOff>
      <xdr:row>24</xdr:row>
      <xdr:rowOff>49506</xdr:rowOff>
    </xdr:from>
    <xdr:to>
      <xdr:col>18</xdr:col>
      <xdr:colOff>679133</xdr:colOff>
      <xdr:row>24</xdr:row>
      <xdr:rowOff>229506</xdr:rowOff>
    </xdr:to>
    <xdr:sp macro="" textlink="">
      <xdr:nvSpPr>
        <xdr:cNvPr id="161" name="正方形/長方形 160">
          <a:extLst>
            <a:ext uri="{FF2B5EF4-FFF2-40B4-BE49-F238E27FC236}">
              <a16:creationId xmlns:a16="http://schemas.microsoft.com/office/drawing/2014/main" id="{F7B89C08-23C7-4116-8008-376E3B4F76C8}"/>
            </a:ext>
          </a:extLst>
        </xdr:cNvPr>
        <xdr:cNvSpPr/>
      </xdr:nvSpPr>
      <xdr:spPr>
        <a:xfrm>
          <a:off x="12777627" y="6012984"/>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レイドボス仕様④</a:t>
          </a:r>
          <a:endParaRPr kumimoji="1" lang="en-US" altLang="ja-JP" sz="800">
            <a:solidFill>
              <a:sysClr val="windowText" lastClr="000000"/>
            </a:solidFill>
          </a:endParaRPr>
        </a:p>
      </xdr:txBody>
    </xdr:sp>
    <xdr:clientData/>
  </xdr:twoCellAnchor>
  <xdr:twoCellAnchor>
    <xdr:from>
      <xdr:col>19</xdr:col>
      <xdr:colOff>51543</xdr:colOff>
      <xdr:row>30</xdr:row>
      <xdr:rowOff>24657</xdr:rowOff>
    </xdr:from>
    <xdr:to>
      <xdr:col>21</xdr:col>
      <xdr:colOff>16426</xdr:colOff>
      <xdr:row>30</xdr:row>
      <xdr:rowOff>204657</xdr:rowOff>
    </xdr:to>
    <xdr:sp macro="" textlink="">
      <xdr:nvSpPr>
        <xdr:cNvPr id="162" name="正方形/長方形 161">
          <a:extLst>
            <a:ext uri="{FF2B5EF4-FFF2-40B4-BE49-F238E27FC236}">
              <a16:creationId xmlns:a16="http://schemas.microsoft.com/office/drawing/2014/main" id="{5457984F-D4CD-4F00-B87E-41A26334C00C}"/>
            </a:ext>
          </a:extLst>
        </xdr:cNvPr>
        <xdr:cNvSpPr/>
      </xdr:nvSpPr>
      <xdr:spPr>
        <a:xfrm>
          <a:off x="13027955" y="81601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レイドボス仕様⑥</a:t>
          </a:r>
          <a:endParaRPr kumimoji="1" lang="en-US" altLang="ja-JP" sz="800">
            <a:solidFill>
              <a:sysClr val="windowText" lastClr="000000"/>
            </a:solidFill>
          </a:endParaRPr>
        </a:p>
      </xdr:txBody>
    </xdr:sp>
    <xdr:clientData/>
  </xdr:twoCellAnchor>
  <xdr:twoCellAnchor>
    <xdr:from>
      <xdr:col>20</xdr:col>
      <xdr:colOff>14207</xdr:colOff>
      <xdr:row>40</xdr:row>
      <xdr:rowOff>31378</xdr:rowOff>
    </xdr:from>
    <xdr:to>
      <xdr:col>23</xdr:col>
      <xdr:colOff>7489</xdr:colOff>
      <xdr:row>40</xdr:row>
      <xdr:rowOff>219229</xdr:rowOff>
    </xdr:to>
    <xdr:sp macro="" textlink="">
      <xdr:nvSpPr>
        <xdr:cNvPr id="163" name="正方形/長方形 162">
          <a:extLst>
            <a:ext uri="{FF2B5EF4-FFF2-40B4-BE49-F238E27FC236}">
              <a16:creationId xmlns:a16="http://schemas.microsoft.com/office/drawing/2014/main" id="{537E850E-ADF7-4A13-83F5-9131C9D125B9}"/>
            </a:ext>
          </a:extLst>
        </xdr:cNvPr>
        <xdr:cNvSpPr/>
      </xdr:nvSpPr>
      <xdr:spPr>
        <a:xfrm>
          <a:off x="14823511" y="9970508"/>
          <a:ext cx="2055652"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レイドボスモデル②</a:t>
          </a:r>
          <a:endParaRPr kumimoji="1" lang="en-US" altLang="ja-JP" sz="800">
            <a:solidFill>
              <a:sysClr val="windowText" lastClr="000000"/>
            </a:solidFill>
          </a:endParaRPr>
        </a:p>
      </xdr:txBody>
    </xdr:sp>
    <xdr:clientData/>
  </xdr:twoCellAnchor>
  <xdr:twoCellAnchor>
    <xdr:from>
      <xdr:col>21</xdr:col>
      <xdr:colOff>11185</xdr:colOff>
      <xdr:row>41</xdr:row>
      <xdr:rowOff>24898</xdr:rowOff>
    </xdr:from>
    <xdr:to>
      <xdr:col>24</xdr:col>
      <xdr:colOff>4467</xdr:colOff>
      <xdr:row>41</xdr:row>
      <xdr:rowOff>212749</xdr:rowOff>
    </xdr:to>
    <xdr:sp macro="" textlink="">
      <xdr:nvSpPr>
        <xdr:cNvPr id="164" name="正方形/長方形 163">
          <a:extLst>
            <a:ext uri="{FF2B5EF4-FFF2-40B4-BE49-F238E27FC236}">
              <a16:creationId xmlns:a16="http://schemas.microsoft.com/office/drawing/2014/main" id="{D1836ABE-955E-407B-8F74-F2376788C52E}"/>
            </a:ext>
          </a:extLst>
        </xdr:cNvPr>
        <xdr:cNvSpPr/>
      </xdr:nvSpPr>
      <xdr:spPr>
        <a:xfrm>
          <a:off x="15507946" y="10212507"/>
          <a:ext cx="2055651"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レイドボスモデル⑤</a:t>
          </a:r>
          <a:endParaRPr kumimoji="1" lang="en-US" altLang="ja-JP" sz="800">
            <a:solidFill>
              <a:sysClr val="windowText" lastClr="000000"/>
            </a:solidFill>
          </a:endParaRPr>
        </a:p>
      </xdr:txBody>
    </xdr:sp>
    <xdr:clientData/>
  </xdr:twoCellAnchor>
  <xdr:twoCellAnchor>
    <xdr:from>
      <xdr:col>23</xdr:col>
      <xdr:colOff>19471</xdr:colOff>
      <xdr:row>37</xdr:row>
      <xdr:rowOff>34422</xdr:rowOff>
    </xdr:from>
    <xdr:to>
      <xdr:col>26</xdr:col>
      <xdr:colOff>12753</xdr:colOff>
      <xdr:row>37</xdr:row>
      <xdr:rowOff>222273</xdr:rowOff>
    </xdr:to>
    <xdr:sp macro="" textlink="">
      <xdr:nvSpPr>
        <xdr:cNvPr id="165" name="正方形/長方形 164">
          <a:extLst>
            <a:ext uri="{FF2B5EF4-FFF2-40B4-BE49-F238E27FC236}">
              <a16:creationId xmlns:a16="http://schemas.microsoft.com/office/drawing/2014/main" id="{1EB8B0D9-6E4E-4842-9871-BB4BF7B5945D}"/>
            </a:ext>
          </a:extLst>
        </xdr:cNvPr>
        <xdr:cNvSpPr/>
      </xdr:nvSpPr>
      <xdr:spPr>
        <a:xfrm>
          <a:off x="16891145" y="9228118"/>
          <a:ext cx="2055651"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レイドボスモデル⑥</a:t>
          </a:r>
          <a:endParaRPr kumimoji="1" lang="en-US" altLang="ja-JP" sz="800">
            <a:solidFill>
              <a:sysClr val="windowText" lastClr="000000"/>
            </a:solidFill>
          </a:endParaRPr>
        </a:p>
      </xdr:txBody>
    </xdr:sp>
    <xdr:clientData/>
  </xdr:twoCellAnchor>
  <xdr:twoCellAnchor>
    <xdr:from>
      <xdr:col>8</xdr:col>
      <xdr:colOff>676015</xdr:colOff>
      <xdr:row>31</xdr:row>
      <xdr:rowOff>30156</xdr:rowOff>
    </xdr:from>
    <xdr:to>
      <xdr:col>9</xdr:col>
      <xdr:colOff>676015</xdr:colOff>
      <xdr:row>31</xdr:row>
      <xdr:rowOff>210156</xdr:rowOff>
    </xdr:to>
    <xdr:sp macro="" textlink="">
      <xdr:nvSpPr>
        <xdr:cNvPr id="167" name="正方形/長方形 166">
          <a:extLst>
            <a:ext uri="{FF2B5EF4-FFF2-40B4-BE49-F238E27FC236}">
              <a16:creationId xmlns:a16="http://schemas.microsoft.com/office/drawing/2014/main" id="{ADF871C0-1C21-401D-9083-B6EF144E48EA}"/>
            </a:ext>
          </a:extLst>
        </xdr:cNvPr>
        <xdr:cNvSpPr/>
      </xdr:nvSpPr>
      <xdr:spPr>
        <a:xfrm>
          <a:off x="6143365"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⑦⑧</a:t>
          </a:r>
        </a:p>
      </xdr:txBody>
    </xdr:sp>
    <xdr:clientData/>
  </xdr:twoCellAnchor>
  <xdr:twoCellAnchor>
    <xdr:from>
      <xdr:col>7</xdr:col>
      <xdr:colOff>678220</xdr:colOff>
      <xdr:row>30</xdr:row>
      <xdr:rowOff>38947</xdr:rowOff>
    </xdr:from>
    <xdr:to>
      <xdr:col>8</xdr:col>
      <xdr:colOff>678221</xdr:colOff>
      <xdr:row>30</xdr:row>
      <xdr:rowOff>218947</xdr:rowOff>
    </xdr:to>
    <xdr:sp macro="" textlink="">
      <xdr:nvSpPr>
        <xdr:cNvPr id="168" name="正方形/長方形 167">
          <a:extLst>
            <a:ext uri="{FF2B5EF4-FFF2-40B4-BE49-F238E27FC236}">
              <a16:creationId xmlns:a16="http://schemas.microsoft.com/office/drawing/2014/main" id="{1CA60A82-48AE-4E39-B18A-8834A7CEEE1A}"/>
            </a:ext>
          </a:extLst>
        </xdr:cNvPr>
        <xdr:cNvSpPr/>
      </xdr:nvSpPr>
      <xdr:spPr>
        <a:xfrm>
          <a:off x="547002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③④</a:t>
          </a:r>
        </a:p>
      </xdr:txBody>
    </xdr:sp>
    <xdr:clientData/>
  </xdr:twoCellAnchor>
  <xdr:twoCellAnchor>
    <xdr:from>
      <xdr:col>9</xdr:col>
      <xdr:colOff>674555</xdr:colOff>
      <xdr:row>31</xdr:row>
      <xdr:rowOff>30156</xdr:rowOff>
    </xdr:from>
    <xdr:to>
      <xdr:col>10</xdr:col>
      <xdr:colOff>674556</xdr:colOff>
      <xdr:row>31</xdr:row>
      <xdr:rowOff>210156</xdr:rowOff>
    </xdr:to>
    <xdr:sp macro="" textlink="">
      <xdr:nvSpPr>
        <xdr:cNvPr id="169" name="正方形/長方形 168">
          <a:extLst>
            <a:ext uri="{FF2B5EF4-FFF2-40B4-BE49-F238E27FC236}">
              <a16:creationId xmlns:a16="http://schemas.microsoft.com/office/drawing/2014/main" id="{018DE5D3-D144-4A63-B4F9-C44D7B67F2E7}"/>
            </a:ext>
          </a:extLst>
        </xdr:cNvPr>
        <xdr:cNvSpPr/>
      </xdr:nvSpPr>
      <xdr:spPr>
        <a:xfrm>
          <a:off x="6827705" y="8697906"/>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⑪⑫</a:t>
          </a:r>
        </a:p>
      </xdr:txBody>
    </xdr:sp>
    <xdr:clientData/>
  </xdr:twoCellAnchor>
  <xdr:twoCellAnchor>
    <xdr:from>
      <xdr:col>9</xdr:col>
      <xdr:colOff>2683</xdr:colOff>
      <xdr:row>30</xdr:row>
      <xdr:rowOff>38947</xdr:rowOff>
    </xdr:from>
    <xdr:to>
      <xdr:col>10</xdr:col>
      <xdr:colOff>2683</xdr:colOff>
      <xdr:row>30</xdr:row>
      <xdr:rowOff>218947</xdr:rowOff>
    </xdr:to>
    <xdr:sp macro="" textlink="">
      <xdr:nvSpPr>
        <xdr:cNvPr id="170" name="正方形/長方形 169">
          <a:extLst>
            <a:ext uri="{FF2B5EF4-FFF2-40B4-BE49-F238E27FC236}">
              <a16:creationId xmlns:a16="http://schemas.microsoft.com/office/drawing/2014/main" id="{57108064-D48F-4DF3-8055-E0E9DC23F428}"/>
            </a:ext>
          </a:extLst>
        </xdr:cNvPr>
        <xdr:cNvSpPr/>
      </xdr:nvSpPr>
      <xdr:spPr>
        <a:xfrm>
          <a:off x="6171952"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⑤⑥</a:t>
          </a:r>
        </a:p>
      </xdr:txBody>
    </xdr:sp>
    <xdr:clientData/>
  </xdr:twoCellAnchor>
  <xdr:twoCellAnchor>
    <xdr:from>
      <xdr:col>10</xdr:col>
      <xdr:colOff>684818</xdr:colOff>
      <xdr:row>31</xdr:row>
      <xdr:rowOff>30156</xdr:rowOff>
    </xdr:from>
    <xdr:to>
      <xdr:col>11</xdr:col>
      <xdr:colOff>684818</xdr:colOff>
      <xdr:row>31</xdr:row>
      <xdr:rowOff>210156</xdr:rowOff>
    </xdr:to>
    <xdr:sp macro="" textlink="">
      <xdr:nvSpPr>
        <xdr:cNvPr id="171" name="正方形/長方形 170">
          <a:extLst>
            <a:ext uri="{FF2B5EF4-FFF2-40B4-BE49-F238E27FC236}">
              <a16:creationId xmlns:a16="http://schemas.microsoft.com/office/drawing/2014/main" id="{63B9B804-487E-44B6-AF4F-6954146589F7}"/>
            </a:ext>
          </a:extLst>
        </xdr:cNvPr>
        <xdr:cNvSpPr/>
      </xdr:nvSpPr>
      <xdr:spPr>
        <a:xfrm>
          <a:off x="7523768"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⑮⑯</a:t>
          </a:r>
        </a:p>
      </xdr:txBody>
    </xdr:sp>
    <xdr:clientData/>
  </xdr:twoCellAnchor>
  <xdr:twoCellAnchor>
    <xdr:from>
      <xdr:col>10</xdr:col>
      <xdr:colOff>15876</xdr:colOff>
      <xdr:row>30</xdr:row>
      <xdr:rowOff>38947</xdr:rowOff>
    </xdr:from>
    <xdr:to>
      <xdr:col>11</xdr:col>
      <xdr:colOff>15876</xdr:colOff>
      <xdr:row>30</xdr:row>
      <xdr:rowOff>218947</xdr:rowOff>
    </xdr:to>
    <xdr:sp macro="" textlink="">
      <xdr:nvSpPr>
        <xdr:cNvPr id="172" name="正方形/長方形 171">
          <a:extLst>
            <a:ext uri="{FF2B5EF4-FFF2-40B4-BE49-F238E27FC236}">
              <a16:creationId xmlns:a16="http://schemas.microsoft.com/office/drawing/2014/main" id="{B346812C-7552-4D34-B3AD-532E61E34130}"/>
            </a:ext>
          </a:extLst>
        </xdr:cNvPr>
        <xdr:cNvSpPr/>
      </xdr:nvSpPr>
      <xdr:spPr>
        <a:xfrm>
          <a:off x="6873876"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⑨⑩</a:t>
          </a:r>
        </a:p>
      </xdr:txBody>
    </xdr:sp>
    <xdr:clientData/>
  </xdr:twoCellAnchor>
  <xdr:twoCellAnchor>
    <xdr:from>
      <xdr:col>12</xdr:col>
      <xdr:colOff>12211</xdr:colOff>
      <xdr:row>31</xdr:row>
      <xdr:rowOff>30156</xdr:rowOff>
    </xdr:from>
    <xdr:to>
      <xdr:col>13</xdr:col>
      <xdr:colOff>12211</xdr:colOff>
      <xdr:row>31</xdr:row>
      <xdr:rowOff>210156</xdr:rowOff>
    </xdr:to>
    <xdr:sp macro="" textlink="">
      <xdr:nvSpPr>
        <xdr:cNvPr id="173" name="正方形/長方形 172">
          <a:extLst>
            <a:ext uri="{FF2B5EF4-FFF2-40B4-BE49-F238E27FC236}">
              <a16:creationId xmlns:a16="http://schemas.microsoft.com/office/drawing/2014/main" id="{A8ADF199-6614-4A92-B043-906B53347AE2}"/>
            </a:ext>
          </a:extLst>
        </xdr:cNvPr>
        <xdr:cNvSpPr/>
      </xdr:nvSpPr>
      <xdr:spPr>
        <a:xfrm>
          <a:off x="8222761"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⑲⑳</a:t>
          </a:r>
        </a:p>
      </xdr:txBody>
    </xdr:sp>
    <xdr:clientData/>
  </xdr:twoCellAnchor>
  <xdr:twoCellAnchor>
    <xdr:from>
      <xdr:col>11</xdr:col>
      <xdr:colOff>29065</xdr:colOff>
      <xdr:row>30</xdr:row>
      <xdr:rowOff>38947</xdr:rowOff>
    </xdr:from>
    <xdr:to>
      <xdr:col>12</xdr:col>
      <xdr:colOff>29065</xdr:colOff>
      <xdr:row>30</xdr:row>
      <xdr:rowOff>218947</xdr:rowOff>
    </xdr:to>
    <xdr:sp macro="" textlink="">
      <xdr:nvSpPr>
        <xdr:cNvPr id="174" name="正方形/長方形 173">
          <a:extLst>
            <a:ext uri="{FF2B5EF4-FFF2-40B4-BE49-F238E27FC236}">
              <a16:creationId xmlns:a16="http://schemas.microsoft.com/office/drawing/2014/main" id="{A2DFAD15-5713-48BE-9EE6-B41B1766A21A}"/>
            </a:ext>
          </a:extLst>
        </xdr:cNvPr>
        <xdr:cNvSpPr/>
      </xdr:nvSpPr>
      <xdr:spPr>
        <a:xfrm>
          <a:off x="7575796"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⑬⑭</a:t>
          </a:r>
        </a:p>
      </xdr:txBody>
    </xdr:sp>
    <xdr:clientData/>
  </xdr:twoCellAnchor>
  <xdr:twoCellAnchor>
    <xdr:from>
      <xdr:col>13</xdr:col>
      <xdr:colOff>25400</xdr:colOff>
      <xdr:row>31</xdr:row>
      <xdr:rowOff>30156</xdr:rowOff>
    </xdr:from>
    <xdr:to>
      <xdr:col>14</xdr:col>
      <xdr:colOff>25400</xdr:colOff>
      <xdr:row>31</xdr:row>
      <xdr:rowOff>210156</xdr:rowOff>
    </xdr:to>
    <xdr:sp macro="" textlink="">
      <xdr:nvSpPr>
        <xdr:cNvPr id="175" name="正方形/長方形 174">
          <a:extLst>
            <a:ext uri="{FF2B5EF4-FFF2-40B4-BE49-F238E27FC236}">
              <a16:creationId xmlns:a16="http://schemas.microsoft.com/office/drawing/2014/main" id="{9F760F96-A60F-4026-AC64-02A55C6BA2AE}"/>
            </a:ext>
          </a:extLst>
        </xdr:cNvPr>
        <xdr:cNvSpPr/>
      </xdr:nvSpPr>
      <xdr:spPr>
        <a:xfrm>
          <a:off x="8921750"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㉓㉔</a:t>
          </a:r>
        </a:p>
      </xdr:txBody>
    </xdr:sp>
    <xdr:clientData/>
  </xdr:twoCellAnchor>
  <xdr:twoCellAnchor>
    <xdr:from>
      <xdr:col>12</xdr:col>
      <xdr:colOff>12946</xdr:colOff>
      <xdr:row>30</xdr:row>
      <xdr:rowOff>38947</xdr:rowOff>
    </xdr:from>
    <xdr:to>
      <xdr:col>13</xdr:col>
      <xdr:colOff>12947</xdr:colOff>
      <xdr:row>30</xdr:row>
      <xdr:rowOff>218947</xdr:rowOff>
    </xdr:to>
    <xdr:sp macro="" textlink="">
      <xdr:nvSpPr>
        <xdr:cNvPr id="176" name="正方形/長方形 175">
          <a:extLst>
            <a:ext uri="{FF2B5EF4-FFF2-40B4-BE49-F238E27FC236}">
              <a16:creationId xmlns:a16="http://schemas.microsoft.com/office/drawing/2014/main" id="{902B4CB4-690C-41B6-AC3A-C5450EEF01FD}"/>
            </a:ext>
          </a:extLst>
        </xdr:cNvPr>
        <xdr:cNvSpPr/>
      </xdr:nvSpPr>
      <xdr:spPr>
        <a:xfrm>
          <a:off x="824840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⑰⑱</a:t>
          </a:r>
        </a:p>
      </xdr:txBody>
    </xdr:sp>
    <xdr:clientData/>
  </xdr:twoCellAnchor>
  <xdr:twoCellAnchor>
    <xdr:from>
      <xdr:col>14</xdr:col>
      <xdr:colOff>9281</xdr:colOff>
      <xdr:row>31</xdr:row>
      <xdr:rowOff>30156</xdr:rowOff>
    </xdr:from>
    <xdr:to>
      <xdr:col>15</xdr:col>
      <xdr:colOff>9282</xdr:colOff>
      <xdr:row>31</xdr:row>
      <xdr:rowOff>210156</xdr:rowOff>
    </xdr:to>
    <xdr:sp macro="" textlink="">
      <xdr:nvSpPr>
        <xdr:cNvPr id="177" name="正方形/長方形 176">
          <a:extLst>
            <a:ext uri="{FF2B5EF4-FFF2-40B4-BE49-F238E27FC236}">
              <a16:creationId xmlns:a16="http://schemas.microsoft.com/office/drawing/2014/main" id="{932E104A-9B77-40C9-BA63-2CB073EB10A6}"/>
            </a:ext>
          </a:extLst>
        </xdr:cNvPr>
        <xdr:cNvSpPr/>
      </xdr:nvSpPr>
      <xdr:spPr>
        <a:xfrm>
          <a:off x="9591431" y="8697906"/>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㉗㉘</a:t>
          </a:r>
        </a:p>
      </xdr:txBody>
    </xdr:sp>
    <xdr:clientData/>
  </xdr:twoCellAnchor>
  <xdr:twoCellAnchor>
    <xdr:from>
      <xdr:col>12</xdr:col>
      <xdr:colOff>678236</xdr:colOff>
      <xdr:row>30</xdr:row>
      <xdr:rowOff>38947</xdr:rowOff>
    </xdr:from>
    <xdr:to>
      <xdr:col>13</xdr:col>
      <xdr:colOff>678237</xdr:colOff>
      <xdr:row>30</xdr:row>
      <xdr:rowOff>218947</xdr:rowOff>
    </xdr:to>
    <xdr:sp macro="" textlink="">
      <xdr:nvSpPr>
        <xdr:cNvPr id="178" name="正方形/長方形 177">
          <a:extLst>
            <a:ext uri="{FF2B5EF4-FFF2-40B4-BE49-F238E27FC236}">
              <a16:creationId xmlns:a16="http://schemas.microsoft.com/office/drawing/2014/main" id="{81F6B09E-3D5A-42DC-A266-1CC99EC6D7E5}"/>
            </a:ext>
          </a:extLst>
        </xdr:cNvPr>
        <xdr:cNvSpPr/>
      </xdr:nvSpPr>
      <xdr:spPr>
        <a:xfrm>
          <a:off x="891369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㉑㉒</a:t>
          </a:r>
        </a:p>
      </xdr:txBody>
    </xdr:sp>
    <xdr:clientData/>
  </xdr:twoCellAnchor>
  <xdr:twoCellAnchor>
    <xdr:from>
      <xdr:col>15</xdr:col>
      <xdr:colOff>674569</xdr:colOff>
      <xdr:row>31</xdr:row>
      <xdr:rowOff>38439</xdr:rowOff>
    </xdr:from>
    <xdr:to>
      <xdr:col>16</xdr:col>
      <xdr:colOff>674571</xdr:colOff>
      <xdr:row>31</xdr:row>
      <xdr:rowOff>218439</xdr:rowOff>
    </xdr:to>
    <xdr:sp macro="" textlink="">
      <xdr:nvSpPr>
        <xdr:cNvPr id="179" name="正方形/長方形 178">
          <a:extLst>
            <a:ext uri="{FF2B5EF4-FFF2-40B4-BE49-F238E27FC236}">
              <a16:creationId xmlns:a16="http://schemas.microsoft.com/office/drawing/2014/main" id="{29B15BD1-537A-4B16-959E-101A5407C988}"/>
            </a:ext>
          </a:extLst>
        </xdr:cNvPr>
        <xdr:cNvSpPr/>
      </xdr:nvSpPr>
      <xdr:spPr>
        <a:xfrm>
          <a:off x="12046591" y="7741265"/>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㉛㉜</a:t>
          </a:r>
        </a:p>
      </xdr:txBody>
    </xdr:sp>
    <xdr:clientData/>
  </xdr:twoCellAnchor>
  <xdr:twoCellAnchor>
    <xdr:from>
      <xdr:col>14</xdr:col>
      <xdr:colOff>2697</xdr:colOff>
      <xdr:row>30</xdr:row>
      <xdr:rowOff>38947</xdr:rowOff>
    </xdr:from>
    <xdr:to>
      <xdr:col>15</xdr:col>
      <xdr:colOff>2697</xdr:colOff>
      <xdr:row>30</xdr:row>
      <xdr:rowOff>218947</xdr:rowOff>
    </xdr:to>
    <xdr:sp macro="" textlink="">
      <xdr:nvSpPr>
        <xdr:cNvPr id="180" name="正方形/長方形 179">
          <a:extLst>
            <a:ext uri="{FF2B5EF4-FFF2-40B4-BE49-F238E27FC236}">
              <a16:creationId xmlns:a16="http://schemas.microsoft.com/office/drawing/2014/main" id="{841042F2-CE9E-4D0D-8EB8-1D6F4E415012}"/>
            </a:ext>
          </a:extLst>
        </xdr:cNvPr>
        <xdr:cNvSpPr/>
      </xdr:nvSpPr>
      <xdr:spPr>
        <a:xfrm>
          <a:off x="9615620"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㉕㉖</a:t>
          </a:r>
        </a:p>
      </xdr:txBody>
    </xdr:sp>
    <xdr:clientData/>
  </xdr:twoCellAnchor>
  <xdr:twoCellAnchor>
    <xdr:from>
      <xdr:col>18</xdr:col>
      <xdr:colOff>1274</xdr:colOff>
      <xdr:row>31</xdr:row>
      <xdr:rowOff>30156</xdr:rowOff>
    </xdr:from>
    <xdr:to>
      <xdr:col>19</xdr:col>
      <xdr:colOff>1275</xdr:colOff>
      <xdr:row>31</xdr:row>
      <xdr:rowOff>210156</xdr:rowOff>
    </xdr:to>
    <xdr:sp macro="" textlink="">
      <xdr:nvSpPr>
        <xdr:cNvPr id="181" name="正方形/長方形 180">
          <a:extLst>
            <a:ext uri="{FF2B5EF4-FFF2-40B4-BE49-F238E27FC236}">
              <a16:creationId xmlns:a16="http://schemas.microsoft.com/office/drawing/2014/main" id="{8A9A7C1E-7273-47AC-9A60-D52B19B2246E}"/>
            </a:ext>
          </a:extLst>
        </xdr:cNvPr>
        <xdr:cNvSpPr/>
      </xdr:nvSpPr>
      <xdr:spPr>
        <a:xfrm>
          <a:off x="13381098" y="7672568"/>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㉟㊱</a:t>
          </a:r>
        </a:p>
      </xdr:txBody>
    </xdr:sp>
    <xdr:clientData/>
  </xdr:twoCellAnchor>
  <xdr:twoCellAnchor>
    <xdr:from>
      <xdr:col>15</xdr:col>
      <xdr:colOff>15888</xdr:colOff>
      <xdr:row>31</xdr:row>
      <xdr:rowOff>30668</xdr:rowOff>
    </xdr:from>
    <xdr:to>
      <xdr:col>16</xdr:col>
      <xdr:colOff>15888</xdr:colOff>
      <xdr:row>31</xdr:row>
      <xdr:rowOff>210668</xdr:rowOff>
    </xdr:to>
    <xdr:sp macro="" textlink="">
      <xdr:nvSpPr>
        <xdr:cNvPr id="182" name="正方形/長方形 181">
          <a:extLst>
            <a:ext uri="{FF2B5EF4-FFF2-40B4-BE49-F238E27FC236}">
              <a16:creationId xmlns:a16="http://schemas.microsoft.com/office/drawing/2014/main" id="{BCA875A1-057A-473C-B84B-EB2A14F99A32}"/>
            </a:ext>
          </a:extLst>
        </xdr:cNvPr>
        <xdr:cNvSpPr/>
      </xdr:nvSpPr>
      <xdr:spPr>
        <a:xfrm>
          <a:off x="11387910" y="7733494"/>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㉙㉚</a:t>
          </a:r>
        </a:p>
      </xdr:txBody>
    </xdr:sp>
    <xdr:clientData/>
  </xdr:twoCellAnchor>
  <xdr:twoCellAnchor>
    <xdr:from>
      <xdr:col>19</xdr:col>
      <xdr:colOff>12229</xdr:colOff>
      <xdr:row>31</xdr:row>
      <xdr:rowOff>30156</xdr:rowOff>
    </xdr:from>
    <xdr:to>
      <xdr:col>20</xdr:col>
      <xdr:colOff>12229</xdr:colOff>
      <xdr:row>31</xdr:row>
      <xdr:rowOff>210156</xdr:rowOff>
    </xdr:to>
    <xdr:sp macro="" textlink="">
      <xdr:nvSpPr>
        <xdr:cNvPr id="183" name="正方形/長方形 182">
          <a:extLst>
            <a:ext uri="{FF2B5EF4-FFF2-40B4-BE49-F238E27FC236}">
              <a16:creationId xmlns:a16="http://schemas.microsoft.com/office/drawing/2014/main" id="{6CE530CA-8DA9-41DD-B827-656D06FF707F}"/>
            </a:ext>
          </a:extLst>
        </xdr:cNvPr>
        <xdr:cNvSpPr/>
      </xdr:nvSpPr>
      <xdr:spPr>
        <a:xfrm>
          <a:off x="14075611" y="7672568"/>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㊲㊳</a:t>
          </a:r>
        </a:p>
      </xdr:txBody>
    </xdr:sp>
    <xdr:clientData/>
  </xdr:twoCellAnchor>
  <xdr:twoCellAnchor>
    <xdr:from>
      <xdr:col>16</xdr:col>
      <xdr:colOff>671935</xdr:colOff>
      <xdr:row>31</xdr:row>
      <xdr:rowOff>38947</xdr:rowOff>
    </xdr:from>
    <xdr:to>
      <xdr:col>17</xdr:col>
      <xdr:colOff>671934</xdr:colOff>
      <xdr:row>31</xdr:row>
      <xdr:rowOff>218947</xdr:rowOff>
    </xdr:to>
    <xdr:sp macro="" textlink="">
      <xdr:nvSpPr>
        <xdr:cNvPr id="184" name="正方形/長方形 183">
          <a:extLst>
            <a:ext uri="{FF2B5EF4-FFF2-40B4-BE49-F238E27FC236}">
              <a16:creationId xmlns:a16="http://schemas.microsoft.com/office/drawing/2014/main" id="{B6751765-DAE0-4BAC-8B03-3CFBD548615A}"/>
            </a:ext>
          </a:extLst>
        </xdr:cNvPr>
        <xdr:cNvSpPr/>
      </xdr:nvSpPr>
      <xdr:spPr>
        <a:xfrm>
          <a:off x="12731413" y="7741773"/>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㉝㉞</a:t>
          </a:r>
        </a:p>
      </xdr:txBody>
    </xdr:sp>
    <xdr:clientData/>
  </xdr:twoCellAnchor>
  <xdr:twoCellAnchor>
    <xdr:from>
      <xdr:col>19</xdr:col>
      <xdr:colOff>681912</xdr:colOff>
      <xdr:row>31</xdr:row>
      <xdr:rowOff>30156</xdr:rowOff>
    </xdr:from>
    <xdr:to>
      <xdr:col>20</xdr:col>
      <xdr:colOff>681913</xdr:colOff>
      <xdr:row>31</xdr:row>
      <xdr:rowOff>210156</xdr:rowOff>
    </xdr:to>
    <xdr:sp macro="" textlink="">
      <xdr:nvSpPr>
        <xdr:cNvPr id="185" name="正方形/長方形 184">
          <a:extLst>
            <a:ext uri="{FF2B5EF4-FFF2-40B4-BE49-F238E27FC236}">
              <a16:creationId xmlns:a16="http://schemas.microsoft.com/office/drawing/2014/main" id="{CB55991B-880D-4588-A19F-BE2491FF6D4F}"/>
            </a:ext>
          </a:extLst>
        </xdr:cNvPr>
        <xdr:cNvSpPr/>
      </xdr:nvSpPr>
      <xdr:spPr>
        <a:xfrm>
          <a:off x="14745294" y="7672568"/>
          <a:ext cx="68356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㊴㊵</a:t>
          </a:r>
        </a:p>
      </xdr:txBody>
    </xdr:sp>
    <xdr:clientData/>
  </xdr:twoCellAnchor>
  <xdr:twoCellAnchor>
    <xdr:from>
      <xdr:col>10</xdr:col>
      <xdr:colOff>1207</xdr:colOff>
      <xdr:row>15</xdr:row>
      <xdr:rowOff>41145</xdr:rowOff>
    </xdr:from>
    <xdr:to>
      <xdr:col>11</xdr:col>
      <xdr:colOff>1207</xdr:colOff>
      <xdr:row>15</xdr:row>
      <xdr:rowOff>221145</xdr:rowOff>
    </xdr:to>
    <xdr:sp macro="" textlink="">
      <xdr:nvSpPr>
        <xdr:cNvPr id="186" name="正方形/長方形 185">
          <a:extLst>
            <a:ext uri="{FF2B5EF4-FFF2-40B4-BE49-F238E27FC236}">
              <a16:creationId xmlns:a16="http://schemas.microsoft.com/office/drawing/2014/main" id="{A8AE4ACF-6BD4-4D5D-934B-B912CC27D379}"/>
            </a:ext>
          </a:extLst>
        </xdr:cNvPr>
        <xdr:cNvSpPr/>
      </xdr:nvSpPr>
      <xdr:spPr>
        <a:xfrm>
          <a:off x="6840157" y="3755895"/>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①②</a:t>
          </a:r>
        </a:p>
      </xdr:txBody>
    </xdr:sp>
    <xdr:clientData/>
  </xdr:twoCellAnchor>
  <xdr:twoCellAnchor>
    <xdr:from>
      <xdr:col>10</xdr:col>
      <xdr:colOff>678220</xdr:colOff>
      <xdr:row>15</xdr:row>
      <xdr:rowOff>33818</xdr:rowOff>
    </xdr:from>
    <xdr:to>
      <xdr:col>11</xdr:col>
      <xdr:colOff>678220</xdr:colOff>
      <xdr:row>15</xdr:row>
      <xdr:rowOff>213818</xdr:rowOff>
    </xdr:to>
    <xdr:sp macro="" textlink="">
      <xdr:nvSpPr>
        <xdr:cNvPr id="187" name="正方形/長方形 186">
          <a:extLst>
            <a:ext uri="{FF2B5EF4-FFF2-40B4-BE49-F238E27FC236}">
              <a16:creationId xmlns:a16="http://schemas.microsoft.com/office/drawing/2014/main" id="{E179C8D4-E9D5-4230-BAF1-A4E4CB1AA246}"/>
            </a:ext>
          </a:extLst>
        </xdr:cNvPr>
        <xdr:cNvSpPr/>
      </xdr:nvSpPr>
      <xdr:spPr>
        <a:xfrm>
          <a:off x="7536220" y="377054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③④</a:t>
          </a:r>
        </a:p>
      </xdr:txBody>
    </xdr:sp>
    <xdr:clientData/>
  </xdr:twoCellAnchor>
  <xdr:twoCellAnchor>
    <xdr:from>
      <xdr:col>12</xdr:col>
      <xdr:colOff>2682</xdr:colOff>
      <xdr:row>15</xdr:row>
      <xdr:rowOff>39678</xdr:rowOff>
    </xdr:from>
    <xdr:to>
      <xdr:col>13</xdr:col>
      <xdr:colOff>2683</xdr:colOff>
      <xdr:row>15</xdr:row>
      <xdr:rowOff>219678</xdr:rowOff>
    </xdr:to>
    <xdr:sp macro="" textlink="">
      <xdr:nvSpPr>
        <xdr:cNvPr id="188" name="正方形/長方形 187">
          <a:extLst>
            <a:ext uri="{FF2B5EF4-FFF2-40B4-BE49-F238E27FC236}">
              <a16:creationId xmlns:a16="http://schemas.microsoft.com/office/drawing/2014/main" id="{0A3878E5-F9B3-4E00-A23B-8289BE56BE71}"/>
            </a:ext>
          </a:extLst>
        </xdr:cNvPr>
        <xdr:cNvSpPr/>
      </xdr:nvSpPr>
      <xdr:spPr>
        <a:xfrm>
          <a:off x="8238144" y="377640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⑤⑥</a:t>
          </a:r>
        </a:p>
      </xdr:txBody>
    </xdr:sp>
    <xdr:clientData/>
  </xdr:twoCellAnchor>
  <xdr:twoCellAnchor>
    <xdr:from>
      <xdr:col>12</xdr:col>
      <xdr:colOff>682626</xdr:colOff>
      <xdr:row>15</xdr:row>
      <xdr:rowOff>38211</xdr:rowOff>
    </xdr:from>
    <xdr:to>
      <xdr:col>13</xdr:col>
      <xdr:colOff>682627</xdr:colOff>
      <xdr:row>15</xdr:row>
      <xdr:rowOff>218211</xdr:rowOff>
    </xdr:to>
    <xdr:sp macro="" textlink="">
      <xdr:nvSpPr>
        <xdr:cNvPr id="189" name="正方形/長方形 188">
          <a:extLst>
            <a:ext uri="{FF2B5EF4-FFF2-40B4-BE49-F238E27FC236}">
              <a16:creationId xmlns:a16="http://schemas.microsoft.com/office/drawing/2014/main" id="{F1137D03-EDC0-492A-ADAA-0E092EF0D2B6}"/>
            </a:ext>
          </a:extLst>
        </xdr:cNvPr>
        <xdr:cNvSpPr/>
      </xdr:nvSpPr>
      <xdr:spPr>
        <a:xfrm>
          <a:off x="8918088" y="3774942"/>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⑦⑧</a:t>
          </a:r>
        </a:p>
      </xdr:txBody>
    </xdr:sp>
    <xdr:clientData/>
  </xdr:twoCellAnchor>
  <xdr:twoCellAnchor>
    <xdr:from>
      <xdr:col>13</xdr:col>
      <xdr:colOff>681166</xdr:colOff>
      <xdr:row>15</xdr:row>
      <xdr:rowOff>36744</xdr:rowOff>
    </xdr:from>
    <xdr:to>
      <xdr:col>14</xdr:col>
      <xdr:colOff>681166</xdr:colOff>
      <xdr:row>15</xdr:row>
      <xdr:rowOff>216744</xdr:rowOff>
    </xdr:to>
    <xdr:sp macro="" textlink="">
      <xdr:nvSpPr>
        <xdr:cNvPr id="190" name="正方形/長方形 189">
          <a:extLst>
            <a:ext uri="{FF2B5EF4-FFF2-40B4-BE49-F238E27FC236}">
              <a16:creationId xmlns:a16="http://schemas.microsoft.com/office/drawing/2014/main" id="{A72CD90F-3C09-4A4E-808B-476C5D22B13B}"/>
            </a:ext>
          </a:extLst>
        </xdr:cNvPr>
        <xdr:cNvSpPr/>
      </xdr:nvSpPr>
      <xdr:spPr>
        <a:xfrm>
          <a:off x="9605358" y="377347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⑨⑩</a:t>
          </a:r>
        </a:p>
      </xdr:txBody>
    </xdr:sp>
    <xdr:clientData/>
  </xdr:twoCellAnchor>
  <xdr:twoCellAnchor>
    <xdr:from>
      <xdr:col>15</xdr:col>
      <xdr:colOff>5628</xdr:colOff>
      <xdr:row>15</xdr:row>
      <xdr:rowOff>35277</xdr:rowOff>
    </xdr:from>
    <xdr:to>
      <xdr:col>16</xdr:col>
      <xdr:colOff>5628</xdr:colOff>
      <xdr:row>15</xdr:row>
      <xdr:rowOff>215277</xdr:rowOff>
    </xdr:to>
    <xdr:sp macro="" textlink="">
      <xdr:nvSpPr>
        <xdr:cNvPr id="191" name="正方形/長方形 190">
          <a:extLst>
            <a:ext uri="{FF2B5EF4-FFF2-40B4-BE49-F238E27FC236}">
              <a16:creationId xmlns:a16="http://schemas.microsoft.com/office/drawing/2014/main" id="{E7201FA7-9E00-40D4-A593-F3C4849B1909}"/>
            </a:ext>
          </a:extLst>
        </xdr:cNvPr>
        <xdr:cNvSpPr/>
      </xdr:nvSpPr>
      <xdr:spPr>
        <a:xfrm>
          <a:off x="10307282" y="377200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⑪⑫</a:t>
          </a:r>
        </a:p>
      </xdr:txBody>
    </xdr:sp>
    <xdr:clientData/>
  </xdr:twoCellAnchor>
  <xdr:twoCellAnchor>
    <xdr:from>
      <xdr:col>16</xdr:col>
      <xdr:colOff>11492</xdr:colOff>
      <xdr:row>15</xdr:row>
      <xdr:rowOff>41137</xdr:rowOff>
    </xdr:from>
    <xdr:to>
      <xdr:col>17</xdr:col>
      <xdr:colOff>11493</xdr:colOff>
      <xdr:row>15</xdr:row>
      <xdr:rowOff>221137</xdr:rowOff>
    </xdr:to>
    <xdr:sp macro="" textlink="">
      <xdr:nvSpPr>
        <xdr:cNvPr id="192" name="正方形/長方形 191">
          <a:extLst>
            <a:ext uri="{FF2B5EF4-FFF2-40B4-BE49-F238E27FC236}">
              <a16:creationId xmlns:a16="http://schemas.microsoft.com/office/drawing/2014/main" id="{D0A0E22C-C604-49C7-9C08-8E1788FEE2B0}"/>
            </a:ext>
          </a:extLst>
        </xdr:cNvPr>
        <xdr:cNvSpPr/>
      </xdr:nvSpPr>
      <xdr:spPr>
        <a:xfrm>
          <a:off x="11001877" y="377786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⑬⑭</a:t>
          </a:r>
        </a:p>
      </xdr:txBody>
    </xdr:sp>
    <xdr:clientData/>
  </xdr:twoCellAnchor>
  <xdr:twoCellAnchor>
    <xdr:from>
      <xdr:col>16</xdr:col>
      <xdr:colOff>10025</xdr:colOff>
      <xdr:row>14</xdr:row>
      <xdr:rowOff>39668</xdr:rowOff>
    </xdr:from>
    <xdr:to>
      <xdr:col>17</xdr:col>
      <xdr:colOff>10026</xdr:colOff>
      <xdr:row>14</xdr:row>
      <xdr:rowOff>219668</xdr:rowOff>
    </xdr:to>
    <xdr:sp macro="" textlink="">
      <xdr:nvSpPr>
        <xdr:cNvPr id="193" name="正方形/長方形 192">
          <a:extLst>
            <a:ext uri="{FF2B5EF4-FFF2-40B4-BE49-F238E27FC236}">
              <a16:creationId xmlns:a16="http://schemas.microsoft.com/office/drawing/2014/main" id="{B2383172-5F1F-49E5-B7B4-78F81FC8BEE4}"/>
            </a:ext>
          </a:extLst>
        </xdr:cNvPr>
        <xdr:cNvSpPr/>
      </xdr:nvSpPr>
      <xdr:spPr>
        <a:xfrm>
          <a:off x="11000410" y="3527283"/>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⑮⑯</a:t>
          </a:r>
        </a:p>
      </xdr:txBody>
    </xdr:sp>
    <xdr:clientData/>
  </xdr:twoCellAnchor>
  <xdr:twoCellAnchor>
    <xdr:from>
      <xdr:col>17</xdr:col>
      <xdr:colOff>17354</xdr:colOff>
      <xdr:row>15</xdr:row>
      <xdr:rowOff>39670</xdr:rowOff>
    </xdr:from>
    <xdr:to>
      <xdr:col>18</xdr:col>
      <xdr:colOff>17354</xdr:colOff>
      <xdr:row>15</xdr:row>
      <xdr:rowOff>219670</xdr:rowOff>
    </xdr:to>
    <xdr:sp macro="" textlink="">
      <xdr:nvSpPr>
        <xdr:cNvPr id="194" name="正方形/長方形 193">
          <a:extLst>
            <a:ext uri="{FF2B5EF4-FFF2-40B4-BE49-F238E27FC236}">
              <a16:creationId xmlns:a16="http://schemas.microsoft.com/office/drawing/2014/main" id="{4998F597-0EC3-4E86-9893-44BAF3EBF858}"/>
            </a:ext>
          </a:extLst>
        </xdr:cNvPr>
        <xdr:cNvSpPr/>
      </xdr:nvSpPr>
      <xdr:spPr>
        <a:xfrm>
          <a:off x="11696469" y="3776401"/>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⑰⑱</a:t>
          </a:r>
        </a:p>
      </xdr:txBody>
    </xdr:sp>
    <xdr:clientData/>
  </xdr:twoCellAnchor>
  <xdr:twoCellAnchor>
    <xdr:from>
      <xdr:col>17</xdr:col>
      <xdr:colOff>15887</xdr:colOff>
      <xdr:row>14</xdr:row>
      <xdr:rowOff>38201</xdr:rowOff>
    </xdr:from>
    <xdr:to>
      <xdr:col>18</xdr:col>
      <xdr:colOff>15887</xdr:colOff>
      <xdr:row>14</xdr:row>
      <xdr:rowOff>218201</xdr:rowOff>
    </xdr:to>
    <xdr:sp macro="" textlink="">
      <xdr:nvSpPr>
        <xdr:cNvPr id="195" name="正方形/長方形 194">
          <a:extLst>
            <a:ext uri="{FF2B5EF4-FFF2-40B4-BE49-F238E27FC236}">
              <a16:creationId xmlns:a16="http://schemas.microsoft.com/office/drawing/2014/main" id="{23C0804B-7637-456D-AC5B-789993EB8AC4}"/>
            </a:ext>
          </a:extLst>
        </xdr:cNvPr>
        <xdr:cNvSpPr/>
      </xdr:nvSpPr>
      <xdr:spPr>
        <a:xfrm>
          <a:off x="11695002" y="3525816"/>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⑲⑳</a:t>
          </a:r>
        </a:p>
      </xdr:txBody>
    </xdr:sp>
    <xdr:clientData/>
  </xdr:twoCellAnchor>
  <xdr:twoCellAnchor>
    <xdr:from>
      <xdr:col>18</xdr:col>
      <xdr:colOff>23220</xdr:colOff>
      <xdr:row>15</xdr:row>
      <xdr:rowOff>38203</xdr:rowOff>
    </xdr:from>
    <xdr:to>
      <xdr:col>19</xdr:col>
      <xdr:colOff>23220</xdr:colOff>
      <xdr:row>15</xdr:row>
      <xdr:rowOff>218203</xdr:rowOff>
    </xdr:to>
    <xdr:sp macro="" textlink="">
      <xdr:nvSpPr>
        <xdr:cNvPr id="196" name="正方形/長方形 195">
          <a:extLst>
            <a:ext uri="{FF2B5EF4-FFF2-40B4-BE49-F238E27FC236}">
              <a16:creationId xmlns:a16="http://schemas.microsoft.com/office/drawing/2014/main" id="{15CA4F41-6E5A-4217-ABB5-8DE1381B6FC1}"/>
            </a:ext>
          </a:extLst>
        </xdr:cNvPr>
        <xdr:cNvSpPr/>
      </xdr:nvSpPr>
      <xdr:spPr>
        <a:xfrm>
          <a:off x="12391066" y="377493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㉑㉒</a:t>
          </a:r>
        </a:p>
      </xdr:txBody>
    </xdr:sp>
    <xdr:clientData/>
  </xdr:twoCellAnchor>
  <xdr:twoCellAnchor>
    <xdr:from>
      <xdr:col>18</xdr:col>
      <xdr:colOff>21753</xdr:colOff>
      <xdr:row>14</xdr:row>
      <xdr:rowOff>36734</xdr:rowOff>
    </xdr:from>
    <xdr:to>
      <xdr:col>19</xdr:col>
      <xdr:colOff>21753</xdr:colOff>
      <xdr:row>14</xdr:row>
      <xdr:rowOff>216734</xdr:rowOff>
    </xdr:to>
    <xdr:sp macro="" textlink="">
      <xdr:nvSpPr>
        <xdr:cNvPr id="197" name="正方形/長方形 196">
          <a:extLst>
            <a:ext uri="{FF2B5EF4-FFF2-40B4-BE49-F238E27FC236}">
              <a16:creationId xmlns:a16="http://schemas.microsoft.com/office/drawing/2014/main" id="{1590EDF4-8022-48F7-BACF-57482F2D7E3C}"/>
            </a:ext>
          </a:extLst>
        </xdr:cNvPr>
        <xdr:cNvSpPr/>
      </xdr:nvSpPr>
      <xdr:spPr>
        <a:xfrm>
          <a:off x="12389599" y="352434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㉓㉔</a:t>
          </a:r>
        </a:p>
      </xdr:txBody>
    </xdr:sp>
    <xdr:clientData/>
  </xdr:twoCellAnchor>
  <xdr:twoCellAnchor>
    <xdr:from>
      <xdr:col>19</xdr:col>
      <xdr:colOff>7105</xdr:colOff>
      <xdr:row>15</xdr:row>
      <xdr:rowOff>36736</xdr:rowOff>
    </xdr:from>
    <xdr:to>
      <xdr:col>20</xdr:col>
      <xdr:colOff>7105</xdr:colOff>
      <xdr:row>15</xdr:row>
      <xdr:rowOff>216736</xdr:rowOff>
    </xdr:to>
    <xdr:sp macro="" textlink="">
      <xdr:nvSpPr>
        <xdr:cNvPr id="198" name="正方形/長方形 197">
          <a:extLst>
            <a:ext uri="{FF2B5EF4-FFF2-40B4-BE49-F238E27FC236}">
              <a16:creationId xmlns:a16="http://schemas.microsoft.com/office/drawing/2014/main" id="{313B8D5F-BAC9-4B21-9501-E0B0295F1741}"/>
            </a:ext>
          </a:extLst>
        </xdr:cNvPr>
        <xdr:cNvSpPr/>
      </xdr:nvSpPr>
      <xdr:spPr>
        <a:xfrm>
          <a:off x="13063682" y="3773467"/>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㉕㉖</a:t>
          </a:r>
        </a:p>
      </xdr:txBody>
    </xdr:sp>
    <xdr:clientData/>
  </xdr:twoCellAnchor>
  <xdr:twoCellAnchor>
    <xdr:from>
      <xdr:col>19</xdr:col>
      <xdr:colOff>5638</xdr:colOff>
      <xdr:row>14</xdr:row>
      <xdr:rowOff>35267</xdr:rowOff>
    </xdr:from>
    <xdr:to>
      <xdr:col>20</xdr:col>
      <xdr:colOff>5638</xdr:colOff>
      <xdr:row>14</xdr:row>
      <xdr:rowOff>215267</xdr:rowOff>
    </xdr:to>
    <xdr:sp macro="" textlink="">
      <xdr:nvSpPr>
        <xdr:cNvPr id="199" name="正方形/長方形 198">
          <a:extLst>
            <a:ext uri="{FF2B5EF4-FFF2-40B4-BE49-F238E27FC236}">
              <a16:creationId xmlns:a16="http://schemas.microsoft.com/office/drawing/2014/main" id="{4267BFA7-CE01-4CBD-A341-AA91C6E5F993}"/>
            </a:ext>
          </a:extLst>
        </xdr:cNvPr>
        <xdr:cNvSpPr/>
      </xdr:nvSpPr>
      <xdr:spPr>
        <a:xfrm>
          <a:off x="13062215" y="3522882"/>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㉗㉘</a:t>
          </a:r>
        </a:p>
      </xdr:txBody>
    </xdr:sp>
    <xdr:clientData/>
  </xdr:twoCellAnchor>
  <xdr:twoCellAnchor>
    <xdr:from>
      <xdr:col>20</xdr:col>
      <xdr:colOff>20298</xdr:colOff>
      <xdr:row>15</xdr:row>
      <xdr:rowOff>35269</xdr:rowOff>
    </xdr:from>
    <xdr:to>
      <xdr:col>21</xdr:col>
      <xdr:colOff>20299</xdr:colOff>
      <xdr:row>15</xdr:row>
      <xdr:rowOff>215269</xdr:rowOff>
    </xdr:to>
    <xdr:sp macro="" textlink="">
      <xdr:nvSpPr>
        <xdr:cNvPr id="200" name="正方形/長方形 199">
          <a:extLst>
            <a:ext uri="{FF2B5EF4-FFF2-40B4-BE49-F238E27FC236}">
              <a16:creationId xmlns:a16="http://schemas.microsoft.com/office/drawing/2014/main" id="{E0B5DBE1-1FD4-49D1-B3C3-A59441CFCA90}"/>
            </a:ext>
          </a:extLst>
        </xdr:cNvPr>
        <xdr:cNvSpPr/>
      </xdr:nvSpPr>
      <xdr:spPr>
        <a:xfrm>
          <a:off x="13765606" y="377200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㉙㉚</a:t>
          </a:r>
        </a:p>
      </xdr:txBody>
    </xdr:sp>
    <xdr:clientData/>
  </xdr:twoCellAnchor>
  <xdr:twoCellAnchor>
    <xdr:from>
      <xdr:col>20</xdr:col>
      <xdr:colOff>18831</xdr:colOff>
      <xdr:row>14</xdr:row>
      <xdr:rowOff>33800</xdr:rowOff>
    </xdr:from>
    <xdr:to>
      <xdr:col>21</xdr:col>
      <xdr:colOff>18832</xdr:colOff>
      <xdr:row>14</xdr:row>
      <xdr:rowOff>213800</xdr:rowOff>
    </xdr:to>
    <xdr:sp macro="" textlink="">
      <xdr:nvSpPr>
        <xdr:cNvPr id="201" name="正方形/長方形 200">
          <a:extLst>
            <a:ext uri="{FF2B5EF4-FFF2-40B4-BE49-F238E27FC236}">
              <a16:creationId xmlns:a16="http://schemas.microsoft.com/office/drawing/2014/main" id="{59A3787C-BD7C-453F-AA18-D452AF36E06B}"/>
            </a:ext>
          </a:extLst>
        </xdr:cNvPr>
        <xdr:cNvSpPr/>
      </xdr:nvSpPr>
      <xdr:spPr>
        <a:xfrm>
          <a:off x="13764139" y="352141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㉛㉜</a:t>
          </a:r>
        </a:p>
      </xdr:txBody>
    </xdr:sp>
    <xdr:clientData/>
  </xdr:twoCellAnchor>
  <xdr:twoCellAnchor>
    <xdr:from>
      <xdr:col>21</xdr:col>
      <xdr:colOff>18836</xdr:colOff>
      <xdr:row>15</xdr:row>
      <xdr:rowOff>41129</xdr:rowOff>
    </xdr:from>
    <xdr:to>
      <xdr:col>22</xdr:col>
      <xdr:colOff>18836</xdr:colOff>
      <xdr:row>15</xdr:row>
      <xdr:rowOff>221129</xdr:rowOff>
    </xdr:to>
    <xdr:sp macro="" textlink="">
      <xdr:nvSpPr>
        <xdr:cNvPr id="202" name="正方形/長方形 201">
          <a:extLst>
            <a:ext uri="{FF2B5EF4-FFF2-40B4-BE49-F238E27FC236}">
              <a16:creationId xmlns:a16="http://schemas.microsoft.com/office/drawing/2014/main" id="{A7E65A96-08F9-4276-B3E9-FD6CABDD183F}"/>
            </a:ext>
          </a:extLst>
        </xdr:cNvPr>
        <xdr:cNvSpPr/>
      </xdr:nvSpPr>
      <xdr:spPr>
        <a:xfrm>
          <a:off x="14452874" y="377786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㉝㉞</a:t>
          </a:r>
        </a:p>
      </xdr:txBody>
    </xdr:sp>
    <xdr:clientData/>
  </xdr:twoCellAnchor>
  <xdr:twoCellAnchor>
    <xdr:from>
      <xdr:col>21</xdr:col>
      <xdr:colOff>17369</xdr:colOff>
      <xdr:row>14</xdr:row>
      <xdr:rowOff>39660</xdr:rowOff>
    </xdr:from>
    <xdr:to>
      <xdr:col>22</xdr:col>
      <xdr:colOff>17369</xdr:colOff>
      <xdr:row>14</xdr:row>
      <xdr:rowOff>219660</xdr:rowOff>
    </xdr:to>
    <xdr:sp macro="" textlink="">
      <xdr:nvSpPr>
        <xdr:cNvPr id="203" name="正方形/長方形 202">
          <a:extLst>
            <a:ext uri="{FF2B5EF4-FFF2-40B4-BE49-F238E27FC236}">
              <a16:creationId xmlns:a16="http://schemas.microsoft.com/office/drawing/2014/main" id="{A414C8BC-51DF-40F0-8029-978493A12C31}"/>
            </a:ext>
          </a:extLst>
        </xdr:cNvPr>
        <xdr:cNvSpPr/>
      </xdr:nvSpPr>
      <xdr:spPr>
        <a:xfrm>
          <a:off x="14451407" y="352727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㉟㊱</a:t>
          </a:r>
        </a:p>
      </xdr:txBody>
    </xdr:sp>
    <xdr:clientData/>
  </xdr:twoCellAnchor>
  <xdr:twoCellAnchor>
    <xdr:from>
      <xdr:col>22</xdr:col>
      <xdr:colOff>32026</xdr:colOff>
      <xdr:row>15</xdr:row>
      <xdr:rowOff>39662</xdr:rowOff>
    </xdr:from>
    <xdr:to>
      <xdr:col>23</xdr:col>
      <xdr:colOff>32026</xdr:colOff>
      <xdr:row>15</xdr:row>
      <xdr:rowOff>219662</xdr:rowOff>
    </xdr:to>
    <xdr:sp macro="" textlink="">
      <xdr:nvSpPr>
        <xdr:cNvPr id="204" name="正方形/長方形 203">
          <a:extLst>
            <a:ext uri="{FF2B5EF4-FFF2-40B4-BE49-F238E27FC236}">
              <a16:creationId xmlns:a16="http://schemas.microsoft.com/office/drawing/2014/main" id="{B632131D-28EC-490E-A869-05F9668AAB9A}"/>
            </a:ext>
          </a:extLst>
        </xdr:cNvPr>
        <xdr:cNvSpPr/>
      </xdr:nvSpPr>
      <xdr:spPr>
        <a:xfrm>
          <a:off x="15154795" y="3776393"/>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㊲㊳</a:t>
          </a:r>
        </a:p>
      </xdr:txBody>
    </xdr:sp>
    <xdr:clientData/>
  </xdr:twoCellAnchor>
  <xdr:twoCellAnchor>
    <xdr:from>
      <xdr:col>22</xdr:col>
      <xdr:colOff>30559</xdr:colOff>
      <xdr:row>14</xdr:row>
      <xdr:rowOff>38193</xdr:rowOff>
    </xdr:from>
    <xdr:to>
      <xdr:col>23</xdr:col>
      <xdr:colOff>30559</xdr:colOff>
      <xdr:row>14</xdr:row>
      <xdr:rowOff>218193</xdr:rowOff>
    </xdr:to>
    <xdr:sp macro="" textlink="">
      <xdr:nvSpPr>
        <xdr:cNvPr id="205" name="正方形/長方形 204">
          <a:extLst>
            <a:ext uri="{FF2B5EF4-FFF2-40B4-BE49-F238E27FC236}">
              <a16:creationId xmlns:a16="http://schemas.microsoft.com/office/drawing/2014/main" id="{15AE0D56-CA12-4D07-A4BF-CFB628F79961}"/>
            </a:ext>
          </a:extLst>
        </xdr:cNvPr>
        <xdr:cNvSpPr/>
      </xdr:nvSpPr>
      <xdr:spPr>
        <a:xfrm>
          <a:off x="15153328" y="352580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㊴㊵</a:t>
          </a:r>
        </a:p>
      </xdr:txBody>
    </xdr:sp>
    <xdr:clientData/>
  </xdr:twoCellAnchor>
  <xdr:twoCellAnchor>
    <xdr:from>
      <xdr:col>13</xdr:col>
      <xdr:colOff>17332</xdr:colOff>
      <xdr:row>51</xdr:row>
      <xdr:rowOff>48428</xdr:rowOff>
    </xdr:from>
    <xdr:to>
      <xdr:col>14</xdr:col>
      <xdr:colOff>17332</xdr:colOff>
      <xdr:row>51</xdr:row>
      <xdr:rowOff>228428</xdr:rowOff>
    </xdr:to>
    <xdr:sp macro="" textlink="">
      <xdr:nvSpPr>
        <xdr:cNvPr id="206" name="正方形/長方形 205">
          <a:extLst>
            <a:ext uri="{FF2B5EF4-FFF2-40B4-BE49-F238E27FC236}">
              <a16:creationId xmlns:a16="http://schemas.microsoft.com/office/drawing/2014/main" id="{88A1FF2A-69C1-46B6-B258-16ED25CAC5BD}"/>
            </a:ext>
          </a:extLst>
        </xdr:cNvPr>
        <xdr:cNvSpPr/>
      </xdr:nvSpPr>
      <xdr:spPr>
        <a:xfrm>
          <a:off x="8929419" y="11975385"/>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a:t>
          </a:r>
        </a:p>
      </xdr:txBody>
    </xdr:sp>
    <xdr:clientData/>
  </xdr:twoCellAnchor>
  <xdr:twoCellAnchor>
    <xdr:from>
      <xdr:col>15</xdr:col>
      <xdr:colOff>15772</xdr:colOff>
      <xdr:row>51</xdr:row>
      <xdr:rowOff>46870</xdr:rowOff>
    </xdr:from>
    <xdr:to>
      <xdr:col>16</xdr:col>
      <xdr:colOff>15771</xdr:colOff>
      <xdr:row>51</xdr:row>
      <xdr:rowOff>226870</xdr:rowOff>
    </xdr:to>
    <xdr:sp macro="" textlink="">
      <xdr:nvSpPr>
        <xdr:cNvPr id="207" name="正方形/長方形 206">
          <a:extLst>
            <a:ext uri="{FF2B5EF4-FFF2-40B4-BE49-F238E27FC236}">
              <a16:creationId xmlns:a16="http://schemas.microsoft.com/office/drawing/2014/main" id="{1519C96D-6E5A-4856-8DC0-65C4A8C7FECF}"/>
            </a:ext>
          </a:extLst>
        </xdr:cNvPr>
        <xdr:cNvSpPr/>
      </xdr:nvSpPr>
      <xdr:spPr>
        <a:xfrm>
          <a:off x="10302772" y="11973827"/>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a:t>
          </a:r>
        </a:p>
      </xdr:txBody>
    </xdr:sp>
    <xdr:clientData/>
  </xdr:twoCellAnchor>
  <xdr:twoCellAnchor>
    <xdr:from>
      <xdr:col>13</xdr:col>
      <xdr:colOff>11288</xdr:colOff>
      <xdr:row>49</xdr:row>
      <xdr:rowOff>28260</xdr:rowOff>
    </xdr:from>
    <xdr:to>
      <xdr:col>14</xdr:col>
      <xdr:colOff>11288</xdr:colOff>
      <xdr:row>49</xdr:row>
      <xdr:rowOff>208260</xdr:rowOff>
    </xdr:to>
    <xdr:sp macro="" textlink="">
      <xdr:nvSpPr>
        <xdr:cNvPr id="208" name="正方形/長方形 207">
          <a:extLst>
            <a:ext uri="{FF2B5EF4-FFF2-40B4-BE49-F238E27FC236}">
              <a16:creationId xmlns:a16="http://schemas.microsoft.com/office/drawing/2014/main" id="{BA2DB4C9-99B8-43AA-8C34-9BA14CA0513C}"/>
            </a:ext>
          </a:extLst>
        </xdr:cNvPr>
        <xdr:cNvSpPr/>
      </xdr:nvSpPr>
      <xdr:spPr>
        <a:xfrm>
          <a:off x="8886347" y="11368613"/>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a:t>
          </a:r>
        </a:p>
      </xdr:txBody>
    </xdr:sp>
    <xdr:clientData/>
  </xdr:twoCellAnchor>
  <xdr:twoCellAnchor>
    <xdr:from>
      <xdr:col>13</xdr:col>
      <xdr:colOff>6804</xdr:colOff>
      <xdr:row>50</xdr:row>
      <xdr:rowOff>46191</xdr:rowOff>
    </xdr:from>
    <xdr:to>
      <xdr:col>14</xdr:col>
      <xdr:colOff>6804</xdr:colOff>
      <xdr:row>50</xdr:row>
      <xdr:rowOff>226191</xdr:rowOff>
    </xdr:to>
    <xdr:sp macro="" textlink="">
      <xdr:nvSpPr>
        <xdr:cNvPr id="209" name="正方形/長方形 208">
          <a:extLst>
            <a:ext uri="{FF2B5EF4-FFF2-40B4-BE49-F238E27FC236}">
              <a16:creationId xmlns:a16="http://schemas.microsoft.com/office/drawing/2014/main" id="{AC3C2D2D-54CB-4508-AAC8-BBA3A2AB5511}"/>
            </a:ext>
          </a:extLst>
        </xdr:cNvPr>
        <xdr:cNvSpPr/>
      </xdr:nvSpPr>
      <xdr:spPr>
        <a:xfrm>
          <a:off x="8881863" y="11633073"/>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②</a:t>
          </a:r>
        </a:p>
      </xdr:txBody>
    </xdr:sp>
    <xdr:clientData/>
  </xdr:twoCellAnchor>
  <xdr:twoCellAnchor>
    <xdr:from>
      <xdr:col>13</xdr:col>
      <xdr:colOff>686667</xdr:colOff>
      <xdr:row>51</xdr:row>
      <xdr:rowOff>43944</xdr:rowOff>
    </xdr:from>
    <xdr:to>
      <xdr:col>14</xdr:col>
      <xdr:colOff>686669</xdr:colOff>
      <xdr:row>51</xdr:row>
      <xdr:rowOff>223944</xdr:rowOff>
    </xdr:to>
    <xdr:sp macro="" textlink="">
      <xdr:nvSpPr>
        <xdr:cNvPr id="210" name="正方形/長方形 209">
          <a:extLst>
            <a:ext uri="{FF2B5EF4-FFF2-40B4-BE49-F238E27FC236}">
              <a16:creationId xmlns:a16="http://schemas.microsoft.com/office/drawing/2014/main" id="{B77BBC56-507C-464B-BE6F-7858C54F4563}"/>
            </a:ext>
          </a:extLst>
        </xdr:cNvPr>
        <xdr:cNvSpPr/>
      </xdr:nvSpPr>
      <xdr:spPr>
        <a:xfrm>
          <a:off x="9598754" y="11970901"/>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⑥</a:t>
          </a:r>
        </a:p>
      </xdr:txBody>
    </xdr:sp>
    <xdr:clientData/>
  </xdr:twoCellAnchor>
  <xdr:twoCellAnchor>
    <xdr:from>
      <xdr:col>16</xdr:col>
      <xdr:colOff>22497</xdr:colOff>
      <xdr:row>51</xdr:row>
      <xdr:rowOff>42386</xdr:rowOff>
    </xdr:from>
    <xdr:to>
      <xdr:col>17</xdr:col>
      <xdr:colOff>22499</xdr:colOff>
      <xdr:row>51</xdr:row>
      <xdr:rowOff>222386</xdr:rowOff>
    </xdr:to>
    <xdr:sp macro="" textlink="">
      <xdr:nvSpPr>
        <xdr:cNvPr id="211" name="正方形/長方形 210">
          <a:extLst>
            <a:ext uri="{FF2B5EF4-FFF2-40B4-BE49-F238E27FC236}">
              <a16:creationId xmlns:a16="http://schemas.microsoft.com/office/drawing/2014/main" id="{C20B488B-07CA-4B2C-825B-E0B0C1C0F67E}"/>
            </a:ext>
          </a:extLst>
        </xdr:cNvPr>
        <xdr:cNvSpPr/>
      </xdr:nvSpPr>
      <xdr:spPr>
        <a:xfrm>
          <a:off x="10996954" y="11969343"/>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⑫</a:t>
          </a:r>
        </a:p>
      </xdr:txBody>
    </xdr:sp>
    <xdr:clientData/>
  </xdr:twoCellAnchor>
  <xdr:twoCellAnchor>
    <xdr:from>
      <xdr:col>14</xdr:col>
      <xdr:colOff>18014</xdr:colOff>
      <xdr:row>49</xdr:row>
      <xdr:rowOff>23776</xdr:rowOff>
    </xdr:from>
    <xdr:to>
      <xdr:col>15</xdr:col>
      <xdr:colOff>18015</xdr:colOff>
      <xdr:row>49</xdr:row>
      <xdr:rowOff>203776</xdr:rowOff>
    </xdr:to>
    <xdr:sp macro="" textlink="">
      <xdr:nvSpPr>
        <xdr:cNvPr id="212" name="正方形/長方形 211">
          <a:extLst>
            <a:ext uri="{FF2B5EF4-FFF2-40B4-BE49-F238E27FC236}">
              <a16:creationId xmlns:a16="http://schemas.microsoft.com/office/drawing/2014/main" id="{5D30809D-41D7-4967-ABC9-148ADCC65530}"/>
            </a:ext>
          </a:extLst>
        </xdr:cNvPr>
        <xdr:cNvSpPr/>
      </xdr:nvSpPr>
      <xdr:spPr>
        <a:xfrm>
          <a:off x="9576632" y="11364129"/>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④</a:t>
          </a:r>
        </a:p>
      </xdr:txBody>
    </xdr:sp>
    <xdr:clientData/>
  </xdr:twoCellAnchor>
  <xdr:twoCellAnchor>
    <xdr:from>
      <xdr:col>14</xdr:col>
      <xdr:colOff>13530</xdr:colOff>
      <xdr:row>50</xdr:row>
      <xdr:rowOff>41707</xdr:rowOff>
    </xdr:from>
    <xdr:to>
      <xdr:col>15</xdr:col>
      <xdr:colOff>13531</xdr:colOff>
      <xdr:row>50</xdr:row>
      <xdr:rowOff>221707</xdr:rowOff>
    </xdr:to>
    <xdr:sp macro="" textlink="">
      <xdr:nvSpPr>
        <xdr:cNvPr id="213" name="正方形/長方形 212">
          <a:extLst>
            <a:ext uri="{FF2B5EF4-FFF2-40B4-BE49-F238E27FC236}">
              <a16:creationId xmlns:a16="http://schemas.microsoft.com/office/drawing/2014/main" id="{86507A59-59E3-437F-94F2-72059182D722}"/>
            </a:ext>
          </a:extLst>
        </xdr:cNvPr>
        <xdr:cNvSpPr/>
      </xdr:nvSpPr>
      <xdr:spPr>
        <a:xfrm>
          <a:off x="9572148" y="11628589"/>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a:t>
          </a:r>
        </a:p>
      </xdr:txBody>
    </xdr:sp>
    <xdr:clientData/>
  </xdr:twoCellAnchor>
  <xdr:twoCellAnchor>
    <xdr:from>
      <xdr:col>15</xdr:col>
      <xdr:colOff>8863</xdr:colOff>
      <xdr:row>49</xdr:row>
      <xdr:rowOff>34103</xdr:rowOff>
    </xdr:from>
    <xdr:to>
      <xdr:col>16</xdr:col>
      <xdr:colOff>8863</xdr:colOff>
      <xdr:row>49</xdr:row>
      <xdr:rowOff>214103</xdr:rowOff>
    </xdr:to>
    <xdr:sp macro="" textlink="">
      <xdr:nvSpPr>
        <xdr:cNvPr id="214" name="正方形/長方形 213">
          <a:extLst>
            <a:ext uri="{FF2B5EF4-FFF2-40B4-BE49-F238E27FC236}">
              <a16:creationId xmlns:a16="http://schemas.microsoft.com/office/drawing/2014/main" id="{3A53FC79-058D-43F0-8DC3-C56B9E453F06}"/>
            </a:ext>
          </a:extLst>
        </xdr:cNvPr>
        <xdr:cNvSpPr/>
      </xdr:nvSpPr>
      <xdr:spPr>
        <a:xfrm>
          <a:off x="10295863" y="11464103"/>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a:t>
          </a:r>
        </a:p>
      </xdr:txBody>
    </xdr:sp>
    <xdr:clientData/>
  </xdr:twoCellAnchor>
  <xdr:twoCellAnchor>
    <xdr:from>
      <xdr:col>15</xdr:col>
      <xdr:colOff>15585</xdr:colOff>
      <xdr:row>50</xdr:row>
      <xdr:rowOff>40828</xdr:rowOff>
    </xdr:from>
    <xdr:to>
      <xdr:col>16</xdr:col>
      <xdr:colOff>15585</xdr:colOff>
      <xdr:row>50</xdr:row>
      <xdr:rowOff>220828</xdr:rowOff>
    </xdr:to>
    <xdr:sp macro="" textlink="">
      <xdr:nvSpPr>
        <xdr:cNvPr id="215" name="正方形/長方形 214">
          <a:extLst>
            <a:ext uri="{FF2B5EF4-FFF2-40B4-BE49-F238E27FC236}">
              <a16:creationId xmlns:a16="http://schemas.microsoft.com/office/drawing/2014/main" id="{130770F0-3AAA-4FA8-AAA7-A3467F35D4A5}"/>
            </a:ext>
          </a:extLst>
        </xdr:cNvPr>
        <xdr:cNvSpPr/>
      </xdr:nvSpPr>
      <xdr:spPr>
        <a:xfrm>
          <a:off x="10302585" y="11719306"/>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⑧</a:t>
          </a:r>
        </a:p>
      </xdr:txBody>
    </xdr:sp>
    <xdr:clientData/>
  </xdr:twoCellAnchor>
  <xdr:twoCellAnchor>
    <xdr:from>
      <xdr:col>15</xdr:col>
      <xdr:colOff>669429</xdr:colOff>
      <xdr:row>49</xdr:row>
      <xdr:rowOff>40825</xdr:rowOff>
    </xdr:from>
    <xdr:to>
      <xdr:col>16</xdr:col>
      <xdr:colOff>669428</xdr:colOff>
      <xdr:row>49</xdr:row>
      <xdr:rowOff>220825</xdr:rowOff>
    </xdr:to>
    <xdr:sp macro="" textlink="">
      <xdr:nvSpPr>
        <xdr:cNvPr id="218" name="正方形/長方形 217">
          <a:extLst>
            <a:ext uri="{FF2B5EF4-FFF2-40B4-BE49-F238E27FC236}">
              <a16:creationId xmlns:a16="http://schemas.microsoft.com/office/drawing/2014/main" id="{D35A0298-5599-49FA-8403-6CE9D6546FE0}"/>
            </a:ext>
          </a:extLst>
        </xdr:cNvPr>
        <xdr:cNvSpPr/>
      </xdr:nvSpPr>
      <xdr:spPr>
        <a:xfrm>
          <a:off x="10956429" y="11470825"/>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⑩</a:t>
          </a:r>
        </a:p>
      </xdr:txBody>
    </xdr:sp>
    <xdr:clientData/>
  </xdr:twoCellAnchor>
  <xdr:twoCellAnchor>
    <xdr:from>
      <xdr:col>15</xdr:col>
      <xdr:colOff>676151</xdr:colOff>
      <xdr:row>50</xdr:row>
      <xdr:rowOff>47550</xdr:rowOff>
    </xdr:from>
    <xdr:to>
      <xdr:col>16</xdr:col>
      <xdr:colOff>676150</xdr:colOff>
      <xdr:row>50</xdr:row>
      <xdr:rowOff>227550</xdr:rowOff>
    </xdr:to>
    <xdr:sp macro="" textlink="">
      <xdr:nvSpPr>
        <xdr:cNvPr id="219" name="正方形/長方形 218">
          <a:extLst>
            <a:ext uri="{FF2B5EF4-FFF2-40B4-BE49-F238E27FC236}">
              <a16:creationId xmlns:a16="http://schemas.microsoft.com/office/drawing/2014/main" id="{C739EE56-1278-46FD-807B-8FB299AB706E}"/>
            </a:ext>
          </a:extLst>
        </xdr:cNvPr>
        <xdr:cNvSpPr/>
      </xdr:nvSpPr>
      <xdr:spPr>
        <a:xfrm>
          <a:off x="10963151" y="11726028"/>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a:t>
          </a:r>
        </a:p>
      </xdr:txBody>
    </xdr:sp>
    <xdr:clientData/>
  </xdr:twoCellAnchor>
  <xdr:twoCellAnchor>
    <xdr:from>
      <xdr:col>16</xdr:col>
      <xdr:colOff>664948</xdr:colOff>
      <xdr:row>49</xdr:row>
      <xdr:rowOff>47547</xdr:rowOff>
    </xdr:from>
    <xdr:to>
      <xdr:col>17</xdr:col>
      <xdr:colOff>664949</xdr:colOff>
      <xdr:row>49</xdr:row>
      <xdr:rowOff>227547</xdr:rowOff>
    </xdr:to>
    <xdr:sp macro="" textlink="">
      <xdr:nvSpPr>
        <xdr:cNvPr id="222" name="正方形/長方形 221">
          <a:extLst>
            <a:ext uri="{FF2B5EF4-FFF2-40B4-BE49-F238E27FC236}">
              <a16:creationId xmlns:a16="http://schemas.microsoft.com/office/drawing/2014/main" id="{265C568E-E5CF-4FE5-8B09-C1A9AB6E94F7}"/>
            </a:ext>
          </a:extLst>
        </xdr:cNvPr>
        <xdr:cNvSpPr/>
      </xdr:nvSpPr>
      <xdr:spPr>
        <a:xfrm>
          <a:off x="11639405" y="11477547"/>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a:t>
          </a:r>
        </a:p>
      </xdr:txBody>
    </xdr:sp>
    <xdr:clientData/>
  </xdr:twoCellAnchor>
  <xdr:twoCellAnchor>
    <xdr:from>
      <xdr:col>16</xdr:col>
      <xdr:colOff>671670</xdr:colOff>
      <xdr:row>50</xdr:row>
      <xdr:rowOff>54272</xdr:rowOff>
    </xdr:from>
    <xdr:to>
      <xdr:col>17</xdr:col>
      <xdr:colOff>671671</xdr:colOff>
      <xdr:row>50</xdr:row>
      <xdr:rowOff>236221</xdr:rowOff>
    </xdr:to>
    <xdr:sp macro="" textlink="">
      <xdr:nvSpPr>
        <xdr:cNvPr id="223" name="正方形/長方形 222">
          <a:extLst>
            <a:ext uri="{FF2B5EF4-FFF2-40B4-BE49-F238E27FC236}">
              <a16:creationId xmlns:a16="http://schemas.microsoft.com/office/drawing/2014/main" id="{2FC6B1A3-D060-4CF1-BCAE-EA37BC6F2124}"/>
            </a:ext>
          </a:extLst>
        </xdr:cNvPr>
        <xdr:cNvSpPr/>
      </xdr:nvSpPr>
      <xdr:spPr>
        <a:xfrm>
          <a:off x="11646127" y="11732750"/>
          <a:ext cx="687457"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⑭</a:t>
          </a:r>
        </a:p>
      </xdr:txBody>
    </xdr:sp>
    <xdr:clientData/>
  </xdr:twoCellAnchor>
  <xdr:twoCellAnchor>
    <xdr:from>
      <xdr:col>17</xdr:col>
      <xdr:colOff>35181</xdr:colOff>
      <xdr:row>51</xdr:row>
      <xdr:rowOff>46425</xdr:rowOff>
    </xdr:from>
    <xdr:to>
      <xdr:col>18</xdr:col>
      <xdr:colOff>35180</xdr:colOff>
      <xdr:row>51</xdr:row>
      <xdr:rowOff>228374</xdr:rowOff>
    </xdr:to>
    <xdr:sp macro="" textlink="">
      <xdr:nvSpPr>
        <xdr:cNvPr id="226" name="正方形/長方形 225">
          <a:extLst>
            <a:ext uri="{FF2B5EF4-FFF2-40B4-BE49-F238E27FC236}">
              <a16:creationId xmlns:a16="http://schemas.microsoft.com/office/drawing/2014/main" id="{58E2A951-D882-49D8-B383-48E099FA0246}"/>
            </a:ext>
          </a:extLst>
        </xdr:cNvPr>
        <xdr:cNvSpPr/>
      </xdr:nvSpPr>
      <xdr:spPr>
        <a:xfrm>
          <a:off x="11674731" y="11933625"/>
          <a:ext cx="685799"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a:t>
          </a:r>
        </a:p>
      </xdr:txBody>
    </xdr:sp>
    <xdr:clientData/>
  </xdr:twoCellAnchor>
  <xdr:twoCellAnchor>
    <xdr:from>
      <xdr:col>17</xdr:col>
      <xdr:colOff>11671</xdr:colOff>
      <xdr:row>52</xdr:row>
      <xdr:rowOff>24575</xdr:rowOff>
    </xdr:from>
    <xdr:to>
      <xdr:col>18</xdr:col>
      <xdr:colOff>11671</xdr:colOff>
      <xdr:row>52</xdr:row>
      <xdr:rowOff>205695</xdr:rowOff>
    </xdr:to>
    <xdr:sp macro="" textlink="">
      <xdr:nvSpPr>
        <xdr:cNvPr id="227" name="正方形/長方形 226">
          <a:extLst>
            <a:ext uri="{FF2B5EF4-FFF2-40B4-BE49-F238E27FC236}">
              <a16:creationId xmlns:a16="http://schemas.microsoft.com/office/drawing/2014/main" id="{5D80DDAF-B6E8-4867-9CEE-DC686EEA65C4}"/>
            </a:ext>
          </a:extLst>
        </xdr:cNvPr>
        <xdr:cNvSpPr/>
      </xdr:nvSpPr>
      <xdr:spPr>
        <a:xfrm>
          <a:off x="11651221" y="12159425"/>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⑯</a:t>
          </a:r>
        </a:p>
      </xdr:txBody>
    </xdr:sp>
    <xdr:clientData/>
  </xdr:twoCellAnchor>
  <xdr:twoCellAnchor>
    <xdr:from>
      <xdr:col>18</xdr:col>
      <xdr:colOff>13357</xdr:colOff>
      <xdr:row>49</xdr:row>
      <xdr:rowOff>60991</xdr:rowOff>
    </xdr:from>
    <xdr:to>
      <xdr:col>19</xdr:col>
      <xdr:colOff>13357</xdr:colOff>
      <xdr:row>49</xdr:row>
      <xdr:rowOff>242940</xdr:rowOff>
    </xdr:to>
    <xdr:sp macro="" textlink="">
      <xdr:nvSpPr>
        <xdr:cNvPr id="230" name="正方形/長方形 229">
          <a:extLst>
            <a:ext uri="{FF2B5EF4-FFF2-40B4-BE49-F238E27FC236}">
              <a16:creationId xmlns:a16="http://schemas.microsoft.com/office/drawing/2014/main" id="{2BDC2BF3-B495-4DE3-962A-665D058B5F8B}"/>
            </a:ext>
          </a:extLst>
        </xdr:cNvPr>
        <xdr:cNvSpPr/>
      </xdr:nvSpPr>
      <xdr:spPr>
        <a:xfrm>
          <a:off x="1233870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a:t>
          </a:r>
        </a:p>
      </xdr:txBody>
    </xdr:sp>
    <xdr:clientData/>
  </xdr:twoCellAnchor>
  <xdr:twoCellAnchor>
    <xdr:from>
      <xdr:col>18</xdr:col>
      <xdr:colOff>20079</xdr:colOff>
      <xdr:row>50</xdr:row>
      <xdr:rowOff>67716</xdr:rowOff>
    </xdr:from>
    <xdr:to>
      <xdr:col>19</xdr:col>
      <xdr:colOff>20079</xdr:colOff>
      <xdr:row>51</xdr:row>
      <xdr:rowOff>1186</xdr:rowOff>
    </xdr:to>
    <xdr:sp macro="" textlink="">
      <xdr:nvSpPr>
        <xdr:cNvPr id="231" name="正方形/長方形 230">
          <a:extLst>
            <a:ext uri="{FF2B5EF4-FFF2-40B4-BE49-F238E27FC236}">
              <a16:creationId xmlns:a16="http://schemas.microsoft.com/office/drawing/2014/main" id="{D9B6DFA9-3774-4C94-8854-4D856D64E070}"/>
            </a:ext>
          </a:extLst>
        </xdr:cNvPr>
        <xdr:cNvSpPr/>
      </xdr:nvSpPr>
      <xdr:spPr>
        <a:xfrm>
          <a:off x="1234542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⑱</a:t>
          </a:r>
        </a:p>
      </xdr:txBody>
    </xdr:sp>
    <xdr:clientData/>
  </xdr:twoCellAnchor>
  <xdr:twoCellAnchor>
    <xdr:from>
      <xdr:col>18</xdr:col>
      <xdr:colOff>1032</xdr:colOff>
      <xdr:row>51</xdr:row>
      <xdr:rowOff>39138</xdr:rowOff>
    </xdr:from>
    <xdr:to>
      <xdr:col>19</xdr:col>
      <xdr:colOff>1033</xdr:colOff>
      <xdr:row>51</xdr:row>
      <xdr:rowOff>220259</xdr:rowOff>
    </xdr:to>
    <xdr:sp macro="" textlink="">
      <xdr:nvSpPr>
        <xdr:cNvPr id="234" name="正方形/長方形 233">
          <a:extLst>
            <a:ext uri="{FF2B5EF4-FFF2-40B4-BE49-F238E27FC236}">
              <a16:creationId xmlns:a16="http://schemas.microsoft.com/office/drawing/2014/main" id="{08B79582-FAEC-40BA-8102-E9267E7DF0C9}"/>
            </a:ext>
          </a:extLst>
        </xdr:cNvPr>
        <xdr:cNvSpPr/>
      </xdr:nvSpPr>
      <xdr:spPr>
        <a:xfrm>
          <a:off x="1232638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a:t>
          </a:r>
        </a:p>
      </xdr:txBody>
    </xdr:sp>
    <xdr:clientData/>
  </xdr:twoCellAnchor>
  <xdr:twoCellAnchor>
    <xdr:from>
      <xdr:col>18</xdr:col>
      <xdr:colOff>7754</xdr:colOff>
      <xdr:row>52</xdr:row>
      <xdr:rowOff>45863</xdr:rowOff>
    </xdr:from>
    <xdr:to>
      <xdr:col>19</xdr:col>
      <xdr:colOff>7755</xdr:colOff>
      <xdr:row>52</xdr:row>
      <xdr:rowOff>226983</xdr:rowOff>
    </xdr:to>
    <xdr:sp macro="" textlink="">
      <xdr:nvSpPr>
        <xdr:cNvPr id="235" name="正方形/長方形 234">
          <a:extLst>
            <a:ext uri="{FF2B5EF4-FFF2-40B4-BE49-F238E27FC236}">
              <a16:creationId xmlns:a16="http://schemas.microsoft.com/office/drawing/2014/main" id="{9983E73C-0F32-4229-98DD-0CB20D0A1E9D}"/>
            </a:ext>
          </a:extLst>
        </xdr:cNvPr>
        <xdr:cNvSpPr/>
      </xdr:nvSpPr>
      <xdr:spPr>
        <a:xfrm>
          <a:off x="1233310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⑳</a:t>
          </a:r>
        </a:p>
      </xdr:txBody>
    </xdr:sp>
    <xdr:clientData/>
  </xdr:twoCellAnchor>
  <xdr:twoCellAnchor>
    <xdr:from>
      <xdr:col>19</xdr:col>
      <xdr:colOff>32407</xdr:colOff>
      <xdr:row>49</xdr:row>
      <xdr:rowOff>60991</xdr:rowOff>
    </xdr:from>
    <xdr:to>
      <xdr:col>20</xdr:col>
      <xdr:colOff>32407</xdr:colOff>
      <xdr:row>49</xdr:row>
      <xdr:rowOff>242940</xdr:rowOff>
    </xdr:to>
    <xdr:sp macro="" textlink="">
      <xdr:nvSpPr>
        <xdr:cNvPr id="238" name="正方形/長方形 237">
          <a:extLst>
            <a:ext uri="{FF2B5EF4-FFF2-40B4-BE49-F238E27FC236}">
              <a16:creationId xmlns:a16="http://schemas.microsoft.com/office/drawing/2014/main" id="{E2C9FDD0-4F1C-4783-8BA3-B17D7DD8D64A}"/>
            </a:ext>
          </a:extLst>
        </xdr:cNvPr>
        <xdr:cNvSpPr/>
      </xdr:nvSpPr>
      <xdr:spPr>
        <a:xfrm>
          <a:off x="130435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a:t>
          </a:r>
        </a:p>
      </xdr:txBody>
    </xdr:sp>
    <xdr:clientData/>
  </xdr:twoCellAnchor>
  <xdr:twoCellAnchor>
    <xdr:from>
      <xdr:col>19</xdr:col>
      <xdr:colOff>39129</xdr:colOff>
      <xdr:row>50</xdr:row>
      <xdr:rowOff>67716</xdr:rowOff>
    </xdr:from>
    <xdr:to>
      <xdr:col>20</xdr:col>
      <xdr:colOff>39129</xdr:colOff>
      <xdr:row>51</xdr:row>
      <xdr:rowOff>1186</xdr:rowOff>
    </xdr:to>
    <xdr:sp macro="" textlink="">
      <xdr:nvSpPr>
        <xdr:cNvPr id="239" name="正方形/長方形 238">
          <a:extLst>
            <a:ext uri="{FF2B5EF4-FFF2-40B4-BE49-F238E27FC236}">
              <a16:creationId xmlns:a16="http://schemas.microsoft.com/office/drawing/2014/main" id="{C1E51196-977B-4A0A-8A30-EFEF588A1355}"/>
            </a:ext>
          </a:extLst>
        </xdr:cNvPr>
        <xdr:cNvSpPr/>
      </xdr:nvSpPr>
      <xdr:spPr>
        <a:xfrm>
          <a:off x="130502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㉒</a:t>
          </a:r>
        </a:p>
      </xdr:txBody>
    </xdr:sp>
    <xdr:clientData/>
  </xdr:twoCellAnchor>
  <xdr:twoCellAnchor>
    <xdr:from>
      <xdr:col>19</xdr:col>
      <xdr:colOff>20082</xdr:colOff>
      <xdr:row>51</xdr:row>
      <xdr:rowOff>39138</xdr:rowOff>
    </xdr:from>
    <xdr:to>
      <xdr:col>20</xdr:col>
      <xdr:colOff>20083</xdr:colOff>
      <xdr:row>51</xdr:row>
      <xdr:rowOff>220259</xdr:rowOff>
    </xdr:to>
    <xdr:sp macro="" textlink="">
      <xdr:nvSpPr>
        <xdr:cNvPr id="240" name="正方形/長方形 239">
          <a:extLst>
            <a:ext uri="{FF2B5EF4-FFF2-40B4-BE49-F238E27FC236}">
              <a16:creationId xmlns:a16="http://schemas.microsoft.com/office/drawing/2014/main" id="{BB58555C-B766-4137-847A-7BBA4C0D05E0}"/>
            </a:ext>
          </a:extLst>
        </xdr:cNvPr>
        <xdr:cNvSpPr/>
      </xdr:nvSpPr>
      <xdr:spPr>
        <a:xfrm>
          <a:off x="130312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a:t>
          </a:r>
        </a:p>
      </xdr:txBody>
    </xdr:sp>
    <xdr:clientData/>
  </xdr:twoCellAnchor>
  <xdr:twoCellAnchor>
    <xdr:from>
      <xdr:col>19</xdr:col>
      <xdr:colOff>26804</xdr:colOff>
      <xdr:row>52</xdr:row>
      <xdr:rowOff>45863</xdr:rowOff>
    </xdr:from>
    <xdr:to>
      <xdr:col>20</xdr:col>
      <xdr:colOff>26805</xdr:colOff>
      <xdr:row>52</xdr:row>
      <xdr:rowOff>226983</xdr:rowOff>
    </xdr:to>
    <xdr:sp macro="" textlink="">
      <xdr:nvSpPr>
        <xdr:cNvPr id="241" name="正方形/長方形 240">
          <a:extLst>
            <a:ext uri="{FF2B5EF4-FFF2-40B4-BE49-F238E27FC236}">
              <a16:creationId xmlns:a16="http://schemas.microsoft.com/office/drawing/2014/main" id="{026BC15B-1797-41A3-BFD8-FB0EAE510D7B}"/>
            </a:ext>
          </a:extLst>
        </xdr:cNvPr>
        <xdr:cNvSpPr/>
      </xdr:nvSpPr>
      <xdr:spPr>
        <a:xfrm>
          <a:off x="130379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㉔</a:t>
          </a:r>
        </a:p>
      </xdr:txBody>
    </xdr:sp>
    <xdr:clientData/>
  </xdr:twoCellAnchor>
  <xdr:twoCellAnchor>
    <xdr:from>
      <xdr:col>20</xdr:col>
      <xdr:colOff>13357</xdr:colOff>
      <xdr:row>49</xdr:row>
      <xdr:rowOff>60991</xdr:rowOff>
    </xdr:from>
    <xdr:to>
      <xdr:col>21</xdr:col>
      <xdr:colOff>13357</xdr:colOff>
      <xdr:row>49</xdr:row>
      <xdr:rowOff>242940</xdr:rowOff>
    </xdr:to>
    <xdr:sp macro="" textlink="">
      <xdr:nvSpPr>
        <xdr:cNvPr id="242" name="正方形/長方形 241">
          <a:extLst>
            <a:ext uri="{FF2B5EF4-FFF2-40B4-BE49-F238E27FC236}">
              <a16:creationId xmlns:a16="http://schemas.microsoft.com/office/drawing/2014/main" id="{73AEAD28-E541-4895-A606-3FDF97C88375}"/>
            </a:ext>
          </a:extLst>
        </xdr:cNvPr>
        <xdr:cNvSpPr/>
      </xdr:nvSpPr>
      <xdr:spPr>
        <a:xfrm>
          <a:off x="1371030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a:t>
          </a:r>
        </a:p>
      </xdr:txBody>
    </xdr:sp>
    <xdr:clientData/>
  </xdr:twoCellAnchor>
  <xdr:twoCellAnchor>
    <xdr:from>
      <xdr:col>20</xdr:col>
      <xdr:colOff>20079</xdr:colOff>
      <xdr:row>50</xdr:row>
      <xdr:rowOff>67716</xdr:rowOff>
    </xdr:from>
    <xdr:to>
      <xdr:col>21</xdr:col>
      <xdr:colOff>20079</xdr:colOff>
      <xdr:row>51</xdr:row>
      <xdr:rowOff>1186</xdr:rowOff>
    </xdr:to>
    <xdr:sp macro="" textlink="">
      <xdr:nvSpPr>
        <xdr:cNvPr id="243" name="正方形/長方形 242">
          <a:extLst>
            <a:ext uri="{FF2B5EF4-FFF2-40B4-BE49-F238E27FC236}">
              <a16:creationId xmlns:a16="http://schemas.microsoft.com/office/drawing/2014/main" id="{30F85DE6-17AD-48B6-919A-B88649F15661}"/>
            </a:ext>
          </a:extLst>
        </xdr:cNvPr>
        <xdr:cNvSpPr/>
      </xdr:nvSpPr>
      <xdr:spPr>
        <a:xfrm>
          <a:off x="1371702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㉖</a:t>
          </a:r>
        </a:p>
      </xdr:txBody>
    </xdr:sp>
    <xdr:clientData/>
  </xdr:twoCellAnchor>
  <xdr:twoCellAnchor>
    <xdr:from>
      <xdr:col>20</xdr:col>
      <xdr:colOff>1032</xdr:colOff>
      <xdr:row>51</xdr:row>
      <xdr:rowOff>39138</xdr:rowOff>
    </xdr:from>
    <xdr:to>
      <xdr:col>21</xdr:col>
      <xdr:colOff>1033</xdr:colOff>
      <xdr:row>51</xdr:row>
      <xdr:rowOff>220259</xdr:rowOff>
    </xdr:to>
    <xdr:sp macro="" textlink="">
      <xdr:nvSpPr>
        <xdr:cNvPr id="244" name="正方形/長方形 243">
          <a:extLst>
            <a:ext uri="{FF2B5EF4-FFF2-40B4-BE49-F238E27FC236}">
              <a16:creationId xmlns:a16="http://schemas.microsoft.com/office/drawing/2014/main" id="{A3966D36-475D-44FB-9819-A6891E0D630D}"/>
            </a:ext>
          </a:extLst>
        </xdr:cNvPr>
        <xdr:cNvSpPr/>
      </xdr:nvSpPr>
      <xdr:spPr>
        <a:xfrm>
          <a:off x="1369798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a:t>
          </a:r>
        </a:p>
      </xdr:txBody>
    </xdr:sp>
    <xdr:clientData/>
  </xdr:twoCellAnchor>
  <xdr:twoCellAnchor>
    <xdr:from>
      <xdr:col>20</xdr:col>
      <xdr:colOff>7754</xdr:colOff>
      <xdr:row>52</xdr:row>
      <xdr:rowOff>45863</xdr:rowOff>
    </xdr:from>
    <xdr:to>
      <xdr:col>21</xdr:col>
      <xdr:colOff>7755</xdr:colOff>
      <xdr:row>52</xdr:row>
      <xdr:rowOff>226983</xdr:rowOff>
    </xdr:to>
    <xdr:sp macro="" textlink="">
      <xdr:nvSpPr>
        <xdr:cNvPr id="245" name="正方形/長方形 244">
          <a:extLst>
            <a:ext uri="{FF2B5EF4-FFF2-40B4-BE49-F238E27FC236}">
              <a16:creationId xmlns:a16="http://schemas.microsoft.com/office/drawing/2014/main" id="{D5E0EA48-03CF-4D11-B050-89D605AA4780}"/>
            </a:ext>
          </a:extLst>
        </xdr:cNvPr>
        <xdr:cNvSpPr/>
      </xdr:nvSpPr>
      <xdr:spPr>
        <a:xfrm>
          <a:off x="1370470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㉘</a:t>
          </a:r>
        </a:p>
      </xdr:txBody>
    </xdr:sp>
    <xdr:clientData/>
  </xdr:twoCellAnchor>
  <xdr:twoCellAnchor>
    <xdr:from>
      <xdr:col>21</xdr:col>
      <xdr:colOff>32407</xdr:colOff>
      <xdr:row>49</xdr:row>
      <xdr:rowOff>60991</xdr:rowOff>
    </xdr:from>
    <xdr:to>
      <xdr:col>22</xdr:col>
      <xdr:colOff>32407</xdr:colOff>
      <xdr:row>49</xdr:row>
      <xdr:rowOff>242940</xdr:rowOff>
    </xdr:to>
    <xdr:sp macro="" textlink="">
      <xdr:nvSpPr>
        <xdr:cNvPr id="246" name="正方形/長方形 245">
          <a:extLst>
            <a:ext uri="{FF2B5EF4-FFF2-40B4-BE49-F238E27FC236}">
              <a16:creationId xmlns:a16="http://schemas.microsoft.com/office/drawing/2014/main" id="{1B546C33-407B-4635-9081-F1660F19E6ED}"/>
            </a:ext>
          </a:extLst>
        </xdr:cNvPr>
        <xdr:cNvSpPr/>
      </xdr:nvSpPr>
      <xdr:spPr>
        <a:xfrm>
          <a:off x="144151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a:t>
          </a:r>
        </a:p>
      </xdr:txBody>
    </xdr:sp>
    <xdr:clientData/>
  </xdr:twoCellAnchor>
  <xdr:twoCellAnchor>
    <xdr:from>
      <xdr:col>21</xdr:col>
      <xdr:colOff>39129</xdr:colOff>
      <xdr:row>50</xdr:row>
      <xdr:rowOff>67716</xdr:rowOff>
    </xdr:from>
    <xdr:to>
      <xdr:col>22</xdr:col>
      <xdr:colOff>39129</xdr:colOff>
      <xdr:row>51</xdr:row>
      <xdr:rowOff>1186</xdr:rowOff>
    </xdr:to>
    <xdr:sp macro="" textlink="">
      <xdr:nvSpPr>
        <xdr:cNvPr id="247" name="正方形/長方形 246">
          <a:extLst>
            <a:ext uri="{FF2B5EF4-FFF2-40B4-BE49-F238E27FC236}">
              <a16:creationId xmlns:a16="http://schemas.microsoft.com/office/drawing/2014/main" id="{BD04C7B3-D7A0-404F-BCE9-911C361EDFB4}"/>
            </a:ext>
          </a:extLst>
        </xdr:cNvPr>
        <xdr:cNvSpPr/>
      </xdr:nvSpPr>
      <xdr:spPr>
        <a:xfrm>
          <a:off x="144218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㉚</a:t>
          </a:r>
        </a:p>
      </xdr:txBody>
    </xdr:sp>
    <xdr:clientData/>
  </xdr:twoCellAnchor>
  <xdr:twoCellAnchor>
    <xdr:from>
      <xdr:col>21</xdr:col>
      <xdr:colOff>20082</xdr:colOff>
      <xdr:row>51</xdr:row>
      <xdr:rowOff>39138</xdr:rowOff>
    </xdr:from>
    <xdr:to>
      <xdr:col>22</xdr:col>
      <xdr:colOff>20083</xdr:colOff>
      <xdr:row>51</xdr:row>
      <xdr:rowOff>220259</xdr:rowOff>
    </xdr:to>
    <xdr:sp macro="" textlink="">
      <xdr:nvSpPr>
        <xdr:cNvPr id="248" name="正方形/長方形 247">
          <a:extLst>
            <a:ext uri="{FF2B5EF4-FFF2-40B4-BE49-F238E27FC236}">
              <a16:creationId xmlns:a16="http://schemas.microsoft.com/office/drawing/2014/main" id="{FFE9EE90-2F7C-457C-AC98-481E6D872D6D}"/>
            </a:ext>
          </a:extLst>
        </xdr:cNvPr>
        <xdr:cNvSpPr/>
      </xdr:nvSpPr>
      <xdr:spPr>
        <a:xfrm>
          <a:off x="144028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a:t>
          </a:r>
        </a:p>
      </xdr:txBody>
    </xdr:sp>
    <xdr:clientData/>
  </xdr:twoCellAnchor>
  <xdr:twoCellAnchor>
    <xdr:from>
      <xdr:col>21</xdr:col>
      <xdr:colOff>26804</xdr:colOff>
      <xdr:row>52</xdr:row>
      <xdr:rowOff>45863</xdr:rowOff>
    </xdr:from>
    <xdr:to>
      <xdr:col>22</xdr:col>
      <xdr:colOff>26805</xdr:colOff>
      <xdr:row>52</xdr:row>
      <xdr:rowOff>226983</xdr:rowOff>
    </xdr:to>
    <xdr:sp macro="" textlink="">
      <xdr:nvSpPr>
        <xdr:cNvPr id="249" name="正方形/長方形 248">
          <a:extLst>
            <a:ext uri="{FF2B5EF4-FFF2-40B4-BE49-F238E27FC236}">
              <a16:creationId xmlns:a16="http://schemas.microsoft.com/office/drawing/2014/main" id="{84102AD6-0092-4491-831A-0E657135260A}"/>
            </a:ext>
          </a:extLst>
        </xdr:cNvPr>
        <xdr:cNvSpPr/>
      </xdr:nvSpPr>
      <xdr:spPr>
        <a:xfrm>
          <a:off x="144095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㉜</a:t>
          </a:r>
        </a:p>
      </xdr:txBody>
    </xdr:sp>
    <xdr:clientData/>
  </xdr:twoCellAnchor>
  <xdr:twoCellAnchor>
    <xdr:from>
      <xdr:col>22</xdr:col>
      <xdr:colOff>32407</xdr:colOff>
      <xdr:row>49</xdr:row>
      <xdr:rowOff>60991</xdr:rowOff>
    </xdr:from>
    <xdr:to>
      <xdr:col>23</xdr:col>
      <xdr:colOff>32407</xdr:colOff>
      <xdr:row>49</xdr:row>
      <xdr:rowOff>242940</xdr:rowOff>
    </xdr:to>
    <xdr:sp macro="" textlink="">
      <xdr:nvSpPr>
        <xdr:cNvPr id="250" name="正方形/長方形 249">
          <a:extLst>
            <a:ext uri="{FF2B5EF4-FFF2-40B4-BE49-F238E27FC236}">
              <a16:creationId xmlns:a16="http://schemas.microsoft.com/office/drawing/2014/main" id="{D1868853-EBD9-447C-ACE7-ABEC668D30BF}"/>
            </a:ext>
          </a:extLst>
        </xdr:cNvPr>
        <xdr:cNvSpPr/>
      </xdr:nvSpPr>
      <xdr:spPr>
        <a:xfrm>
          <a:off x="151009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a:t>
          </a:r>
        </a:p>
      </xdr:txBody>
    </xdr:sp>
    <xdr:clientData/>
  </xdr:twoCellAnchor>
  <xdr:twoCellAnchor>
    <xdr:from>
      <xdr:col>22</xdr:col>
      <xdr:colOff>39129</xdr:colOff>
      <xdr:row>50</xdr:row>
      <xdr:rowOff>67716</xdr:rowOff>
    </xdr:from>
    <xdr:to>
      <xdr:col>23</xdr:col>
      <xdr:colOff>39129</xdr:colOff>
      <xdr:row>51</xdr:row>
      <xdr:rowOff>1186</xdr:rowOff>
    </xdr:to>
    <xdr:sp macro="" textlink="">
      <xdr:nvSpPr>
        <xdr:cNvPr id="251" name="正方形/長方形 250">
          <a:extLst>
            <a:ext uri="{FF2B5EF4-FFF2-40B4-BE49-F238E27FC236}">
              <a16:creationId xmlns:a16="http://schemas.microsoft.com/office/drawing/2014/main" id="{ACEA7D27-E3BC-4C09-8463-4BE4D4C27A4B}"/>
            </a:ext>
          </a:extLst>
        </xdr:cNvPr>
        <xdr:cNvSpPr/>
      </xdr:nvSpPr>
      <xdr:spPr>
        <a:xfrm>
          <a:off x="151076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㉞</a:t>
          </a:r>
        </a:p>
      </xdr:txBody>
    </xdr:sp>
    <xdr:clientData/>
  </xdr:twoCellAnchor>
  <xdr:twoCellAnchor>
    <xdr:from>
      <xdr:col>22</xdr:col>
      <xdr:colOff>20082</xdr:colOff>
      <xdr:row>51</xdr:row>
      <xdr:rowOff>39138</xdr:rowOff>
    </xdr:from>
    <xdr:to>
      <xdr:col>23</xdr:col>
      <xdr:colOff>20083</xdr:colOff>
      <xdr:row>51</xdr:row>
      <xdr:rowOff>220259</xdr:rowOff>
    </xdr:to>
    <xdr:sp macro="" textlink="">
      <xdr:nvSpPr>
        <xdr:cNvPr id="252" name="正方形/長方形 251">
          <a:extLst>
            <a:ext uri="{FF2B5EF4-FFF2-40B4-BE49-F238E27FC236}">
              <a16:creationId xmlns:a16="http://schemas.microsoft.com/office/drawing/2014/main" id="{53D9BF75-EDE0-43AA-A3E4-20E1914E601B}"/>
            </a:ext>
          </a:extLst>
        </xdr:cNvPr>
        <xdr:cNvSpPr/>
      </xdr:nvSpPr>
      <xdr:spPr>
        <a:xfrm>
          <a:off x="150886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a:t>
          </a:r>
        </a:p>
      </xdr:txBody>
    </xdr:sp>
    <xdr:clientData/>
  </xdr:twoCellAnchor>
  <xdr:twoCellAnchor>
    <xdr:from>
      <xdr:col>22</xdr:col>
      <xdr:colOff>26804</xdr:colOff>
      <xdr:row>52</xdr:row>
      <xdr:rowOff>45863</xdr:rowOff>
    </xdr:from>
    <xdr:to>
      <xdr:col>23</xdr:col>
      <xdr:colOff>26805</xdr:colOff>
      <xdr:row>52</xdr:row>
      <xdr:rowOff>226983</xdr:rowOff>
    </xdr:to>
    <xdr:sp macro="" textlink="">
      <xdr:nvSpPr>
        <xdr:cNvPr id="253" name="正方形/長方形 252">
          <a:extLst>
            <a:ext uri="{FF2B5EF4-FFF2-40B4-BE49-F238E27FC236}">
              <a16:creationId xmlns:a16="http://schemas.microsoft.com/office/drawing/2014/main" id="{F7D01A87-82FD-4EEE-AF9A-8373D79D6A3D}"/>
            </a:ext>
          </a:extLst>
        </xdr:cNvPr>
        <xdr:cNvSpPr/>
      </xdr:nvSpPr>
      <xdr:spPr>
        <a:xfrm>
          <a:off x="150953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㊱</a:t>
          </a:r>
        </a:p>
      </xdr:txBody>
    </xdr:sp>
    <xdr:clientData/>
  </xdr:twoCellAnchor>
  <xdr:twoCellAnchor>
    <xdr:from>
      <xdr:col>23</xdr:col>
      <xdr:colOff>10557</xdr:colOff>
      <xdr:row>51</xdr:row>
      <xdr:rowOff>29613</xdr:rowOff>
    </xdr:from>
    <xdr:to>
      <xdr:col>24</xdr:col>
      <xdr:colOff>10558</xdr:colOff>
      <xdr:row>51</xdr:row>
      <xdr:rowOff>210734</xdr:rowOff>
    </xdr:to>
    <xdr:sp macro="" textlink="">
      <xdr:nvSpPr>
        <xdr:cNvPr id="254" name="正方形/長方形 253">
          <a:extLst>
            <a:ext uri="{FF2B5EF4-FFF2-40B4-BE49-F238E27FC236}">
              <a16:creationId xmlns:a16="http://schemas.microsoft.com/office/drawing/2014/main" id="{E6733FCF-37D0-4BFC-AB08-55493EA55A45}"/>
            </a:ext>
          </a:extLst>
        </xdr:cNvPr>
        <xdr:cNvSpPr/>
      </xdr:nvSpPr>
      <xdr:spPr>
        <a:xfrm>
          <a:off x="15764907" y="11916813"/>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a:t>
          </a:r>
        </a:p>
      </xdr:txBody>
    </xdr:sp>
    <xdr:clientData/>
  </xdr:twoCellAnchor>
  <xdr:twoCellAnchor>
    <xdr:from>
      <xdr:col>23</xdr:col>
      <xdr:colOff>17279</xdr:colOff>
      <xdr:row>52</xdr:row>
      <xdr:rowOff>36338</xdr:rowOff>
    </xdr:from>
    <xdr:to>
      <xdr:col>24</xdr:col>
      <xdr:colOff>17280</xdr:colOff>
      <xdr:row>52</xdr:row>
      <xdr:rowOff>217458</xdr:rowOff>
    </xdr:to>
    <xdr:sp macro="" textlink="">
      <xdr:nvSpPr>
        <xdr:cNvPr id="255" name="正方形/長方形 254">
          <a:extLst>
            <a:ext uri="{FF2B5EF4-FFF2-40B4-BE49-F238E27FC236}">
              <a16:creationId xmlns:a16="http://schemas.microsoft.com/office/drawing/2014/main" id="{343570E2-5AD3-4FB6-BE2E-DE7BFEB16E75}"/>
            </a:ext>
          </a:extLst>
        </xdr:cNvPr>
        <xdr:cNvSpPr/>
      </xdr:nvSpPr>
      <xdr:spPr>
        <a:xfrm>
          <a:off x="15771629" y="12171188"/>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㊳</a:t>
          </a:r>
        </a:p>
      </xdr:txBody>
    </xdr:sp>
    <xdr:clientData/>
  </xdr:twoCellAnchor>
  <xdr:twoCellAnchor>
    <xdr:from>
      <xdr:col>24</xdr:col>
      <xdr:colOff>20082</xdr:colOff>
      <xdr:row>51</xdr:row>
      <xdr:rowOff>29613</xdr:rowOff>
    </xdr:from>
    <xdr:to>
      <xdr:col>25</xdr:col>
      <xdr:colOff>20083</xdr:colOff>
      <xdr:row>51</xdr:row>
      <xdr:rowOff>210734</xdr:rowOff>
    </xdr:to>
    <xdr:sp macro="" textlink="">
      <xdr:nvSpPr>
        <xdr:cNvPr id="256" name="正方形/長方形 255">
          <a:extLst>
            <a:ext uri="{FF2B5EF4-FFF2-40B4-BE49-F238E27FC236}">
              <a16:creationId xmlns:a16="http://schemas.microsoft.com/office/drawing/2014/main" id="{43A676DB-E3AB-4C78-B7EB-1BAD09D2FDD0}"/>
            </a:ext>
          </a:extLst>
        </xdr:cNvPr>
        <xdr:cNvSpPr/>
      </xdr:nvSpPr>
      <xdr:spPr>
        <a:xfrm>
          <a:off x="16460232" y="11916813"/>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a:t>
          </a:r>
        </a:p>
      </xdr:txBody>
    </xdr:sp>
    <xdr:clientData/>
  </xdr:twoCellAnchor>
  <xdr:twoCellAnchor>
    <xdr:from>
      <xdr:col>24</xdr:col>
      <xdr:colOff>26804</xdr:colOff>
      <xdr:row>52</xdr:row>
      <xdr:rowOff>36338</xdr:rowOff>
    </xdr:from>
    <xdr:to>
      <xdr:col>25</xdr:col>
      <xdr:colOff>26805</xdr:colOff>
      <xdr:row>52</xdr:row>
      <xdr:rowOff>217458</xdr:rowOff>
    </xdr:to>
    <xdr:sp macro="" textlink="">
      <xdr:nvSpPr>
        <xdr:cNvPr id="257" name="正方形/長方形 256">
          <a:extLst>
            <a:ext uri="{FF2B5EF4-FFF2-40B4-BE49-F238E27FC236}">
              <a16:creationId xmlns:a16="http://schemas.microsoft.com/office/drawing/2014/main" id="{305C57EC-22E8-4D0A-A0A2-F006C31B6297}"/>
            </a:ext>
          </a:extLst>
        </xdr:cNvPr>
        <xdr:cNvSpPr/>
      </xdr:nvSpPr>
      <xdr:spPr>
        <a:xfrm>
          <a:off x="16466954" y="12171188"/>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㊵</a:t>
          </a:r>
        </a:p>
      </xdr:txBody>
    </xdr:sp>
    <xdr:clientData/>
  </xdr:twoCellAnchor>
  <xdr:twoCellAnchor>
    <xdr:from>
      <xdr:col>25</xdr:col>
      <xdr:colOff>52666</xdr:colOff>
      <xdr:row>0</xdr:row>
      <xdr:rowOff>84602</xdr:rowOff>
    </xdr:from>
    <xdr:to>
      <xdr:col>26</xdr:col>
      <xdr:colOff>643217</xdr:colOff>
      <xdr:row>132</xdr:row>
      <xdr:rowOff>109036</xdr:rowOff>
    </xdr:to>
    <xdr:grpSp>
      <xdr:nvGrpSpPr>
        <xdr:cNvPr id="258" name="グループ化 257">
          <a:extLst>
            <a:ext uri="{FF2B5EF4-FFF2-40B4-BE49-F238E27FC236}">
              <a16:creationId xmlns:a16="http://schemas.microsoft.com/office/drawing/2014/main" id="{E7EA549D-A943-4B18-93EC-96E6328BACF8}"/>
            </a:ext>
          </a:extLst>
        </xdr:cNvPr>
        <xdr:cNvGrpSpPr/>
      </xdr:nvGrpSpPr>
      <xdr:grpSpPr>
        <a:xfrm>
          <a:off x="18159691" y="84602"/>
          <a:ext cx="1276351" cy="26027684"/>
          <a:chOff x="19968541" y="66674"/>
          <a:chExt cx="1278007" cy="26363130"/>
        </a:xfrm>
      </xdr:grpSpPr>
      <xdr:cxnSp macro="">
        <xdr:nvCxnSpPr>
          <xdr:cNvPr id="259" name="直線コネクタ 258">
            <a:extLst>
              <a:ext uri="{FF2B5EF4-FFF2-40B4-BE49-F238E27FC236}">
                <a16:creationId xmlns:a16="http://schemas.microsoft.com/office/drawing/2014/main" id="{16D9DA84-EC86-4C47-AB12-CC14C5BD11A9}"/>
              </a:ext>
            </a:extLst>
          </xdr:cNvPr>
          <xdr:cNvCxnSpPr>
            <a:stCxn id="260"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0" name="四角形: 角を丸くする 259">
            <a:extLst>
              <a:ext uri="{FF2B5EF4-FFF2-40B4-BE49-F238E27FC236}">
                <a16:creationId xmlns:a16="http://schemas.microsoft.com/office/drawing/2014/main" id="{DF619D0E-7F84-487A-A2D6-A7244015690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レイドボスモデリング終了</a:t>
            </a:r>
          </a:p>
        </xdr:txBody>
      </xdr:sp>
    </xdr:grpSp>
    <xdr:clientData/>
  </xdr:twoCellAnchor>
  <xdr:twoCellAnchor>
    <xdr:from>
      <xdr:col>24</xdr:col>
      <xdr:colOff>43141</xdr:colOff>
      <xdr:row>0</xdr:row>
      <xdr:rowOff>84602</xdr:rowOff>
    </xdr:from>
    <xdr:to>
      <xdr:col>25</xdr:col>
      <xdr:colOff>633692</xdr:colOff>
      <xdr:row>132</xdr:row>
      <xdr:rowOff>109036</xdr:rowOff>
    </xdr:to>
    <xdr:grpSp>
      <xdr:nvGrpSpPr>
        <xdr:cNvPr id="261" name="グループ化 260">
          <a:extLst>
            <a:ext uri="{FF2B5EF4-FFF2-40B4-BE49-F238E27FC236}">
              <a16:creationId xmlns:a16="http://schemas.microsoft.com/office/drawing/2014/main" id="{CDE53A7B-DF83-432E-A470-BAD231A8A3EE}"/>
            </a:ext>
          </a:extLst>
        </xdr:cNvPr>
        <xdr:cNvGrpSpPr/>
      </xdr:nvGrpSpPr>
      <xdr:grpSpPr>
        <a:xfrm>
          <a:off x="17464366" y="84602"/>
          <a:ext cx="1276351" cy="26027684"/>
          <a:chOff x="19968541" y="66674"/>
          <a:chExt cx="1278007" cy="26363130"/>
        </a:xfrm>
      </xdr:grpSpPr>
      <xdr:cxnSp macro="">
        <xdr:nvCxnSpPr>
          <xdr:cNvPr id="262" name="直線コネクタ 261">
            <a:extLst>
              <a:ext uri="{FF2B5EF4-FFF2-40B4-BE49-F238E27FC236}">
                <a16:creationId xmlns:a16="http://schemas.microsoft.com/office/drawing/2014/main" id="{69925DCE-78FC-408C-9476-2F97E89BC199}"/>
              </a:ext>
            </a:extLst>
          </xdr:cNvPr>
          <xdr:cNvCxnSpPr>
            <a:stCxn id="263"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3" name="四角形: 角を丸くする 262">
            <a:extLst>
              <a:ext uri="{FF2B5EF4-FFF2-40B4-BE49-F238E27FC236}">
                <a16:creationId xmlns:a16="http://schemas.microsoft.com/office/drawing/2014/main" id="{52C163E7-2A09-483B-8529-9B41FB248FF0}"/>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アイテムモデリング終了</a:t>
            </a:r>
          </a:p>
        </xdr:txBody>
      </xdr:sp>
    </xdr:grpSp>
    <xdr:clientData/>
  </xdr:twoCellAnchor>
  <xdr:twoCellAnchor>
    <xdr:from>
      <xdr:col>22</xdr:col>
      <xdr:colOff>147916</xdr:colOff>
      <xdr:row>0</xdr:row>
      <xdr:rowOff>84602</xdr:rowOff>
    </xdr:from>
    <xdr:to>
      <xdr:col>24</xdr:col>
      <xdr:colOff>52667</xdr:colOff>
      <xdr:row>132</xdr:row>
      <xdr:rowOff>109036</xdr:rowOff>
    </xdr:to>
    <xdr:grpSp>
      <xdr:nvGrpSpPr>
        <xdr:cNvPr id="264" name="グループ化 263">
          <a:extLst>
            <a:ext uri="{FF2B5EF4-FFF2-40B4-BE49-F238E27FC236}">
              <a16:creationId xmlns:a16="http://schemas.microsoft.com/office/drawing/2014/main" id="{E5015FD2-13BF-4655-B9CB-ADED79E49925}"/>
            </a:ext>
          </a:extLst>
        </xdr:cNvPr>
        <xdr:cNvGrpSpPr/>
      </xdr:nvGrpSpPr>
      <xdr:grpSpPr>
        <a:xfrm>
          <a:off x="16197541" y="84602"/>
          <a:ext cx="1276351" cy="26027684"/>
          <a:chOff x="19968541" y="66674"/>
          <a:chExt cx="1278007" cy="26363130"/>
        </a:xfrm>
      </xdr:grpSpPr>
      <xdr:cxnSp macro="">
        <xdr:nvCxnSpPr>
          <xdr:cNvPr id="265" name="直線コネクタ 264">
            <a:extLst>
              <a:ext uri="{FF2B5EF4-FFF2-40B4-BE49-F238E27FC236}">
                <a16:creationId xmlns:a16="http://schemas.microsoft.com/office/drawing/2014/main" id="{4C4F5634-AE2B-4DE1-BE54-5E482E5E260C}"/>
              </a:ext>
            </a:extLst>
          </xdr:cNvPr>
          <xdr:cNvCxnSpPr>
            <a:stCxn id="266"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6" name="四角形: 角を丸くする 265">
            <a:extLst>
              <a:ext uri="{FF2B5EF4-FFF2-40B4-BE49-F238E27FC236}">
                <a16:creationId xmlns:a16="http://schemas.microsoft.com/office/drawing/2014/main" id="{BCEB1DAF-D866-4404-A877-CD6A6F17DA5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レイドボスデザイン終了</a:t>
            </a:r>
          </a:p>
        </xdr:txBody>
      </xdr:sp>
    </xdr:grpSp>
    <xdr:clientData/>
  </xdr:twoCellAnchor>
  <xdr:twoCellAnchor>
    <xdr:from>
      <xdr:col>20</xdr:col>
      <xdr:colOff>38657</xdr:colOff>
      <xdr:row>0</xdr:row>
      <xdr:rowOff>102530</xdr:rowOff>
    </xdr:from>
    <xdr:to>
      <xdr:col>21</xdr:col>
      <xdr:colOff>629209</xdr:colOff>
      <xdr:row>132</xdr:row>
      <xdr:rowOff>126964</xdr:rowOff>
    </xdr:to>
    <xdr:grpSp>
      <xdr:nvGrpSpPr>
        <xdr:cNvPr id="267" name="グループ化 266">
          <a:extLst>
            <a:ext uri="{FF2B5EF4-FFF2-40B4-BE49-F238E27FC236}">
              <a16:creationId xmlns:a16="http://schemas.microsoft.com/office/drawing/2014/main" id="{409200B3-CA34-4A41-AA77-038068AD804C}"/>
            </a:ext>
          </a:extLst>
        </xdr:cNvPr>
        <xdr:cNvGrpSpPr/>
      </xdr:nvGrpSpPr>
      <xdr:grpSpPr>
        <a:xfrm>
          <a:off x="14716682" y="102530"/>
          <a:ext cx="1276352" cy="26027684"/>
          <a:chOff x="19968541" y="66674"/>
          <a:chExt cx="1278007" cy="26363130"/>
        </a:xfrm>
      </xdr:grpSpPr>
      <xdr:cxnSp macro="">
        <xdr:nvCxnSpPr>
          <xdr:cNvPr id="268" name="直線コネクタ 267">
            <a:extLst>
              <a:ext uri="{FF2B5EF4-FFF2-40B4-BE49-F238E27FC236}">
                <a16:creationId xmlns:a16="http://schemas.microsoft.com/office/drawing/2014/main" id="{164C5EEB-59D0-49AD-A1E3-72A24FB96B6F}"/>
              </a:ext>
            </a:extLst>
          </xdr:cNvPr>
          <xdr:cNvCxnSpPr>
            <a:stCxn id="269"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9" name="四角形: 角を丸くする 268">
            <a:extLst>
              <a:ext uri="{FF2B5EF4-FFF2-40B4-BE49-F238E27FC236}">
                <a16:creationId xmlns:a16="http://schemas.microsoft.com/office/drawing/2014/main" id="{ABDC675F-9B1B-437F-9071-E5EA7C9C8616}"/>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レイドボス仕様終了</a:t>
            </a:r>
          </a:p>
        </xdr:txBody>
      </xdr:sp>
    </xdr:grpSp>
    <xdr:clientData/>
  </xdr:twoCellAnchor>
  <xdr:twoCellAnchor>
    <xdr:from>
      <xdr:col>15</xdr:col>
      <xdr:colOff>7004</xdr:colOff>
      <xdr:row>20</xdr:row>
      <xdr:rowOff>35762</xdr:rowOff>
    </xdr:from>
    <xdr:to>
      <xdr:col>16</xdr:col>
      <xdr:colOff>7004</xdr:colOff>
      <xdr:row>20</xdr:row>
      <xdr:rowOff>215762</xdr:rowOff>
    </xdr:to>
    <xdr:sp macro="" textlink="">
      <xdr:nvSpPr>
        <xdr:cNvPr id="270" name="正方形/長方形 269">
          <a:extLst>
            <a:ext uri="{FF2B5EF4-FFF2-40B4-BE49-F238E27FC236}">
              <a16:creationId xmlns:a16="http://schemas.microsoft.com/office/drawing/2014/main" id="{8D6DB0C1-296B-4C53-A90F-F00D1FA68A3A}"/>
            </a:ext>
          </a:extLst>
        </xdr:cNvPr>
        <xdr:cNvSpPr/>
      </xdr:nvSpPr>
      <xdr:spPr>
        <a:xfrm>
          <a:off x="10274954"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①②③④・</a:t>
          </a:r>
        </a:p>
      </xdr:txBody>
    </xdr:sp>
    <xdr:clientData/>
  </xdr:twoCellAnchor>
  <xdr:twoCellAnchor>
    <xdr:from>
      <xdr:col>16</xdr:col>
      <xdr:colOff>2033</xdr:colOff>
      <xdr:row>20</xdr:row>
      <xdr:rowOff>35762</xdr:rowOff>
    </xdr:from>
    <xdr:to>
      <xdr:col>17</xdr:col>
      <xdr:colOff>2034</xdr:colOff>
      <xdr:row>20</xdr:row>
      <xdr:rowOff>215762</xdr:rowOff>
    </xdr:to>
    <xdr:sp macro="" textlink="">
      <xdr:nvSpPr>
        <xdr:cNvPr id="271" name="正方形/長方形 270">
          <a:extLst>
            <a:ext uri="{FF2B5EF4-FFF2-40B4-BE49-F238E27FC236}">
              <a16:creationId xmlns:a16="http://schemas.microsoft.com/office/drawing/2014/main" id="{55878BE9-E990-488B-92AD-95F4E9379F9B}"/>
            </a:ext>
          </a:extLst>
        </xdr:cNvPr>
        <xdr:cNvSpPr/>
      </xdr:nvSpPr>
      <xdr:spPr>
        <a:xfrm>
          <a:off x="10955783"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⑤⑥⑦⑧</a:t>
          </a:r>
        </a:p>
      </xdr:txBody>
    </xdr:sp>
    <xdr:clientData/>
  </xdr:twoCellAnchor>
  <xdr:twoCellAnchor>
    <xdr:from>
      <xdr:col>16</xdr:col>
      <xdr:colOff>676237</xdr:colOff>
      <xdr:row>20</xdr:row>
      <xdr:rowOff>35762</xdr:rowOff>
    </xdr:from>
    <xdr:to>
      <xdr:col>17</xdr:col>
      <xdr:colOff>676238</xdr:colOff>
      <xdr:row>20</xdr:row>
      <xdr:rowOff>215762</xdr:rowOff>
    </xdr:to>
    <xdr:sp macro="" textlink="">
      <xdr:nvSpPr>
        <xdr:cNvPr id="272" name="正方形/長方形 271">
          <a:extLst>
            <a:ext uri="{FF2B5EF4-FFF2-40B4-BE49-F238E27FC236}">
              <a16:creationId xmlns:a16="http://schemas.microsoft.com/office/drawing/2014/main" id="{21029935-43D6-4B07-A2BD-4C05B0F9AE27}"/>
            </a:ext>
          </a:extLst>
        </xdr:cNvPr>
        <xdr:cNvSpPr/>
      </xdr:nvSpPr>
      <xdr:spPr>
        <a:xfrm>
          <a:off x="11629987"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⑨⑩⑪⑫</a:t>
          </a:r>
        </a:p>
      </xdr:txBody>
    </xdr:sp>
    <xdr:clientData/>
  </xdr:twoCellAnchor>
  <xdr:twoCellAnchor>
    <xdr:from>
      <xdr:col>18</xdr:col>
      <xdr:colOff>8657</xdr:colOff>
      <xdr:row>20</xdr:row>
      <xdr:rowOff>35762</xdr:rowOff>
    </xdr:from>
    <xdr:to>
      <xdr:col>19</xdr:col>
      <xdr:colOff>8658</xdr:colOff>
      <xdr:row>20</xdr:row>
      <xdr:rowOff>215762</xdr:rowOff>
    </xdr:to>
    <xdr:sp macro="" textlink="">
      <xdr:nvSpPr>
        <xdr:cNvPr id="273" name="正方形/長方形 272">
          <a:extLst>
            <a:ext uri="{FF2B5EF4-FFF2-40B4-BE49-F238E27FC236}">
              <a16:creationId xmlns:a16="http://schemas.microsoft.com/office/drawing/2014/main" id="{4EE12359-D43F-46AF-9F33-CB35EBAD4270}"/>
            </a:ext>
          </a:extLst>
        </xdr:cNvPr>
        <xdr:cNvSpPr/>
      </xdr:nvSpPr>
      <xdr:spPr>
        <a:xfrm>
          <a:off x="12334007"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⑬⑭⑮⑯</a:t>
          </a:r>
        </a:p>
      </xdr:txBody>
    </xdr:sp>
    <xdr:clientData/>
  </xdr:twoCellAnchor>
  <xdr:twoCellAnchor>
    <xdr:from>
      <xdr:col>19</xdr:col>
      <xdr:colOff>20250</xdr:colOff>
      <xdr:row>20</xdr:row>
      <xdr:rowOff>35762</xdr:rowOff>
    </xdr:from>
    <xdr:to>
      <xdr:col>20</xdr:col>
      <xdr:colOff>20250</xdr:colOff>
      <xdr:row>20</xdr:row>
      <xdr:rowOff>215762</xdr:rowOff>
    </xdr:to>
    <xdr:sp macro="" textlink="">
      <xdr:nvSpPr>
        <xdr:cNvPr id="274" name="正方形/長方形 273">
          <a:extLst>
            <a:ext uri="{FF2B5EF4-FFF2-40B4-BE49-F238E27FC236}">
              <a16:creationId xmlns:a16="http://schemas.microsoft.com/office/drawing/2014/main" id="{7CAF8056-2130-43CF-A53B-6BC8CE5E72E0}"/>
            </a:ext>
          </a:extLst>
        </xdr:cNvPr>
        <xdr:cNvSpPr/>
      </xdr:nvSpPr>
      <xdr:spPr>
        <a:xfrm>
          <a:off x="13031400"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⑰⑱⑲⑳</a:t>
          </a:r>
        </a:p>
      </xdr:txBody>
    </xdr:sp>
    <xdr:clientData/>
  </xdr:twoCellAnchor>
  <xdr:twoCellAnchor>
    <xdr:from>
      <xdr:col>20</xdr:col>
      <xdr:colOff>374</xdr:colOff>
      <xdr:row>20</xdr:row>
      <xdr:rowOff>35762</xdr:rowOff>
    </xdr:from>
    <xdr:to>
      <xdr:col>21</xdr:col>
      <xdr:colOff>374</xdr:colOff>
      <xdr:row>20</xdr:row>
      <xdr:rowOff>215762</xdr:rowOff>
    </xdr:to>
    <xdr:sp macro="" textlink="">
      <xdr:nvSpPr>
        <xdr:cNvPr id="275" name="正方形/長方形 274">
          <a:extLst>
            <a:ext uri="{FF2B5EF4-FFF2-40B4-BE49-F238E27FC236}">
              <a16:creationId xmlns:a16="http://schemas.microsoft.com/office/drawing/2014/main" id="{85E79B68-93FB-4EA4-996C-079B0500070D}"/>
            </a:ext>
          </a:extLst>
        </xdr:cNvPr>
        <xdr:cNvSpPr/>
      </xdr:nvSpPr>
      <xdr:spPr>
        <a:xfrm>
          <a:off x="13697324"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㉑㉒㉓㉔</a:t>
          </a:r>
        </a:p>
      </xdr:txBody>
    </xdr:sp>
    <xdr:clientData/>
  </xdr:twoCellAnchor>
  <xdr:twoCellAnchor>
    <xdr:from>
      <xdr:col>21</xdr:col>
      <xdr:colOff>7830</xdr:colOff>
      <xdr:row>20</xdr:row>
      <xdr:rowOff>35762</xdr:rowOff>
    </xdr:from>
    <xdr:to>
      <xdr:col>22</xdr:col>
      <xdr:colOff>7830</xdr:colOff>
      <xdr:row>20</xdr:row>
      <xdr:rowOff>215762</xdr:rowOff>
    </xdr:to>
    <xdr:sp macro="" textlink="">
      <xdr:nvSpPr>
        <xdr:cNvPr id="276" name="正方形/長方形 275">
          <a:extLst>
            <a:ext uri="{FF2B5EF4-FFF2-40B4-BE49-F238E27FC236}">
              <a16:creationId xmlns:a16="http://schemas.microsoft.com/office/drawing/2014/main" id="{52F47BED-9173-4FCC-9EC1-6179873A672F}"/>
            </a:ext>
          </a:extLst>
        </xdr:cNvPr>
        <xdr:cNvSpPr/>
      </xdr:nvSpPr>
      <xdr:spPr>
        <a:xfrm>
          <a:off x="14390580"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㉕㉖㉗㉘</a:t>
          </a:r>
        </a:p>
      </xdr:txBody>
    </xdr:sp>
    <xdr:clientData/>
  </xdr:twoCellAnchor>
  <xdr:twoCellAnchor>
    <xdr:from>
      <xdr:col>22</xdr:col>
      <xdr:colOff>5344</xdr:colOff>
      <xdr:row>20</xdr:row>
      <xdr:rowOff>35762</xdr:rowOff>
    </xdr:from>
    <xdr:to>
      <xdr:col>23</xdr:col>
      <xdr:colOff>5345</xdr:colOff>
      <xdr:row>20</xdr:row>
      <xdr:rowOff>215762</xdr:rowOff>
    </xdr:to>
    <xdr:sp macro="" textlink="">
      <xdr:nvSpPr>
        <xdr:cNvPr id="277" name="正方形/長方形 276">
          <a:extLst>
            <a:ext uri="{FF2B5EF4-FFF2-40B4-BE49-F238E27FC236}">
              <a16:creationId xmlns:a16="http://schemas.microsoft.com/office/drawing/2014/main" id="{C6763248-117B-4EFF-B922-06678BD093FA}"/>
            </a:ext>
          </a:extLst>
        </xdr:cNvPr>
        <xdr:cNvSpPr/>
      </xdr:nvSpPr>
      <xdr:spPr>
        <a:xfrm>
          <a:off x="15073894"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㉙㉚㉛㉜</a:t>
          </a:r>
        </a:p>
      </xdr:txBody>
    </xdr:sp>
    <xdr:clientData/>
  </xdr:twoCellAnchor>
  <xdr:twoCellAnchor>
    <xdr:from>
      <xdr:col>23</xdr:col>
      <xdr:colOff>8659</xdr:colOff>
      <xdr:row>20</xdr:row>
      <xdr:rowOff>35762</xdr:rowOff>
    </xdr:from>
    <xdr:to>
      <xdr:col>24</xdr:col>
      <xdr:colOff>8659</xdr:colOff>
      <xdr:row>20</xdr:row>
      <xdr:rowOff>215762</xdr:rowOff>
    </xdr:to>
    <xdr:sp macro="" textlink="">
      <xdr:nvSpPr>
        <xdr:cNvPr id="278" name="正方形/長方形 277">
          <a:extLst>
            <a:ext uri="{FF2B5EF4-FFF2-40B4-BE49-F238E27FC236}">
              <a16:creationId xmlns:a16="http://schemas.microsoft.com/office/drawing/2014/main" id="{B7B34064-87E2-4A40-97CD-9A40ACA66ECF}"/>
            </a:ext>
          </a:extLst>
        </xdr:cNvPr>
        <xdr:cNvSpPr/>
      </xdr:nvSpPr>
      <xdr:spPr>
        <a:xfrm>
          <a:off x="15763009"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㉝㉞㉟㊱</a:t>
          </a:r>
        </a:p>
      </xdr:txBody>
    </xdr:sp>
    <xdr:clientData/>
  </xdr:twoCellAnchor>
  <xdr:twoCellAnchor>
    <xdr:from>
      <xdr:col>24</xdr:col>
      <xdr:colOff>20258</xdr:colOff>
      <xdr:row>20</xdr:row>
      <xdr:rowOff>35762</xdr:rowOff>
    </xdr:from>
    <xdr:to>
      <xdr:col>25</xdr:col>
      <xdr:colOff>20259</xdr:colOff>
      <xdr:row>20</xdr:row>
      <xdr:rowOff>215762</xdr:rowOff>
    </xdr:to>
    <xdr:sp macro="" textlink="">
      <xdr:nvSpPr>
        <xdr:cNvPr id="279" name="正方形/長方形 278">
          <a:extLst>
            <a:ext uri="{FF2B5EF4-FFF2-40B4-BE49-F238E27FC236}">
              <a16:creationId xmlns:a16="http://schemas.microsoft.com/office/drawing/2014/main" id="{F3F7F939-5291-434A-9055-6A300C759E42}"/>
            </a:ext>
          </a:extLst>
        </xdr:cNvPr>
        <xdr:cNvSpPr/>
      </xdr:nvSpPr>
      <xdr:spPr>
        <a:xfrm>
          <a:off x="16460408"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㊲㊳㉙㊵</a:t>
          </a:r>
        </a:p>
      </xdr:txBody>
    </xdr:sp>
    <xdr:clientData/>
  </xdr:twoCellAnchor>
  <xdr:twoCellAnchor>
    <xdr:from>
      <xdr:col>22</xdr:col>
      <xdr:colOff>684853</xdr:colOff>
      <xdr:row>14</xdr:row>
      <xdr:rowOff>39658</xdr:rowOff>
    </xdr:from>
    <xdr:to>
      <xdr:col>23</xdr:col>
      <xdr:colOff>684853</xdr:colOff>
      <xdr:row>14</xdr:row>
      <xdr:rowOff>219658</xdr:rowOff>
    </xdr:to>
    <xdr:sp macro="" textlink="">
      <xdr:nvSpPr>
        <xdr:cNvPr id="280" name="正方形/長方形 279">
          <a:extLst>
            <a:ext uri="{FF2B5EF4-FFF2-40B4-BE49-F238E27FC236}">
              <a16:creationId xmlns:a16="http://schemas.microsoft.com/office/drawing/2014/main" id="{6690C7B9-DE82-48BC-8440-5ED88DAFD8E5}"/>
            </a:ext>
          </a:extLst>
        </xdr:cNvPr>
        <xdr:cNvSpPr/>
      </xdr:nvSpPr>
      <xdr:spPr>
        <a:xfrm>
          <a:off x="15753403" y="350675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1-4</a:t>
          </a:r>
          <a:endParaRPr kumimoji="1" lang="ja-JP" altLang="en-US" sz="800">
            <a:solidFill>
              <a:sysClr val="windowText" lastClr="000000"/>
            </a:solidFill>
          </a:endParaRPr>
        </a:p>
      </xdr:txBody>
    </xdr:sp>
    <xdr:clientData/>
  </xdr:twoCellAnchor>
  <xdr:twoCellAnchor>
    <xdr:from>
      <xdr:col>22</xdr:col>
      <xdr:colOff>684853</xdr:colOff>
      <xdr:row>15</xdr:row>
      <xdr:rowOff>39658</xdr:rowOff>
    </xdr:from>
    <xdr:to>
      <xdr:col>23</xdr:col>
      <xdr:colOff>684853</xdr:colOff>
      <xdr:row>15</xdr:row>
      <xdr:rowOff>219658</xdr:rowOff>
    </xdr:to>
    <xdr:sp macro="" textlink="">
      <xdr:nvSpPr>
        <xdr:cNvPr id="281" name="正方形/長方形 280">
          <a:extLst>
            <a:ext uri="{FF2B5EF4-FFF2-40B4-BE49-F238E27FC236}">
              <a16:creationId xmlns:a16="http://schemas.microsoft.com/office/drawing/2014/main" id="{D306F473-ED11-4040-B67B-70CC9DA501C6}"/>
            </a:ext>
          </a:extLst>
        </xdr:cNvPr>
        <xdr:cNvSpPr/>
      </xdr:nvSpPr>
      <xdr:spPr>
        <a:xfrm>
          <a:off x="15753403" y="375440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5-8</a:t>
          </a:r>
          <a:endParaRPr kumimoji="1" lang="ja-JP" altLang="en-US" sz="800">
            <a:solidFill>
              <a:sysClr val="windowText" lastClr="000000"/>
            </a:solidFill>
          </a:endParaRPr>
        </a:p>
      </xdr:txBody>
    </xdr:sp>
    <xdr:clientData/>
  </xdr:twoCellAnchor>
  <xdr:twoCellAnchor>
    <xdr:from>
      <xdr:col>24</xdr:col>
      <xdr:colOff>8578</xdr:colOff>
      <xdr:row>14</xdr:row>
      <xdr:rowOff>49183</xdr:rowOff>
    </xdr:from>
    <xdr:to>
      <xdr:col>25</xdr:col>
      <xdr:colOff>8578</xdr:colOff>
      <xdr:row>14</xdr:row>
      <xdr:rowOff>229183</xdr:rowOff>
    </xdr:to>
    <xdr:sp macro="" textlink="">
      <xdr:nvSpPr>
        <xdr:cNvPr id="282" name="正方形/長方形 281">
          <a:extLst>
            <a:ext uri="{FF2B5EF4-FFF2-40B4-BE49-F238E27FC236}">
              <a16:creationId xmlns:a16="http://schemas.microsoft.com/office/drawing/2014/main" id="{CAD31972-09EC-401C-8F1E-F74C40981093}"/>
            </a:ext>
          </a:extLst>
        </xdr:cNvPr>
        <xdr:cNvSpPr/>
      </xdr:nvSpPr>
      <xdr:spPr>
        <a:xfrm>
          <a:off x="16448728" y="3516283"/>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9-12</a:t>
          </a:r>
          <a:endParaRPr kumimoji="1" lang="ja-JP" altLang="en-US" sz="800">
            <a:solidFill>
              <a:sysClr val="windowText" lastClr="000000"/>
            </a:solidFill>
          </a:endParaRPr>
        </a:p>
      </xdr:txBody>
    </xdr:sp>
    <xdr:clientData/>
  </xdr:twoCellAnchor>
  <xdr:twoCellAnchor>
    <xdr:from>
      <xdr:col>24</xdr:col>
      <xdr:colOff>8578</xdr:colOff>
      <xdr:row>15</xdr:row>
      <xdr:rowOff>49183</xdr:rowOff>
    </xdr:from>
    <xdr:to>
      <xdr:col>25</xdr:col>
      <xdr:colOff>8578</xdr:colOff>
      <xdr:row>15</xdr:row>
      <xdr:rowOff>229183</xdr:rowOff>
    </xdr:to>
    <xdr:sp macro="" textlink="">
      <xdr:nvSpPr>
        <xdr:cNvPr id="283" name="正方形/長方形 282">
          <a:extLst>
            <a:ext uri="{FF2B5EF4-FFF2-40B4-BE49-F238E27FC236}">
              <a16:creationId xmlns:a16="http://schemas.microsoft.com/office/drawing/2014/main" id="{EA396980-D6CB-4E43-86AA-1531242FCD5B}"/>
            </a:ext>
          </a:extLst>
        </xdr:cNvPr>
        <xdr:cNvSpPr/>
      </xdr:nvSpPr>
      <xdr:spPr>
        <a:xfrm>
          <a:off x="16448728" y="3763933"/>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13-16</a:t>
          </a:r>
          <a:endParaRPr kumimoji="1" lang="ja-JP" altLang="en-US" sz="800">
            <a:solidFill>
              <a:sysClr val="windowText" lastClr="000000"/>
            </a:solidFill>
          </a:endParaRPr>
        </a:p>
      </xdr:txBody>
    </xdr:sp>
    <xdr:clientData/>
  </xdr:twoCellAnchor>
  <xdr:twoCellAnchor>
    <xdr:from>
      <xdr:col>24</xdr:col>
      <xdr:colOff>684853</xdr:colOff>
      <xdr:row>14</xdr:row>
      <xdr:rowOff>39658</xdr:rowOff>
    </xdr:from>
    <xdr:to>
      <xdr:col>25</xdr:col>
      <xdr:colOff>684853</xdr:colOff>
      <xdr:row>14</xdr:row>
      <xdr:rowOff>219658</xdr:rowOff>
    </xdr:to>
    <xdr:sp macro="" textlink="">
      <xdr:nvSpPr>
        <xdr:cNvPr id="284" name="正方形/長方形 283">
          <a:extLst>
            <a:ext uri="{FF2B5EF4-FFF2-40B4-BE49-F238E27FC236}">
              <a16:creationId xmlns:a16="http://schemas.microsoft.com/office/drawing/2014/main" id="{6A1A080D-5502-4AAA-BCA5-2F12AC3E8891}"/>
            </a:ext>
          </a:extLst>
        </xdr:cNvPr>
        <xdr:cNvSpPr/>
      </xdr:nvSpPr>
      <xdr:spPr>
        <a:xfrm>
          <a:off x="17125003" y="350675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17-20</a:t>
          </a:r>
          <a:endParaRPr kumimoji="1" lang="ja-JP" altLang="en-US" sz="800">
            <a:solidFill>
              <a:sysClr val="windowText" lastClr="000000"/>
            </a:solidFill>
          </a:endParaRPr>
        </a:p>
      </xdr:txBody>
    </xdr:sp>
    <xdr:clientData/>
  </xdr:twoCellAnchor>
  <xdr:twoCellAnchor>
    <xdr:from>
      <xdr:col>24</xdr:col>
      <xdr:colOff>684853</xdr:colOff>
      <xdr:row>15</xdr:row>
      <xdr:rowOff>39658</xdr:rowOff>
    </xdr:from>
    <xdr:to>
      <xdr:col>25</xdr:col>
      <xdr:colOff>684853</xdr:colOff>
      <xdr:row>15</xdr:row>
      <xdr:rowOff>219658</xdr:rowOff>
    </xdr:to>
    <xdr:sp macro="" textlink="">
      <xdr:nvSpPr>
        <xdr:cNvPr id="285" name="正方形/長方形 284">
          <a:extLst>
            <a:ext uri="{FF2B5EF4-FFF2-40B4-BE49-F238E27FC236}">
              <a16:creationId xmlns:a16="http://schemas.microsoft.com/office/drawing/2014/main" id="{84508178-4FF3-4C85-957A-6DCF97A0D3D2}"/>
            </a:ext>
          </a:extLst>
        </xdr:cNvPr>
        <xdr:cNvSpPr/>
      </xdr:nvSpPr>
      <xdr:spPr>
        <a:xfrm>
          <a:off x="17125003" y="375440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21-24</a:t>
          </a:r>
          <a:endParaRPr kumimoji="1" lang="ja-JP" altLang="en-US" sz="800">
            <a:solidFill>
              <a:sysClr val="windowText" lastClr="000000"/>
            </a:solidFill>
          </a:endParaRPr>
        </a:p>
      </xdr:txBody>
    </xdr:sp>
    <xdr:clientData/>
  </xdr:twoCellAnchor>
  <xdr:twoCellAnchor>
    <xdr:from>
      <xdr:col>26</xdr:col>
      <xdr:colOff>8578</xdr:colOff>
      <xdr:row>14</xdr:row>
      <xdr:rowOff>47935</xdr:rowOff>
    </xdr:from>
    <xdr:to>
      <xdr:col>27</xdr:col>
      <xdr:colOff>8578</xdr:colOff>
      <xdr:row>14</xdr:row>
      <xdr:rowOff>227935</xdr:rowOff>
    </xdr:to>
    <xdr:sp macro="" textlink="">
      <xdr:nvSpPr>
        <xdr:cNvPr id="286" name="正方形/長方形 285">
          <a:extLst>
            <a:ext uri="{FF2B5EF4-FFF2-40B4-BE49-F238E27FC236}">
              <a16:creationId xmlns:a16="http://schemas.microsoft.com/office/drawing/2014/main" id="{2B8EB49F-0172-4D2E-B722-C41E478D089A}"/>
            </a:ext>
          </a:extLst>
        </xdr:cNvPr>
        <xdr:cNvSpPr/>
      </xdr:nvSpPr>
      <xdr:spPr>
        <a:xfrm>
          <a:off x="17857600" y="3526631"/>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25-28</a:t>
          </a:r>
          <a:endParaRPr kumimoji="1" lang="ja-JP" altLang="en-US" sz="800">
            <a:solidFill>
              <a:sysClr val="windowText" lastClr="000000"/>
            </a:solidFill>
          </a:endParaRPr>
        </a:p>
      </xdr:txBody>
    </xdr:sp>
    <xdr:clientData/>
  </xdr:twoCellAnchor>
  <xdr:twoCellAnchor>
    <xdr:from>
      <xdr:col>26</xdr:col>
      <xdr:colOff>9629</xdr:colOff>
      <xdr:row>15</xdr:row>
      <xdr:rowOff>39658</xdr:rowOff>
    </xdr:from>
    <xdr:to>
      <xdr:col>27</xdr:col>
      <xdr:colOff>9630</xdr:colOff>
      <xdr:row>15</xdr:row>
      <xdr:rowOff>219658</xdr:rowOff>
    </xdr:to>
    <xdr:sp macro="" textlink="">
      <xdr:nvSpPr>
        <xdr:cNvPr id="287" name="正方形/長方形 286">
          <a:extLst>
            <a:ext uri="{FF2B5EF4-FFF2-40B4-BE49-F238E27FC236}">
              <a16:creationId xmlns:a16="http://schemas.microsoft.com/office/drawing/2014/main" id="{FA62CC6C-BD03-4F7F-9E34-1FA32BFB740B}"/>
            </a:ext>
          </a:extLst>
        </xdr:cNvPr>
        <xdr:cNvSpPr/>
      </xdr:nvSpPr>
      <xdr:spPr>
        <a:xfrm>
          <a:off x="17858651" y="3766832"/>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29-32</a:t>
          </a:r>
          <a:endParaRPr kumimoji="1" lang="ja-JP" altLang="en-US" sz="800">
            <a:solidFill>
              <a:sysClr val="windowText" lastClr="000000"/>
            </a:solidFill>
          </a:endParaRPr>
        </a:p>
      </xdr:txBody>
    </xdr:sp>
    <xdr:clientData/>
  </xdr:twoCellAnchor>
  <xdr:twoCellAnchor>
    <xdr:from>
      <xdr:col>27</xdr:col>
      <xdr:colOff>15803</xdr:colOff>
      <xdr:row>14</xdr:row>
      <xdr:rowOff>49255</xdr:rowOff>
    </xdr:from>
    <xdr:to>
      <xdr:col>28</xdr:col>
      <xdr:colOff>15803</xdr:colOff>
      <xdr:row>14</xdr:row>
      <xdr:rowOff>229255</xdr:rowOff>
    </xdr:to>
    <xdr:sp macro="" textlink="">
      <xdr:nvSpPr>
        <xdr:cNvPr id="288" name="正方形/長方形 287">
          <a:extLst>
            <a:ext uri="{FF2B5EF4-FFF2-40B4-BE49-F238E27FC236}">
              <a16:creationId xmlns:a16="http://schemas.microsoft.com/office/drawing/2014/main" id="{B1C19E2F-2D2C-4120-B4B6-898F7FCF061A}"/>
            </a:ext>
          </a:extLst>
        </xdr:cNvPr>
        <xdr:cNvSpPr/>
      </xdr:nvSpPr>
      <xdr:spPr>
        <a:xfrm>
          <a:off x="18552281" y="3527951"/>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33-36</a:t>
          </a:r>
          <a:endParaRPr kumimoji="1" lang="ja-JP" altLang="en-US" sz="800">
            <a:solidFill>
              <a:sysClr val="windowText" lastClr="000000"/>
            </a:solidFill>
          </a:endParaRPr>
        </a:p>
      </xdr:txBody>
    </xdr:sp>
    <xdr:clientData/>
  </xdr:twoCellAnchor>
  <xdr:twoCellAnchor>
    <xdr:from>
      <xdr:col>27</xdr:col>
      <xdr:colOff>12261</xdr:colOff>
      <xdr:row>15</xdr:row>
      <xdr:rowOff>50569</xdr:rowOff>
    </xdr:from>
    <xdr:to>
      <xdr:col>28</xdr:col>
      <xdr:colOff>12261</xdr:colOff>
      <xdr:row>15</xdr:row>
      <xdr:rowOff>230569</xdr:rowOff>
    </xdr:to>
    <xdr:sp macro="" textlink="">
      <xdr:nvSpPr>
        <xdr:cNvPr id="289" name="正方形/長方形 288">
          <a:extLst>
            <a:ext uri="{FF2B5EF4-FFF2-40B4-BE49-F238E27FC236}">
              <a16:creationId xmlns:a16="http://schemas.microsoft.com/office/drawing/2014/main" id="{15EF9B5B-BF0C-4FA5-8E46-B979C70CF3CF}"/>
            </a:ext>
          </a:extLst>
        </xdr:cNvPr>
        <xdr:cNvSpPr/>
      </xdr:nvSpPr>
      <xdr:spPr>
        <a:xfrm>
          <a:off x="18548739" y="3777743"/>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37-40</a:t>
          </a:r>
          <a:endParaRPr kumimoji="1" lang="ja-JP" altLang="en-US" sz="800">
            <a:solidFill>
              <a:sysClr val="windowText" lastClr="000000"/>
            </a:solidFill>
          </a:endParaRPr>
        </a:p>
      </xdr:txBody>
    </xdr:sp>
    <xdr:clientData/>
  </xdr:twoCellAnchor>
  <xdr:twoCellAnchor>
    <xdr:from>
      <xdr:col>27</xdr:col>
      <xdr:colOff>11860</xdr:colOff>
      <xdr:row>18</xdr:row>
      <xdr:rowOff>61879</xdr:rowOff>
    </xdr:from>
    <xdr:to>
      <xdr:col>28</xdr:col>
      <xdr:colOff>11860</xdr:colOff>
      <xdr:row>18</xdr:row>
      <xdr:rowOff>241879</xdr:rowOff>
    </xdr:to>
    <xdr:sp macro="" textlink="">
      <xdr:nvSpPr>
        <xdr:cNvPr id="290" name="正方形/長方形 289">
          <a:extLst>
            <a:ext uri="{FF2B5EF4-FFF2-40B4-BE49-F238E27FC236}">
              <a16:creationId xmlns:a16="http://schemas.microsoft.com/office/drawing/2014/main" id="{2A281BC2-8B9A-4C2F-9EC0-231D685A8E0C}"/>
            </a:ext>
          </a:extLst>
        </xdr:cNvPr>
        <xdr:cNvSpPr/>
      </xdr:nvSpPr>
      <xdr:spPr>
        <a:xfrm>
          <a:off x="18548338" y="4534488"/>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41-44</a:t>
          </a:r>
          <a:endParaRPr kumimoji="1" lang="ja-JP" altLang="en-US" sz="800">
            <a:solidFill>
              <a:sysClr val="windowText" lastClr="000000"/>
            </a:solidFill>
          </a:endParaRPr>
        </a:p>
      </xdr:txBody>
    </xdr:sp>
    <xdr:clientData/>
  </xdr:twoCellAnchor>
  <xdr:twoCellAnchor>
    <xdr:from>
      <xdr:col>27</xdr:col>
      <xdr:colOff>17518</xdr:colOff>
      <xdr:row>19</xdr:row>
      <xdr:rowOff>32685</xdr:rowOff>
    </xdr:from>
    <xdr:to>
      <xdr:col>28</xdr:col>
      <xdr:colOff>17518</xdr:colOff>
      <xdr:row>19</xdr:row>
      <xdr:rowOff>212685</xdr:rowOff>
    </xdr:to>
    <xdr:sp macro="" textlink="">
      <xdr:nvSpPr>
        <xdr:cNvPr id="291" name="正方形/長方形 290">
          <a:extLst>
            <a:ext uri="{FF2B5EF4-FFF2-40B4-BE49-F238E27FC236}">
              <a16:creationId xmlns:a16="http://schemas.microsoft.com/office/drawing/2014/main" id="{C8354E7C-949E-4EA0-AE9A-F345DE738ABF}"/>
            </a:ext>
          </a:extLst>
        </xdr:cNvPr>
        <xdr:cNvSpPr/>
      </xdr:nvSpPr>
      <xdr:spPr>
        <a:xfrm>
          <a:off x="18553996" y="4753772"/>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45-48</a:t>
          </a:r>
          <a:endParaRPr kumimoji="1" lang="ja-JP" altLang="en-US" sz="800">
            <a:solidFill>
              <a:sysClr val="windowText" lastClr="000000"/>
            </a:solidFill>
          </a:endParaRPr>
        </a:p>
      </xdr:txBody>
    </xdr:sp>
    <xdr:clientData/>
  </xdr:twoCellAnchor>
  <xdr:twoCellAnchor>
    <xdr:from>
      <xdr:col>27</xdr:col>
      <xdr:colOff>7122</xdr:colOff>
      <xdr:row>20</xdr:row>
      <xdr:rowOff>34011</xdr:rowOff>
    </xdr:from>
    <xdr:to>
      <xdr:col>28</xdr:col>
      <xdr:colOff>7122</xdr:colOff>
      <xdr:row>20</xdr:row>
      <xdr:rowOff>214011</xdr:rowOff>
    </xdr:to>
    <xdr:sp macro="" textlink="">
      <xdr:nvSpPr>
        <xdr:cNvPr id="292" name="正方形/長方形 291">
          <a:extLst>
            <a:ext uri="{FF2B5EF4-FFF2-40B4-BE49-F238E27FC236}">
              <a16:creationId xmlns:a16="http://schemas.microsoft.com/office/drawing/2014/main" id="{8763220F-1E65-41F0-B98F-43A8CCE3B60E}"/>
            </a:ext>
          </a:extLst>
        </xdr:cNvPr>
        <xdr:cNvSpPr/>
      </xdr:nvSpPr>
      <xdr:spPr>
        <a:xfrm>
          <a:off x="18543600" y="5003576"/>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49-52</a:t>
          </a:r>
          <a:endParaRPr kumimoji="1" lang="ja-JP" altLang="en-US" sz="800">
            <a:solidFill>
              <a:sysClr val="windowText" lastClr="000000"/>
            </a:solidFill>
          </a:endParaRPr>
        </a:p>
      </xdr:txBody>
    </xdr:sp>
    <xdr:clientData/>
  </xdr:twoCellAnchor>
  <xdr:twoCellAnchor>
    <xdr:from>
      <xdr:col>28</xdr:col>
      <xdr:colOff>11863</xdr:colOff>
      <xdr:row>15</xdr:row>
      <xdr:rowOff>51880</xdr:rowOff>
    </xdr:from>
    <xdr:to>
      <xdr:col>29</xdr:col>
      <xdr:colOff>11864</xdr:colOff>
      <xdr:row>15</xdr:row>
      <xdr:rowOff>231880</xdr:rowOff>
    </xdr:to>
    <xdr:sp macro="" textlink="">
      <xdr:nvSpPr>
        <xdr:cNvPr id="293" name="正方形/長方形 292">
          <a:extLst>
            <a:ext uri="{FF2B5EF4-FFF2-40B4-BE49-F238E27FC236}">
              <a16:creationId xmlns:a16="http://schemas.microsoft.com/office/drawing/2014/main" id="{BF43B167-F3CA-4D3C-BEBD-66193D16B1D3}"/>
            </a:ext>
          </a:extLst>
        </xdr:cNvPr>
        <xdr:cNvSpPr/>
      </xdr:nvSpPr>
      <xdr:spPr>
        <a:xfrm>
          <a:off x="19235798" y="3779054"/>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53-56</a:t>
          </a:r>
          <a:endParaRPr kumimoji="1" lang="ja-JP" altLang="en-US" sz="800">
            <a:solidFill>
              <a:sysClr val="windowText" lastClr="000000"/>
            </a:solidFill>
          </a:endParaRPr>
        </a:p>
      </xdr:txBody>
    </xdr:sp>
    <xdr:clientData/>
  </xdr:twoCellAnchor>
  <xdr:twoCellAnchor>
    <xdr:from>
      <xdr:col>28</xdr:col>
      <xdr:colOff>19745</xdr:colOff>
      <xdr:row>18</xdr:row>
      <xdr:rowOff>63192</xdr:rowOff>
    </xdr:from>
    <xdr:to>
      <xdr:col>29</xdr:col>
      <xdr:colOff>19746</xdr:colOff>
      <xdr:row>18</xdr:row>
      <xdr:rowOff>243192</xdr:rowOff>
    </xdr:to>
    <xdr:sp macro="" textlink="">
      <xdr:nvSpPr>
        <xdr:cNvPr id="294" name="正方形/長方形 293">
          <a:extLst>
            <a:ext uri="{FF2B5EF4-FFF2-40B4-BE49-F238E27FC236}">
              <a16:creationId xmlns:a16="http://schemas.microsoft.com/office/drawing/2014/main" id="{9EDB2F9E-6EC5-40DE-92C1-394EA7B77DF5}"/>
            </a:ext>
          </a:extLst>
        </xdr:cNvPr>
        <xdr:cNvSpPr/>
      </xdr:nvSpPr>
      <xdr:spPr>
        <a:xfrm>
          <a:off x="19243680" y="4535801"/>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57-60</a:t>
          </a:r>
          <a:endParaRPr kumimoji="1" lang="ja-JP" altLang="en-US" sz="800">
            <a:solidFill>
              <a:sysClr val="windowText" lastClr="000000"/>
            </a:solidFill>
          </a:endParaRPr>
        </a:p>
      </xdr:txBody>
    </xdr:sp>
    <xdr:clientData/>
  </xdr:twoCellAnchor>
  <xdr:twoCellAnchor>
    <xdr:from>
      <xdr:col>28</xdr:col>
      <xdr:colOff>17122</xdr:colOff>
      <xdr:row>19</xdr:row>
      <xdr:rowOff>42284</xdr:rowOff>
    </xdr:from>
    <xdr:to>
      <xdr:col>29</xdr:col>
      <xdr:colOff>17124</xdr:colOff>
      <xdr:row>19</xdr:row>
      <xdr:rowOff>222284</xdr:rowOff>
    </xdr:to>
    <xdr:sp macro="" textlink="">
      <xdr:nvSpPr>
        <xdr:cNvPr id="295" name="正方形/長方形 294">
          <a:extLst>
            <a:ext uri="{FF2B5EF4-FFF2-40B4-BE49-F238E27FC236}">
              <a16:creationId xmlns:a16="http://schemas.microsoft.com/office/drawing/2014/main" id="{A75C1A3D-A7A0-444E-9406-CAE6D0DE9C35}"/>
            </a:ext>
          </a:extLst>
        </xdr:cNvPr>
        <xdr:cNvSpPr/>
      </xdr:nvSpPr>
      <xdr:spPr>
        <a:xfrm>
          <a:off x="19241057" y="4763371"/>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61-64</a:t>
          </a:r>
          <a:endParaRPr kumimoji="1" lang="ja-JP" altLang="en-US" sz="800">
            <a:solidFill>
              <a:sysClr val="windowText" lastClr="000000"/>
            </a:solidFill>
          </a:endParaRPr>
        </a:p>
      </xdr:txBody>
    </xdr:sp>
    <xdr:clientData/>
  </xdr:twoCellAnchor>
  <xdr:twoCellAnchor>
    <xdr:from>
      <xdr:col>28</xdr:col>
      <xdr:colOff>23291</xdr:colOff>
      <xdr:row>20</xdr:row>
      <xdr:rowOff>35319</xdr:rowOff>
    </xdr:from>
    <xdr:to>
      <xdr:col>29</xdr:col>
      <xdr:colOff>23293</xdr:colOff>
      <xdr:row>20</xdr:row>
      <xdr:rowOff>215319</xdr:rowOff>
    </xdr:to>
    <xdr:sp macro="" textlink="">
      <xdr:nvSpPr>
        <xdr:cNvPr id="296" name="正方形/長方形 295">
          <a:extLst>
            <a:ext uri="{FF2B5EF4-FFF2-40B4-BE49-F238E27FC236}">
              <a16:creationId xmlns:a16="http://schemas.microsoft.com/office/drawing/2014/main" id="{9044F68B-5E59-483E-9585-72253FB7B678}"/>
            </a:ext>
          </a:extLst>
        </xdr:cNvPr>
        <xdr:cNvSpPr/>
      </xdr:nvSpPr>
      <xdr:spPr>
        <a:xfrm>
          <a:off x="19247226" y="5004884"/>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65-68</a:t>
          </a:r>
          <a:endParaRPr kumimoji="1" lang="ja-JP" altLang="en-US" sz="800">
            <a:solidFill>
              <a:sysClr val="windowText" lastClr="000000"/>
            </a:solidFill>
          </a:endParaRPr>
        </a:p>
      </xdr:txBody>
    </xdr:sp>
    <xdr:clientData/>
  </xdr:twoCellAnchor>
  <xdr:twoCellAnchor>
    <xdr:from>
      <xdr:col>29</xdr:col>
      <xdr:colOff>28032</xdr:colOff>
      <xdr:row>15</xdr:row>
      <xdr:rowOff>61480</xdr:rowOff>
    </xdr:from>
    <xdr:to>
      <xdr:col>30</xdr:col>
      <xdr:colOff>28033</xdr:colOff>
      <xdr:row>15</xdr:row>
      <xdr:rowOff>241480</xdr:rowOff>
    </xdr:to>
    <xdr:sp macro="" textlink="">
      <xdr:nvSpPr>
        <xdr:cNvPr id="297" name="正方形/長方形 296">
          <a:extLst>
            <a:ext uri="{FF2B5EF4-FFF2-40B4-BE49-F238E27FC236}">
              <a16:creationId xmlns:a16="http://schemas.microsoft.com/office/drawing/2014/main" id="{A50D84CE-62F2-428D-BFBB-BB6C88B43B98}"/>
            </a:ext>
          </a:extLst>
        </xdr:cNvPr>
        <xdr:cNvSpPr/>
      </xdr:nvSpPr>
      <xdr:spPr>
        <a:xfrm>
          <a:off x="19939423" y="3788654"/>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69-72</a:t>
          </a:r>
          <a:endParaRPr kumimoji="1" lang="ja-JP" altLang="en-US" sz="800">
            <a:solidFill>
              <a:sysClr val="windowText" lastClr="000000"/>
            </a:solidFill>
          </a:endParaRPr>
        </a:p>
      </xdr:txBody>
    </xdr:sp>
    <xdr:clientData/>
  </xdr:twoCellAnchor>
  <xdr:twoCellAnchor>
    <xdr:from>
      <xdr:col>29</xdr:col>
      <xdr:colOff>19348</xdr:colOff>
      <xdr:row>18</xdr:row>
      <xdr:rowOff>31377</xdr:rowOff>
    </xdr:from>
    <xdr:to>
      <xdr:col>30</xdr:col>
      <xdr:colOff>19349</xdr:colOff>
      <xdr:row>18</xdr:row>
      <xdr:rowOff>211377</xdr:rowOff>
    </xdr:to>
    <xdr:sp macro="" textlink="">
      <xdr:nvSpPr>
        <xdr:cNvPr id="298" name="正方形/長方形 297">
          <a:extLst>
            <a:ext uri="{FF2B5EF4-FFF2-40B4-BE49-F238E27FC236}">
              <a16:creationId xmlns:a16="http://schemas.microsoft.com/office/drawing/2014/main" id="{3C8610AC-6601-4323-90D7-8D421E266A89}"/>
            </a:ext>
          </a:extLst>
        </xdr:cNvPr>
        <xdr:cNvSpPr/>
      </xdr:nvSpPr>
      <xdr:spPr>
        <a:xfrm>
          <a:off x="19930739" y="4503986"/>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73-76</a:t>
          </a:r>
        </a:p>
      </xdr:txBody>
    </xdr:sp>
    <xdr:clientData/>
  </xdr:twoCellAnchor>
  <xdr:twoCellAnchor>
    <xdr:from>
      <xdr:col>29</xdr:col>
      <xdr:colOff>21868</xdr:colOff>
      <xdr:row>19</xdr:row>
      <xdr:rowOff>53594</xdr:rowOff>
    </xdr:from>
    <xdr:to>
      <xdr:col>30</xdr:col>
      <xdr:colOff>21867</xdr:colOff>
      <xdr:row>19</xdr:row>
      <xdr:rowOff>233594</xdr:rowOff>
    </xdr:to>
    <xdr:sp macro="" textlink="">
      <xdr:nvSpPr>
        <xdr:cNvPr id="299" name="正方形/長方形 298">
          <a:extLst>
            <a:ext uri="{FF2B5EF4-FFF2-40B4-BE49-F238E27FC236}">
              <a16:creationId xmlns:a16="http://schemas.microsoft.com/office/drawing/2014/main" id="{DFE1E626-49D3-4E3A-9DF6-942518C01EFD}"/>
            </a:ext>
          </a:extLst>
        </xdr:cNvPr>
        <xdr:cNvSpPr/>
      </xdr:nvSpPr>
      <xdr:spPr>
        <a:xfrm>
          <a:off x="19933259" y="4774681"/>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77-80</a:t>
          </a:r>
          <a:endParaRPr kumimoji="1" lang="ja-JP" altLang="en-US" sz="800">
            <a:solidFill>
              <a:sysClr val="windowText" lastClr="000000"/>
            </a:solidFill>
          </a:endParaRPr>
        </a:p>
      </xdr:txBody>
    </xdr:sp>
    <xdr:clientData/>
  </xdr:twoCellAnchor>
  <xdr:twoCellAnchor>
    <xdr:from>
      <xdr:col>29</xdr:col>
      <xdr:colOff>44601</xdr:colOff>
      <xdr:row>20</xdr:row>
      <xdr:rowOff>38345</xdr:rowOff>
    </xdr:from>
    <xdr:to>
      <xdr:col>30</xdr:col>
      <xdr:colOff>44600</xdr:colOff>
      <xdr:row>20</xdr:row>
      <xdr:rowOff>218345</xdr:rowOff>
    </xdr:to>
    <xdr:sp macro="" textlink="">
      <xdr:nvSpPr>
        <xdr:cNvPr id="300" name="正方形/長方形 299">
          <a:extLst>
            <a:ext uri="{FF2B5EF4-FFF2-40B4-BE49-F238E27FC236}">
              <a16:creationId xmlns:a16="http://schemas.microsoft.com/office/drawing/2014/main" id="{D6D6CBAF-4CB4-4543-9098-D71D58F9E680}"/>
            </a:ext>
          </a:extLst>
        </xdr:cNvPr>
        <xdr:cNvSpPr/>
      </xdr:nvSpPr>
      <xdr:spPr>
        <a:xfrm>
          <a:off x="19955992" y="5007910"/>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81-84</a:t>
          </a:r>
          <a:endParaRPr kumimoji="1" lang="ja-JP" altLang="en-US" sz="800">
            <a:solidFill>
              <a:sysClr val="windowText" lastClr="000000"/>
            </a:solidFill>
          </a:endParaRPr>
        </a:p>
      </xdr:txBody>
    </xdr:sp>
    <xdr:clientData/>
  </xdr:twoCellAnchor>
  <xdr:twoCellAnchor>
    <xdr:from>
      <xdr:col>30</xdr:col>
      <xdr:colOff>16211</xdr:colOff>
      <xdr:row>15</xdr:row>
      <xdr:rowOff>56224</xdr:rowOff>
    </xdr:from>
    <xdr:to>
      <xdr:col>31</xdr:col>
      <xdr:colOff>16211</xdr:colOff>
      <xdr:row>15</xdr:row>
      <xdr:rowOff>236224</xdr:rowOff>
    </xdr:to>
    <xdr:sp macro="" textlink="">
      <xdr:nvSpPr>
        <xdr:cNvPr id="301" name="正方形/長方形 300">
          <a:extLst>
            <a:ext uri="{FF2B5EF4-FFF2-40B4-BE49-F238E27FC236}">
              <a16:creationId xmlns:a16="http://schemas.microsoft.com/office/drawing/2014/main" id="{6AFF4179-5F61-49A5-B67B-BDCD2027B173}"/>
            </a:ext>
          </a:extLst>
        </xdr:cNvPr>
        <xdr:cNvSpPr/>
      </xdr:nvSpPr>
      <xdr:spPr>
        <a:xfrm>
          <a:off x="20615059" y="3783398"/>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85-88</a:t>
          </a:r>
          <a:endParaRPr kumimoji="1" lang="ja-JP" altLang="en-US" sz="800">
            <a:solidFill>
              <a:sysClr val="windowText" lastClr="000000"/>
            </a:solidFill>
          </a:endParaRPr>
        </a:p>
      </xdr:txBody>
    </xdr:sp>
    <xdr:clientData/>
  </xdr:twoCellAnchor>
  <xdr:twoCellAnchor>
    <xdr:from>
      <xdr:col>30</xdr:col>
      <xdr:colOff>15810</xdr:colOff>
      <xdr:row>18</xdr:row>
      <xdr:rowOff>42686</xdr:rowOff>
    </xdr:from>
    <xdr:to>
      <xdr:col>31</xdr:col>
      <xdr:colOff>15810</xdr:colOff>
      <xdr:row>18</xdr:row>
      <xdr:rowOff>222686</xdr:rowOff>
    </xdr:to>
    <xdr:sp macro="" textlink="">
      <xdr:nvSpPr>
        <xdr:cNvPr id="302" name="正方形/長方形 301">
          <a:extLst>
            <a:ext uri="{FF2B5EF4-FFF2-40B4-BE49-F238E27FC236}">
              <a16:creationId xmlns:a16="http://schemas.microsoft.com/office/drawing/2014/main" id="{12883B0F-C93A-4C8E-8AD9-684423D27D3D}"/>
            </a:ext>
          </a:extLst>
        </xdr:cNvPr>
        <xdr:cNvSpPr/>
      </xdr:nvSpPr>
      <xdr:spPr>
        <a:xfrm>
          <a:off x="20614658" y="4515295"/>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89-92</a:t>
          </a:r>
        </a:p>
      </xdr:txBody>
    </xdr:sp>
    <xdr:clientData/>
  </xdr:twoCellAnchor>
  <xdr:twoCellAnchor>
    <xdr:from>
      <xdr:col>30</xdr:col>
      <xdr:colOff>10837</xdr:colOff>
      <xdr:row>19</xdr:row>
      <xdr:rowOff>37718</xdr:rowOff>
    </xdr:from>
    <xdr:to>
      <xdr:col>31</xdr:col>
      <xdr:colOff>10837</xdr:colOff>
      <xdr:row>19</xdr:row>
      <xdr:rowOff>217718</xdr:rowOff>
    </xdr:to>
    <xdr:sp macro="" textlink="">
      <xdr:nvSpPr>
        <xdr:cNvPr id="303" name="正方形/長方形 302">
          <a:extLst>
            <a:ext uri="{FF2B5EF4-FFF2-40B4-BE49-F238E27FC236}">
              <a16:creationId xmlns:a16="http://schemas.microsoft.com/office/drawing/2014/main" id="{654A6DB5-7057-4459-BDAA-C83254B70B36}"/>
            </a:ext>
          </a:extLst>
        </xdr:cNvPr>
        <xdr:cNvSpPr/>
      </xdr:nvSpPr>
      <xdr:spPr>
        <a:xfrm>
          <a:off x="20609685" y="4758805"/>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93-96</a:t>
          </a:r>
        </a:p>
      </xdr:txBody>
    </xdr:sp>
    <xdr:clientData/>
  </xdr:twoCellAnchor>
  <xdr:twoCellAnchor>
    <xdr:from>
      <xdr:col>29</xdr:col>
      <xdr:colOff>685044</xdr:colOff>
      <xdr:row>20</xdr:row>
      <xdr:rowOff>24469</xdr:rowOff>
    </xdr:from>
    <xdr:to>
      <xdr:col>30</xdr:col>
      <xdr:colOff>685043</xdr:colOff>
      <xdr:row>20</xdr:row>
      <xdr:rowOff>204469</xdr:rowOff>
    </xdr:to>
    <xdr:sp macro="" textlink="">
      <xdr:nvSpPr>
        <xdr:cNvPr id="304" name="正方形/長方形 303">
          <a:extLst>
            <a:ext uri="{FF2B5EF4-FFF2-40B4-BE49-F238E27FC236}">
              <a16:creationId xmlns:a16="http://schemas.microsoft.com/office/drawing/2014/main" id="{2A09DEF6-FABD-40A1-A2B8-2D3D2BAC0E90}"/>
            </a:ext>
          </a:extLst>
        </xdr:cNvPr>
        <xdr:cNvSpPr/>
      </xdr:nvSpPr>
      <xdr:spPr>
        <a:xfrm>
          <a:off x="20596435" y="4994034"/>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97-100</a:t>
          </a:r>
        </a:p>
      </xdr:txBody>
    </xdr:sp>
    <xdr:clientData/>
  </xdr:twoCellAnchor>
  <xdr:twoCellAnchor>
    <xdr:from>
      <xdr:col>23</xdr:col>
      <xdr:colOff>681489</xdr:colOff>
      <xdr:row>13</xdr:row>
      <xdr:rowOff>32932</xdr:rowOff>
    </xdr:from>
    <xdr:to>
      <xdr:col>24</xdr:col>
      <xdr:colOff>681489</xdr:colOff>
      <xdr:row>13</xdr:row>
      <xdr:rowOff>212932</xdr:rowOff>
    </xdr:to>
    <xdr:sp macro="" textlink="">
      <xdr:nvSpPr>
        <xdr:cNvPr id="305" name="正方形/長方形 304">
          <a:extLst>
            <a:ext uri="{FF2B5EF4-FFF2-40B4-BE49-F238E27FC236}">
              <a16:creationId xmlns:a16="http://schemas.microsoft.com/office/drawing/2014/main" id="{F368CD97-6660-4FC8-AB22-4357A7FD03A0}"/>
            </a:ext>
          </a:extLst>
        </xdr:cNvPr>
        <xdr:cNvSpPr/>
      </xdr:nvSpPr>
      <xdr:spPr>
        <a:xfrm>
          <a:off x="16392136" y="3237814"/>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①②</a:t>
          </a:r>
        </a:p>
      </xdr:txBody>
    </xdr:sp>
    <xdr:clientData/>
  </xdr:twoCellAnchor>
  <xdr:twoCellAnchor>
    <xdr:from>
      <xdr:col>25</xdr:col>
      <xdr:colOff>4652</xdr:colOff>
      <xdr:row>13</xdr:row>
      <xdr:rowOff>28448</xdr:rowOff>
    </xdr:from>
    <xdr:to>
      <xdr:col>26</xdr:col>
      <xdr:colOff>4652</xdr:colOff>
      <xdr:row>13</xdr:row>
      <xdr:rowOff>208448</xdr:rowOff>
    </xdr:to>
    <xdr:sp macro="" textlink="">
      <xdr:nvSpPr>
        <xdr:cNvPr id="306" name="正方形/長方形 305">
          <a:extLst>
            <a:ext uri="{FF2B5EF4-FFF2-40B4-BE49-F238E27FC236}">
              <a16:creationId xmlns:a16="http://schemas.microsoft.com/office/drawing/2014/main" id="{EC0AB949-2583-43D5-A6A6-8A6B876EE447}"/>
            </a:ext>
          </a:extLst>
        </xdr:cNvPr>
        <xdr:cNvSpPr/>
      </xdr:nvSpPr>
      <xdr:spPr>
        <a:xfrm>
          <a:off x="17082417" y="3233330"/>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③④</a:t>
          </a:r>
        </a:p>
      </xdr:txBody>
    </xdr:sp>
    <xdr:clientData/>
  </xdr:twoCellAnchor>
  <xdr:twoCellAnchor>
    <xdr:from>
      <xdr:col>26</xdr:col>
      <xdr:colOff>11376</xdr:colOff>
      <xdr:row>13</xdr:row>
      <xdr:rowOff>35170</xdr:rowOff>
    </xdr:from>
    <xdr:to>
      <xdr:col>27</xdr:col>
      <xdr:colOff>11377</xdr:colOff>
      <xdr:row>13</xdr:row>
      <xdr:rowOff>215170</xdr:rowOff>
    </xdr:to>
    <xdr:sp macro="" textlink="">
      <xdr:nvSpPr>
        <xdr:cNvPr id="307" name="正方形/長方形 306">
          <a:extLst>
            <a:ext uri="{FF2B5EF4-FFF2-40B4-BE49-F238E27FC236}">
              <a16:creationId xmlns:a16="http://schemas.microsoft.com/office/drawing/2014/main" id="{B3556DBE-C580-4438-909A-E27CB3F4DFEA}"/>
            </a:ext>
          </a:extLst>
        </xdr:cNvPr>
        <xdr:cNvSpPr/>
      </xdr:nvSpPr>
      <xdr:spPr>
        <a:xfrm>
          <a:off x="17772700" y="3240052"/>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⑤⑥</a:t>
          </a:r>
        </a:p>
      </xdr:txBody>
    </xdr:sp>
    <xdr:clientData/>
  </xdr:twoCellAnchor>
  <xdr:twoCellAnchor>
    <xdr:from>
      <xdr:col>26</xdr:col>
      <xdr:colOff>668041</xdr:colOff>
      <xdr:row>13</xdr:row>
      <xdr:rowOff>30686</xdr:rowOff>
    </xdr:from>
    <xdr:to>
      <xdr:col>27</xdr:col>
      <xdr:colOff>668042</xdr:colOff>
      <xdr:row>13</xdr:row>
      <xdr:rowOff>210686</xdr:rowOff>
    </xdr:to>
    <xdr:sp macro="" textlink="">
      <xdr:nvSpPr>
        <xdr:cNvPr id="308" name="正方形/長方形 307">
          <a:extLst>
            <a:ext uri="{FF2B5EF4-FFF2-40B4-BE49-F238E27FC236}">
              <a16:creationId xmlns:a16="http://schemas.microsoft.com/office/drawing/2014/main" id="{0CDCD6EB-037B-4465-8840-146FB0E44F61}"/>
            </a:ext>
          </a:extLst>
        </xdr:cNvPr>
        <xdr:cNvSpPr/>
      </xdr:nvSpPr>
      <xdr:spPr>
        <a:xfrm>
          <a:off x="18429365" y="3235568"/>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⑦⑧</a:t>
          </a:r>
        </a:p>
      </xdr:txBody>
    </xdr:sp>
    <xdr:clientData/>
  </xdr:twoCellAnchor>
  <xdr:twoCellAnchor>
    <xdr:from>
      <xdr:col>28</xdr:col>
      <xdr:colOff>13619</xdr:colOff>
      <xdr:row>13</xdr:row>
      <xdr:rowOff>37408</xdr:rowOff>
    </xdr:from>
    <xdr:to>
      <xdr:col>29</xdr:col>
      <xdr:colOff>13619</xdr:colOff>
      <xdr:row>13</xdr:row>
      <xdr:rowOff>217408</xdr:rowOff>
    </xdr:to>
    <xdr:sp macro="" textlink="">
      <xdr:nvSpPr>
        <xdr:cNvPr id="309" name="正方形/長方形 308">
          <a:extLst>
            <a:ext uri="{FF2B5EF4-FFF2-40B4-BE49-F238E27FC236}">
              <a16:creationId xmlns:a16="http://schemas.microsoft.com/office/drawing/2014/main" id="{2BFF583E-E8D9-4013-8F90-4FDF41298EC5}"/>
            </a:ext>
          </a:extLst>
        </xdr:cNvPr>
        <xdr:cNvSpPr/>
      </xdr:nvSpPr>
      <xdr:spPr>
        <a:xfrm>
          <a:off x="19142060" y="3242290"/>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⑨⑩</a:t>
          </a:r>
        </a:p>
      </xdr:txBody>
    </xdr:sp>
    <xdr:clientData/>
  </xdr:twoCellAnchor>
  <xdr:twoCellAnchor>
    <xdr:from>
      <xdr:col>28</xdr:col>
      <xdr:colOff>20339</xdr:colOff>
      <xdr:row>14</xdr:row>
      <xdr:rowOff>44132</xdr:rowOff>
    </xdr:from>
    <xdr:to>
      <xdr:col>29</xdr:col>
      <xdr:colOff>20339</xdr:colOff>
      <xdr:row>14</xdr:row>
      <xdr:rowOff>224132</xdr:rowOff>
    </xdr:to>
    <xdr:sp macro="" textlink="">
      <xdr:nvSpPr>
        <xdr:cNvPr id="310" name="正方形/長方形 309">
          <a:extLst>
            <a:ext uri="{FF2B5EF4-FFF2-40B4-BE49-F238E27FC236}">
              <a16:creationId xmlns:a16="http://schemas.microsoft.com/office/drawing/2014/main" id="{63292394-040A-47B9-8107-7E18DFF751AD}"/>
            </a:ext>
          </a:extLst>
        </xdr:cNvPr>
        <xdr:cNvSpPr/>
      </xdr:nvSpPr>
      <xdr:spPr>
        <a:xfrm>
          <a:off x="19148780" y="3495544"/>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⑪⑫</a:t>
          </a:r>
        </a:p>
      </xdr:txBody>
    </xdr:sp>
    <xdr:clientData/>
  </xdr:twoCellAnchor>
  <xdr:twoCellAnchor>
    <xdr:from>
      <xdr:col>29</xdr:col>
      <xdr:colOff>9137</xdr:colOff>
      <xdr:row>13</xdr:row>
      <xdr:rowOff>44130</xdr:rowOff>
    </xdr:from>
    <xdr:to>
      <xdr:col>30</xdr:col>
      <xdr:colOff>9137</xdr:colOff>
      <xdr:row>13</xdr:row>
      <xdr:rowOff>224130</xdr:rowOff>
    </xdr:to>
    <xdr:sp macro="" textlink="">
      <xdr:nvSpPr>
        <xdr:cNvPr id="311" name="正方形/長方形 310">
          <a:extLst>
            <a:ext uri="{FF2B5EF4-FFF2-40B4-BE49-F238E27FC236}">
              <a16:creationId xmlns:a16="http://schemas.microsoft.com/office/drawing/2014/main" id="{50D0A2E1-6E24-4B49-8E0B-A8500A081A1D}"/>
            </a:ext>
          </a:extLst>
        </xdr:cNvPr>
        <xdr:cNvSpPr/>
      </xdr:nvSpPr>
      <xdr:spPr>
        <a:xfrm>
          <a:off x="19821137" y="3249012"/>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⑬⑭</a:t>
          </a:r>
        </a:p>
      </xdr:txBody>
    </xdr:sp>
    <xdr:clientData/>
  </xdr:twoCellAnchor>
  <xdr:twoCellAnchor>
    <xdr:from>
      <xdr:col>29</xdr:col>
      <xdr:colOff>15857</xdr:colOff>
      <xdr:row>14</xdr:row>
      <xdr:rowOff>50854</xdr:rowOff>
    </xdr:from>
    <xdr:to>
      <xdr:col>30</xdr:col>
      <xdr:colOff>15857</xdr:colOff>
      <xdr:row>14</xdr:row>
      <xdr:rowOff>230854</xdr:rowOff>
    </xdr:to>
    <xdr:sp macro="" textlink="">
      <xdr:nvSpPr>
        <xdr:cNvPr id="312" name="正方形/長方形 311">
          <a:extLst>
            <a:ext uri="{FF2B5EF4-FFF2-40B4-BE49-F238E27FC236}">
              <a16:creationId xmlns:a16="http://schemas.microsoft.com/office/drawing/2014/main" id="{8E3104C2-B88A-4820-897D-7B8E5884464F}"/>
            </a:ext>
          </a:extLst>
        </xdr:cNvPr>
        <xdr:cNvSpPr/>
      </xdr:nvSpPr>
      <xdr:spPr>
        <a:xfrm>
          <a:off x="19827857" y="3502266"/>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⑮⑯</a:t>
          </a:r>
        </a:p>
      </xdr:txBody>
    </xdr:sp>
    <xdr:clientData/>
  </xdr:twoCellAnchor>
  <xdr:twoCellAnchor>
    <xdr:from>
      <xdr:col>30</xdr:col>
      <xdr:colOff>27068</xdr:colOff>
      <xdr:row>13</xdr:row>
      <xdr:rowOff>39646</xdr:rowOff>
    </xdr:from>
    <xdr:to>
      <xdr:col>31</xdr:col>
      <xdr:colOff>27068</xdr:colOff>
      <xdr:row>13</xdr:row>
      <xdr:rowOff>219646</xdr:rowOff>
    </xdr:to>
    <xdr:sp macro="" textlink="">
      <xdr:nvSpPr>
        <xdr:cNvPr id="313" name="正方形/長方形 312">
          <a:extLst>
            <a:ext uri="{FF2B5EF4-FFF2-40B4-BE49-F238E27FC236}">
              <a16:creationId xmlns:a16="http://schemas.microsoft.com/office/drawing/2014/main" id="{875545F6-CCE5-4832-B0A1-F0A074D7A204}"/>
            </a:ext>
          </a:extLst>
        </xdr:cNvPr>
        <xdr:cNvSpPr/>
      </xdr:nvSpPr>
      <xdr:spPr>
        <a:xfrm>
          <a:off x="20522627" y="3244528"/>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⑰⑱</a:t>
          </a:r>
        </a:p>
      </xdr:txBody>
    </xdr:sp>
    <xdr:clientData/>
  </xdr:twoCellAnchor>
  <xdr:twoCellAnchor>
    <xdr:from>
      <xdr:col>30</xdr:col>
      <xdr:colOff>33788</xdr:colOff>
      <xdr:row>14</xdr:row>
      <xdr:rowOff>46370</xdr:rowOff>
    </xdr:from>
    <xdr:to>
      <xdr:col>31</xdr:col>
      <xdr:colOff>33788</xdr:colOff>
      <xdr:row>14</xdr:row>
      <xdr:rowOff>226370</xdr:rowOff>
    </xdr:to>
    <xdr:sp macro="" textlink="">
      <xdr:nvSpPr>
        <xdr:cNvPr id="314" name="正方形/長方形 313">
          <a:extLst>
            <a:ext uri="{FF2B5EF4-FFF2-40B4-BE49-F238E27FC236}">
              <a16:creationId xmlns:a16="http://schemas.microsoft.com/office/drawing/2014/main" id="{AD90BF3B-76CE-4965-BEA6-DADBBE17FA40}"/>
            </a:ext>
          </a:extLst>
        </xdr:cNvPr>
        <xdr:cNvSpPr/>
      </xdr:nvSpPr>
      <xdr:spPr>
        <a:xfrm>
          <a:off x="20529347" y="3497782"/>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⑲⑳</a:t>
          </a:r>
        </a:p>
      </xdr:txBody>
    </xdr:sp>
    <xdr:clientData/>
  </xdr:twoCellAnchor>
  <xdr:twoCellAnchor>
    <xdr:from>
      <xdr:col>7</xdr:col>
      <xdr:colOff>12324</xdr:colOff>
      <xdr:row>32</xdr:row>
      <xdr:rowOff>44822</xdr:rowOff>
    </xdr:from>
    <xdr:to>
      <xdr:col>18</xdr:col>
      <xdr:colOff>665177</xdr:colOff>
      <xdr:row>32</xdr:row>
      <xdr:rowOff>224822</xdr:rowOff>
    </xdr:to>
    <xdr:sp macro="" textlink="">
      <xdr:nvSpPr>
        <xdr:cNvPr id="315" name="正方形/長方形 314">
          <a:extLst>
            <a:ext uri="{FF2B5EF4-FFF2-40B4-BE49-F238E27FC236}">
              <a16:creationId xmlns:a16="http://schemas.microsoft.com/office/drawing/2014/main" id="{9E29725D-BEFF-4A74-AD72-CE8575F2BA83}"/>
            </a:ext>
          </a:extLst>
        </xdr:cNvPr>
        <xdr:cNvSpPr/>
      </xdr:nvSpPr>
      <xdr:spPr>
        <a:xfrm>
          <a:off x="4786030" y="7933763"/>
          <a:ext cx="81720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ステージ①ラフモデリング</a:t>
          </a:r>
        </a:p>
      </xdr:txBody>
    </xdr:sp>
    <xdr:clientData/>
  </xdr:twoCellAnchor>
  <xdr:twoCellAnchor>
    <xdr:from>
      <xdr:col>23</xdr:col>
      <xdr:colOff>24857</xdr:colOff>
      <xdr:row>50</xdr:row>
      <xdr:rowOff>53982</xdr:rowOff>
    </xdr:from>
    <xdr:to>
      <xdr:col>24</xdr:col>
      <xdr:colOff>353195</xdr:colOff>
      <xdr:row>50</xdr:row>
      <xdr:rowOff>233982</xdr:rowOff>
    </xdr:to>
    <xdr:sp macro="" textlink="">
      <xdr:nvSpPr>
        <xdr:cNvPr id="316" name="正方形/長方形 315">
          <a:extLst>
            <a:ext uri="{FF2B5EF4-FFF2-40B4-BE49-F238E27FC236}">
              <a16:creationId xmlns:a16="http://schemas.microsoft.com/office/drawing/2014/main" id="{B9843593-48FD-4CBA-910C-2DF11AFCF69E}"/>
            </a:ext>
          </a:extLst>
        </xdr:cNvPr>
        <xdr:cNvSpPr/>
      </xdr:nvSpPr>
      <xdr:spPr>
        <a:xfrm>
          <a:off x="15811509" y="10738547"/>
          <a:ext cx="1015795"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武器⑲</a:t>
          </a:r>
        </a:p>
      </xdr:txBody>
    </xdr:sp>
    <xdr:clientData/>
  </xdr:twoCellAnchor>
  <xdr:twoCellAnchor>
    <xdr:from>
      <xdr:col>23</xdr:col>
      <xdr:colOff>376529</xdr:colOff>
      <xdr:row>38</xdr:row>
      <xdr:rowOff>29135</xdr:rowOff>
    </xdr:from>
    <xdr:to>
      <xdr:col>25</xdr:col>
      <xdr:colOff>17411</xdr:colOff>
      <xdr:row>38</xdr:row>
      <xdr:rowOff>209135</xdr:rowOff>
    </xdr:to>
    <xdr:sp macro="" textlink="">
      <xdr:nvSpPr>
        <xdr:cNvPr id="317" name="正方形/長方形 316">
          <a:extLst>
            <a:ext uri="{FF2B5EF4-FFF2-40B4-BE49-F238E27FC236}">
              <a16:creationId xmlns:a16="http://schemas.microsoft.com/office/drawing/2014/main" id="{381AB6F2-FFBD-47C3-A03D-96CFA66D3C53}"/>
            </a:ext>
          </a:extLst>
        </xdr:cNvPr>
        <xdr:cNvSpPr/>
      </xdr:nvSpPr>
      <xdr:spPr>
        <a:xfrm>
          <a:off x="16163181" y="9471309"/>
          <a:ext cx="1015795"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武器⑳</a:t>
          </a:r>
        </a:p>
      </xdr:txBody>
    </xdr:sp>
    <xdr:clientData/>
  </xdr:twoCellAnchor>
  <xdr:twoCellAnchor>
    <xdr:from>
      <xdr:col>23</xdr:col>
      <xdr:colOff>352165</xdr:colOff>
      <xdr:row>39</xdr:row>
      <xdr:rowOff>30497</xdr:rowOff>
    </xdr:from>
    <xdr:to>
      <xdr:col>24</xdr:col>
      <xdr:colOff>676606</xdr:colOff>
      <xdr:row>39</xdr:row>
      <xdr:rowOff>210497</xdr:rowOff>
    </xdr:to>
    <xdr:sp macro="" textlink="">
      <xdr:nvSpPr>
        <xdr:cNvPr id="318" name="正方形/長方形 317">
          <a:extLst>
            <a:ext uri="{FF2B5EF4-FFF2-40B4-BE49-F238E27FC236}">
              <a16:creationId xmlns:a16="http://schemas.microsoft.com/office/drawing/2014/main" id="{1509D669-75AA-49BC-935E-72FD02023711}"/>
            </a:ext>
          </a:extLst>
        </xdr:cNvPr>
        <xdr:cNvSpPr/>
      </xdr:nvSpPr>
      <xdr:spPr>
        <a:xfrm>
          <a:off x="16138817" y="9721149"/>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武器㉑</a:t>
          </a:r>
        </a:p>
      </xdr:txBody>
    </xdr:sp>
    <xdr:clientData/>
  </xdr:twoCellAnchor>
  <xdr:twoCellAnchor>
    <xdr:from>
      <xdr:col>24</xdr:col>
      <xdr:colOff>372533</xdr:colOff>
      <xdr:row>50</xdr:row>
      <xdr:rowOff>47063</xdr:rowOff>
    </xdr:from>
    <xdr:to>
      <xdr:col>26</xdr:col>
      <xdr:colOff>9518</xdr:colOff>
      <xdr:row>50</xdr:row>
      <xdr:rowOff>227063</xdr:rowOff>
    </xdr:to>
    <xdr:sp macro="" textlink="">
      <xdr:nvSpPr>
        <xdr:cNvPr id="319" name="正方形/長方形 318">
          <a:extLst>
            <a:ext uri="{FF2B5EF4-FFF2-40B4-BE49-F238E27FC236}">
              <a16:creationId xmlns:a16="http://schemas.microsoft.com/office/drawing/2014/main" id="{03E576E3-6B53-4D50-8076-1E4F4E13945E}"/>
            </a:ext>
          </a:extLst>
        </xdr:cNvPr>
        <xdr:cNvSpPr/>
      </xdr:nvSpPr>
      <xdr:spPr>
        <a:xfrm>
          <a:off x="16846642" y="10731628"/>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武器㉒</a:t>
          </a:r>
        </a:p>
      </xdr:txBody>
    </xdr:sp>
    <xdr:clientData/>
  </xdr:twoCellAnchor>
  <xdr:twoCellAnchor>
    <xdr:from>
      <xdr:col>25</xdr:col>
      <xdr:colOff>34892</xdr:colOff>
      <xdr:row>38</xdr:row>
      <xdr:rowOff>42578</xdr:rowOff>
    </xdr:from>
    <xdr:to>
      <xdr:col>26</xdr:col>
      <xdr:colOff>359333</xdr:colOff>
      <xdr:row>38</xdr:row>
      <xdr:rowOff>222578</xdr:rowOff>
    </xdr:to>
    <xdr:sp macro="" textlink="">
      <xdr:nvSpPr>
        <xdr:cNvPr id="320" name="正方形/長方形 319">
          <a:extLst>
            <a:ext uri="{FF2B5EF4-FFF2-40B4-BE49-F238E27FC236}">
              <a16:creationId xmlns:a16="http://schemas.microsoft.com/office/drawing/2014/main" id="{82F51357-8FB3-480C-AB1F-AB59AB013505}"/>
            </a:ext>
          </a:extLst>
        </xdr:cNvPr>
        <xdr:cNvSpPr/>
      </xdr:nvSpPr>
      <xdr:spPr>
        <a:xfrm>
          <a:off x="17196457" y="9484752"/>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武器㉓</a:t>
          </a:r>
        </a:p>
      </xdr:txBody>
    </xdr:sp>
    <xdr:clientData/>
  </xdr:twoCellAnchor>
  <xdr:twoCellAnchor>
    <xdr:from>
      <xdr:col>25</xdr:col>
      <xdr:colOff>22129</xdr:colOff>
      <xdr:row>39</xdr:row>
      <xdr:rowOff>34296</xdr:rowOff>
    </xdr:from>
    <xdr:to>
      <xdr:col>26</xdr:col>
      <xdr:colOff>346570</xdr:colOff>
      <xdr:row>39</xdr:row>
      <xdr:rowOff>214296</xdr:rowOff>
    </xdr:to>
    <xdr:sp macro="" textlink="">
      <xdr:nvSpPr>
        <xdr:cNvPr id="321" name="正方形/長方形 320">
          <a:extLst>
            <a:ext uri="{FF2B5EF4-FFF2-40B4-BE49-F238E27FC236}">
              <a16:creationId xmlns:a16="http://schemas.microsoft.com/office/drawing/2014/main" id="{56DD755C-31C3-4E26-ABFE-E75DB071843E}"/>
            </a:ext>
          </a:extLst>
        </xdr:cNvPr>
        <xdr:cNvSpPr/>
      </xdr:nvSpPr>
      <xdr:spPr>
        <a:xfrm>
          <a:off x="17183694" y="9724948"/>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武器㉔</a:t>
          </a:r>
        </a:p>
      </xdr:txBody>
    </xdr:sp>
    <xdr:clientData/>
  </xdr:twoCellAnchor>
  <xdr:twoCellAnchor>
    <xdr:from>
      <xdr:col>26</xdr:col>
      <xdr:colOff>11410</xdr:colOff>
      <xdr:row>50</xdr:row>
      <xdr:rowOff>42089</xdr:rowOff>
    </xdr:from>
    <xdr:to>
      <xdr:col>27</xdr:col>
      <xdr:colOff>335852</xdr:colOff>
      <xdr:row>50</xdr:row>
      <xdr:rowOff>222089</xdr:rowOff>
    </xdr:to>
    <xdr:sp macro="" textlink="">
      <xdr:nvSpPr>
        <xdr:cNvPr id="322" name="正方形/長方形 321">
          <a:extLst>
            <a:ext uri="{FF2B5EF4-FFF2-40B4-BE49-F238E27FC236}">
              <a16:creationId xmlns:a16="http://schemas.microsoft.com/office/drawing/2014/main" id="{04090F0F-1419-474F-9B13-9C839144B48C}"/>
            </a:ext>
          </a:extLst>
        </xdr:cNvPr>
        <xdr:cNvSpPr/>
      </xdr:nvSpPr>
      <xdr:spPr>
        <a:xfrm>
          <a:off x="17860432" y="10726654"/>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武器㉕</a:t>
          </a:r>
        </a:p>
      </xdr:txBody>
    </xdr:sp>
    <xdr:clientData/>
  </xdr:twoCellAnchor>
  <xdr:twoCellAnchor>
    <xdr:from>
      <xdr:col>26</xdr:col>
      <xdr:colOff>362592</xdr:colOff>
      <xdr:row>38</xdr:row>
      <xdr:rowOff>45399</xdr:rowOff>
    </xdr:from>
    <xdr:to>
      <xdr:col>27</xdr:col>
      <xdr:colOff>687034</xdr:colOff>
      <xdr:row>38</xdr:row>
      <xdr:rowOff>225399</xdr:rowOff>
    </xdr:to>
    <xdr:sp macro="" textlink="">
      <xdr:nvSpPr>
        <xdr:cNvPr id="323" name="正方形/長方形 322">
          <a:extLst>
            <a:ext uri="{FF2B5EF4-FFF2-40B4-BE49-F238E27FC236}">
              <a16:creationId xmlns:a16="http://schemas.microsoft.com/office/drawing/2014/main" id="{2FD6F9D9-9541-4AE7-877D-530FE46A2D7B}"/>
            </a:ext>
          </a:extLst>
        </xdr:cNvPr>
        <xdr:cNvSpPr/>
      </xdr:nvSpPr>
      <xdr:spPr>
        <a:xfrm>
          <a:off x="18211614" y="9487573"/>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武器㉖</a:t>
          </a:r>
        </a:p>
      </xdr:txBody>
    </xdr:sp>
    <xdr:clientData/>
  </xdr:twoCellAnchor>
  <xdr:twoCellAnchor>
    <xdr:from>
      <xdr:col>26</xdr:col>
      <xdr:colOff>357621</xdr:colOff>
      <xdr:row>39</xdr:row>
      <xdr:rowOff>23866</xdr:rowOff>
    </xdr:from>
    <xdr:to>
      <xdr:col>27</xdr:col>
      <xdr:colOff>682063</xdr:colOff>
      <xdr:row>39</xdr:row>
      <xdr:rowOff>203866</xdr:rowOff>
    </xdr:to>
    <xdr:sp macro="" textlink="">
      <xdr:nvSpPr>
        <xdr:cNvPr id="324" name="正方形/長方形 323">
          <a:extLst>
            <a:ext uri="{FF2B5EF4-FFF2-40B4-BE49-F238E27FC236}">
              <a16:creationId xmlns:a16="http://schemas.microsoft.com/office/drawing/2014/main" id="{BFE8A1DD-D95A-4D71-9458-D9E49558720A}"/>
            </a:ext>
          </a:extLst>
        </xdr:cNvPr>
        <xdr:cNvSpPr/>
      </xdr:nvSpPr>
      <xdr:spPr>
        <a:xfrm>
          <a:off x="18206643" y="9714518"/>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武器㉗</a:t>
          </a:r>
        </a:p>
      </xdr:txBody>
    </xdr:sp>
    <xdr:clientData/>
  </xdr:twoCellAnchor>
  <xdr:twoCellAnchor>
    <xdr:from>
      <xdr:col>10</xdr:col>
      <xdr:colOff>13504</xdr:colOff>
      <xdr:row>16</xdr:row>
      <xdr:rowOff>22411</xdr:rowOff>
    </xdr:from>
    <xdr:to>
      <xdr:col>10</xdr:col>
      <xdr:colOff>669073</xdr:colOff>
      <xdr:row>16</xdr:row>
      <xdr:rowOff>224817</xdr:rowOff>
    </xdr:to>
    <xdr:sp macro="" textlink="">
      <xdr:nvSpPr>
        <xdr:cNvPr id="326" name="正方形/長方形 325">
          <a:extLst>
            <a:ext uri="{FF2B5EF4-FFF2-40B4-BE49-F238E27FC236}">
              <a16:creationId xmlns:a16="http://schemas.microsoft.com/office/drawing/2014/main" id="{A0BF54A2-76E3-4189-B84B-6BF77A2DC1A9}"/>
            </a:ext>
          </a:extLst>
        </xdr:cNvPr>
        <xdr:cNvSpPr/>
      </xdr:nvSpPr>
      <xdr:spPr>
        <a:xfrm>
          <a:off x="6866858" y="3962509"/>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虫①②</a:t>
          </a:r>
          <a:endParaRPr kumimoji="1" lang="en-US" altLang="ja-JP" sz="1000">
            <a:solidFill>
              <a:sysClr val="windowText" lastClr="000000"/>
            </a:solidFill>
          </a:endParaRPr>
        </a:p>
      </xdr:txBody>
    </xdr:sp>
    <xdr:clientData/>
  </xdr:twoCellAnchor>
  <xdr:twoCellAnchor>
    <xdr:from>
      <xdr:col>11</xdr:col>
      <xdr:colOff>7929</xdr:colOff>
      <xdr:row>16</xdr:row>
      <xdr:rowOff>21484</xdr:rowOff>
    </xdr:from>
    <xdr:to>
      <xdr:col>11</xdr:col>
      <xdr:colOff>663498</xdr:colOff>
      <xdr:row>16</xdr:row>
      <xdr:rowOff>223890</xdr:rowOff>
    </xdr:to>
    <xdr:sp macro="" textlink="">
      <xdr:nvSpPr>
        <xdr:cNvPr id="327" name="正方形/長方形 326">
          <a:extLst>
            <a:ext uri="{FF2B5EF4-FFF2-40B4-BE49-F238E27FC236}">
              <a16:creationId xmlns:a16="http://schemas.microsoft.com/office/drawing/2014/main" id="{477804FA-F842-4AD8-BC0A-321C6DD4A9BF}"/>
            </a:ext>
          </a:extLst>
        </xdr:cNvPr>
        <xdr:cNvSpPr/>
      </xdr:nvSpPr>
      <xdr:spPr>
        <a:xfrm>
          <a:off x="7548941" y="396158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虫③④</a:t>
          </a:r>
          <a:endParaRPr kumimoji="1" lang="en-US" altLang="ja-JP" sz="1000">
            <a:solidFill>
              <a:sysClr val="windowText" lastClr="000000"/>
            </a:solidFill>
          </a:endParaRPr>
        </a:p>
      </xdr:txBody>
    </xdr:sp>
    <xdr:clientData/>
  </xdr:twoCellAnchor>
  <xdr:twoCellAnchor>
    <xdr:from>
      <xdr:col>12</xdr:col>
      <xdr:colOff>11645</xdr:colOff>
      <xdr:row>16</xdr:row>
      <xdr:rowOff>20556</xdr:rowOff>
    </xdr:from>
    <xdr:to>
      <xdr:col>12</xdr:col>
      <xdr:colOff>667214</xdr:colOff>
      <xdr:row>16</xdr:row>
      <xdr:rowOff>222962</xdr:rowOff>
    </xdr:to>
    <xdr:sp macro="" textlink="">
      <xdr:nvSpPr>
        <xdr:cNvPr id="328" name="正方形/長方形 327">
          <a:extLst>
            <a:ext uri="{FF2B5EF4-FFF2-40B4-BE49-F238E27FC236}">
              <a16:creationId xmlns:a16="http://schemas.microsoft.com/office/drawing/2014/main" id="{4D18A20A-386D-435B-978D-43096BDF3819}"/>
            </a:ext>
          </a:extLst>
        </xdr:cNvPr>
        <xdr:cNvSpPr/>
      </xdr:nvSpPr>
      <xdr:spPr>
        <a:xfrm>
          <a:off x="8240316" y="396065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虫⑤⑥</a:t>
          </a:r>
          <a:endParaRPr kumimoji="1" lang="en-US" altLang="ja-JP" sz="1000">
            <a:solidFill>
              <a:sysClr val="windowText" lastClr="000000"/>
            </a:solidFill>
          </a:endParaRPr>
        </a:p>
      </xdr:txBody>
    </xdr:sp>
    <xdr:clientData/>
  </xdr:twoCellAnchor>
  <xdr:twoCellAnchor>
    <xdr:from>
      <xdr:col>13</xdr:col>
      <xdr:colOff>15362</xdr:colOff>
      <xdr:row>16</xdr:row>
      <xdr:rowOff>19628</xdr:rowOff>
    </xdr:from>
    <xdr:to>
      <xdr:col>13</xdr:col>
      <xdr:colOff>670931</xdr:colOff>
      <xdr:row>16</xdr:row>
      <xdr:rowOff>222034</xdr:rowOff>
    </xdr:to>
    <xdr:sp macro="" textlink="">
      <xdr:nvSpPr>
        <xdr:cNvPr id="329" name="正方形/長方形 328">
          <a:extLst>
            <a:ext uri="{FF2B5EF4-FFF2-40B4-BE49-F238E27FC236}">
              <a16:creationId xmlns:a16="http://schemas.microsoft.com/office/drawing/2014/main" id="{2C1FCA02-B09E-434D-9648-A1DAEBD70571}"/>
            </a:ext>
          </a:extLst>
        </xdr:cNvPr>
        <xdr:cNvSpPr/>
      </xdr:nvSpPr>
      <xdr:spPr>
        <a:xfrm>
          <a:off x="8931691" y="395972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虫⑦⑧</a:t>
          </a:r>
          <a:endParaRPr kumimoji="1" lang="en-US" altLang="ja-JP" sz="1000">
            <a:solidFill>
              <a:sysClr val="windowText" lastClr="000000"/>
            </a:solidFill>
          </a:endParaRPr>
        </a:p>
      </xdr:txBody>
    </xdr:sp>
    <xdr:clientData/>
  </xdr:twoCellAnchor>
  <xdr:twoCellAnchor>
    <xdr:from>
      <xdr:col>14</xdr:col>
      <xdr:colOff>19079</xdr:colOff>
      <xdr:row>16</xdr:row>
      <xdr:rowOff>18703</xdr:rowOff>
    </xdr:from>
    <xdr:to>
      <xdr:col>14</xdr:col>
      <xdr:colOff>674648</xdr:colOff>
      <xdr:row>16</xdr:row>
      <xdr:rowOff>221109</xdr:rowOff>
    </xdr:to>
    <xdr:sp macro="" textlink="">
      <xdr:nvSpPr>
        <xdr:cNvPr id="330" name="正方形/長方形 329">
          <a:extLst>
            <a:ext uri="{FF2B5EF4-FFF2-40B4-BE49-F238E27FC236}">
              <a16:creationId xmlns:a16="http://schemas.microsoft.com/office/drawing/2014/main" id="{F9204F63-B41E-4D90-B34E-6D0DD3293D47}"/>
            </a:ext>
          </a:extLst>
        </xdr:cNvPr>
        <xdr:cNvSpPr/>
      </xdr:nvSpPr>
      <xdr:spPr>
        <a:xfrm>
          <a:off x="9623067" y="3958801"/>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虫⑨⑩</a:t>
          </a:r>
          <a:endParaRPr kumimoji="1" lang="en-US" altLang="ja-JP" sz="1000">
            <a:solidFill>
              <a:sysClr val="windowText" lastClr="000000"/>
            </a:solidFill>
          </a:endParaRPr>
        </a:p>
      </xdr:txBody>
    </xdr:sp>
    <xdr:clientData/>
  </xdr:twoCellAnchor>
  <xdr:twoCellAnchor>
    <xdr:from>
      <xdr:col>15</xdr:col>
      <xdr:colOff>13503</xdr:colOff>
      <xdr:row>16</xdr:row>
      <xdr:rowOff>17776</xdr:rowOff>
    </xdr:from>
    <xdr:to>
      <xdr:col>15</xdr:col>
      <xdr:colOff>669072</xdr:colOff>
      <xdr:row>16</xdr:row>
      <xdr:rowOff>220182</xdr:rowOff>
    </xdr:to>
    <xdr:sp macro="" textlink="">
      <xdr:nvSpPr>
        <xdr:cNvPr id="331" name="正方形/長方形 330">
          <a:extLst>
            <a:ext uri="{FF2B5EF4-FFF2-40B4-BE49-F238E27FC236}">
              <a16:creationId xmlns:a16="http://schemas.microsoft.com/office/drawing/2014/main" id="{69068BF9-3035-4450-8AC7-F2BF348FC835}"/>
            </a:ext>
          </a:extLst>
        </xdr:cNvPr>
        <xdr:cNvSpPr/>
      </xdr:nvSpPr>
      <xdr:spPr>
        <a:xfrm>
          <a:off x="10305149" y="395787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虫⑪⑫</a:t>
          </a:r>
          <a:endParaRPr kumimoji="1" lang="en-US" altLang="ja-JP" sz="1000">
            <a:solidFill>
              <a:sysClr val="windowText" lastClr="000000"/>
            </a:solidFill>
          </a:endParaRPr>
        </a:p>
      </xdr:txBody>
    </xdr:sp>
    <xdr:clientData/>
  </xdr:twoCellAnchor>
  <xdr:twoCellAnchor>
    <xdr:from>
      <xdr:col>16</xdr:col>
      <xdr:colOff>12573</xdr:colOff>
      <xdr:row>16</xdr:row>
      <xdr:rowOff>16849</xdr:rowOff>
    </xdr:from>
    <xdr:to>
      <xdr:col>16</xdr:col>
      <xdr:colOff>668142</xdr:colOff>
      <xdr:row>16</xdr:row>
      <xdr:rowOff>219255</xdr:rowOff>
    </xdr:to>
    <xdr:sp macro="" textlink="">
      <xdr:nvSpPr>
        <xdr:cNvPr id="332" name="正方形/長方形 331">
          <a:extLst>
            <a:ext uri="{FF2B5EF4-FFF2-40B4-BE49-F238E27FC236}">
              <a16:creationId xmlns:a16="http://schemas.microsoft.com/office/drawing/2014/main" id="{0B78ED80-49E4-402A-9F65-E1FA1022FC8E}"/>
            </a:ext>
          </a:extLst>
        </xdr:cNvPr>
        <xdr:cNvSpPr/>
      </xdr:nvSpPr>
      <xdr:spPr>
        <a:xfrm>
          <a:off x="10991878" y="395694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虫⑬⑭</a:t>
          </a:r>
          <a:endParaRPr kumimoji="1" lang="en-US" altLang="ja-JP" sz="1000">
            <a:solidFill>
              <a:sysClr val="windowText" lastClr="000000"/>
            </a:solidFill>
          </a:endParaRPr>
        </a:p>
      </xdr:txBody>
    </xdr:sp>
    <xdr:clientData/>
  </xdr:twoCellAnchor>
  <xdr:twoCellAnchor>
    <xdr:from>
      <xdr:col>17</xdr:col>
      <xdr:colOff>2351</xdr:colOff>
      <xdr:row>16</xdr:row>
      <xdr:rowOff>20568</xdr:rowOff>
    </xdr:from>
    <xdr:to>
      <xdr:col>17</xdr:col>
      <xdr:colOff>657920</xdr:colOff>
      <xdr:row>16</xdr:row>
      <xdr:rowOff>222974</xdr:rowOff>
    </xdr:to>
    <xdr:sp macro="" textlink="">
      <xdr:nvSpPr>
        <xdr:cNvPr id="333" name="正方形/長方形 332">
          <a:extLst>
            <a:ext uri="{FF2B5EF4-FFF2-40B4-BE49-F238E27FC236}">
              <a16:creationId xmlns:a16="http://schemas.microsoft.com/office/drawing/2014/main" id="{1B117843-28AA-4609-BC2C-54504F8DC3E4}"/>
            </a:ext>
          </a:extLst>
        </xdr:cNvPr>
        <xdr:cNvSpPr/>
      </xdr:nvSpPr>
      <xdr:spPr>
        <a:xfrm>
          <a:off x="11669314" y="396066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虫⑮⑯</a:t>
          </a:r>
          <a:endParaRPr kumimoji="1" lang="en-US" altLang="ja-JP" sz="1000">
            <a:solidFill>
              <a:sysClr val="windowText" lastClr="000000"/>
            </a:solidFill>
          </a:endParaRPr>
        </a:p>
      </xdr:txBody>
    </xdr:sp>
    <xdr:clientData/>
  </xdr:twoCellAnchor>
  <xdr:twoCellAnchor>
    <xdr:from>
      <xdr:col>18</xdr:col>
      <xdr:colOff>15358</xdr:colOff>
      <xdr:row>16</xdr:row>
      <xdr:rowOff>19639</xdr:rowOff>
    </xdr:from>
    <xdr:to>
      <xdr:col>18</xdr:col>
      <xdr:colOff>670927</xdr:colOff>
      <xdr:row>16</xdr:row>
      <xdr:rowOff>222045</xdr:rowOff>
    </xdr:to>
    <xdr:sp macro="" textlink="">
      <xdr:nvSpPr>
        <xdr:cNvPr id="334" name="正方形/長方形 333">
          <a:extLst>
            <a:ext uri="{FF2B5EF4-FFF2-40B4-BE49-F238E27FC236}">
              <a16:creationId xmlns:a16="http://schemas.microsoft.com/office/drawing/2014/main" id="{8C4F9B96-7763-4C5D-8B7E-34525D465701}"/>
            </a:ext>
          </a:extLst>
        </xdr:cNvPr>
        <xdr:cNvSpPr/>
      </xdr:nvSpPr>
      <xdr:spPr>
        <a:xfrm>
          <a:off x="12369980" y="395973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虫⑰⑱</a:t>
          </a:r>
          <a:endParaRPr kumimoji="1" lang="en-US" altLang="ja-JP" sz="1000">
            <a:solidFill>
              <a:sysClr val="windowText" lastClr="000000"/>
            </a:solidFill>
          </a:endParaRPr>
        </a:p>
      </xdr:txBody>
    </xdr:sp>
    <xdr:clientData/>
  </xdr:twoCellAnchor>
  <xdr:twoCellAnchor>
    <xdr:from>
      <xdr:col>19</xdr:col>
      <xdr:colOff>14427</xdr:colOff>
      <xdr:row>16</xdr:row>
      <xdr:rowOff>18714</xdr:rowOff>
    </xdr:from>
    <xdr:to>
      <xdr:col>19</xdr:col>
      <xdr:colOff>669996</xdr:colOff>
      <xdr:row>16</xdr:row>
      <xdr:rowOff>221120</xdr:rowOff>
    </xdr:to>
    <xdr:sp macro="" textlink="">
      <xdr:nvSpPr>
        <xdr:cNvPr id="335" name="正方形/長方形 334">
          <a:extLst>
            <a:ext uri="{FF2B5EF4-FFF2-40B4-BE49-F238E27FC236}">
              <a16:creationId xmlns:a16="http://schemas.microsoft.com/office/drawing/2014/main" id="{DA537095-7C58-40B8-969A-5246CD7D91E9}"/>
            </a:ext>
          </a:extLst>
        </xdr:cNvPr>
        <xdr:cNvSpPr/>
      </xdr:nvSpPr>
      <xdr:spPr>
        <a:xfrm>
          <a:off x="13056707" y="395881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虫⑲⑳</a:t>
          </a:r>
          <a:endParaRPr kumimoji="1" lang="en-US" altLang="ja-JP" sz="1000">
            <a:solidFill>
              <a:sysClr val="windowText" lastClr="000000"/>
            </a:solidFill>
          </a:endParaRPr>
        </a:p>
      </xdr:txBody>
    </xdr:sp>
    <xdr:clientData/>
  </xdr:twoCellAnchor>
  <xdr:twoCellAnchor>
    <xdr:from>
      <xdr:col>20</xdr:col>
      <xdr:colOff>13496</xdr:colOff>
      <xdr:row>16</xdr:row>
      <xdr:rowOff>17787</xdr:rowOff>
    </xdr:from>
    <xdr:to>
      <xdr:col>20</xdr:col>
      <xdr:colOff>669065</xdr:colOff>
      <xdr:row>16</xdr:row>
      <xdr:rowOff>220193</xdr:rowOff>
    </xdr:to>
    <xdr:sp macro="" textlink="">
      <xdr:nvSpPr>
        <xdr:cNvPr id="336" name="正方形/長方形 335">
          <a:extLst>
            <a:ext uri="{FF2B5EF4-FFF2-40B4-BE49-F238E27FC236}">
              <a16:creationId xmlns:a16="http://schemas.microsoft.com/office/drawing/2014/main" id="{C7C1CBAB-DF33-44C3-A42E-2ABA0921C883}"/>
            </a:ext>
          </a:extLst>
        </xdr:cNvPr>
        <xdr:cNvSpPr/>
      </xdr:nvSpPr>
      <xdr:spPr>
        <a:xfrm>
          <a:off x="13743435" y="3957885"/>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虫㉑㉒</a:t>
          </a:r>
          <a:endParaRPr kumimoji="1" lang="en-US" altLang="ja-JP" sz="1000">
            <a:solidFill>
              <a:sysClr val="windowText" lastClr="000000"/>
            </a:solidFill>
          </a:endParaRPr>
        </a:p>
      </xdr:txBody>
    </xdr:sp>
    <xdr:clientData/>
  </xdr:twoCellAnchor>
  <xdr:twoCellAnchor>
    <xdr:from>
      <xdr:col>21</xdr:col>
      <xdr:colOff>12566</xdr:colOff>
      <xdr:row>16</xdr:row>
      <xdr:rowOff>16860</xdr:rowOff>
    </xdr:from>
    <xdr:to>
      <xdr:col>21</xdr:col>
      <xdr:colOff>668135</xdr:colOff>
      <xdr:row>16</xdr:row>
      <xdr:rowOff>219266</xdr:rowOff>
    </xdr:to>
    <xdr:sp macro="" textlink="">
      <xdr:nvSpPr>
        <xdr:cNvPr id="337" name="正方形/長方形 336">
          <a:extLst>
            <a:ext uri="{FF2B5EF4-FFF2-40B4-BE49-F238E27FC236}">
              <a16:creationId xmlns:a16="http://schemas.microsoft.com/office/drawing/2014/main" id="{FA5254B4-B0D6-4D22-87F7-DFA8ACF14A08}"/>
            </a:ext>
          </a:extLst>
        </xdr:cNvPr>
        <xdr:cNvSpPr/>
      </xdr:nvSpPr>
      <xdr:spPr>
        <a:xfrm>
          <a:off x="14430164" y="3956958"/>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虫㉓㉔</a:t>
          </a:r>
          <a:endParaRPr kumimoji="1" lang="en-US" altLang="ja-JP" sz="1000">
            <a:solidFill>
              <a:sysClr val="windowText" lastClr="000000"/>
            </a:solidFill>
          </a:endParaRPr>
        </a:p>
      </xdr:txBody>
    </xdr:sp>
    <xdr:clientData/>
  </xdr:twoCellAnchor>
  <xdr:twoCellAnchor>
    <xdr:from>
      <xdr:col>22</xdr:col>
      <xdr:colOff>17478</xdr:colOff>
      <xdr:row>16</xdr:row>
      <xdr:rowOff>16331</xdr:rowOff>
    </xdr:from>
    <xdr:to>
      <xdr:col>22</xdr:col>
      <xdr:colOff>673047</xdr:colOff>
      <xdr:row>16</xdr:row>
      <xdr:rowOff>218737</xdr:rowOff>
    </xdr:to>
    <xdr:sp macro="" textlink="">
      <xdr:nvSpPr>
        <xdr:cNvPr id="338" name="正方形/長方形 337">
          <a:extLst>
            <a:ext uri="{FF2B5EF4-FFF2-40B4-BE49-F238E27FC236}">
              <a16:creationId xmlns:a16="http://schemas.microsoft.com/office/drawing/2014/main" id="{A286DD0C-CF1B-4465-9E52-DCA170A24E73}"/>
            </a:ext>
          </a:extLst>
        </xdr:cNvPr>
        <xdr:cNvSpPr/>
      </xdr:nvSpPr>
      <xdr:spPr>
        <a:xfrm>
          <a:off x="15083307" y="402227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虫㉕㉖</a:t>
          </a:r>
          <a:endParaRPr kumimoji="1" lang="en-US" altLang="ja-JP" sz="1000">
            <a:solidFill>
              <a:sysClr val="windowText" lastClr="000000"/>
            </a:solidFill>
          </a:endParaRPr>
        </a:p>
      </xdr:txBody>
    </xdr:sp>
    <xdr:clientData/>
  </xdr:twoCellAnchor>
  <xdr:twoCellAnchor>
    <xdr:from>
      <xdr:col>23</xdr:col>
      <xdr:colOff>1150</xdr:colOff>
      <xdr:row>16</xdr:row>
      <xdr:rowOff>16328</xdr:rowOff>
    </xdr:from>
    <xdr:to>
      <xdr:col>23</xdr:col>
      <xdr:colOff>656719</xdr:colOff>
      <xdr:row>16</xdr:row>
      <xdr:rowOff>218734</xdr:rowOff>
    </xdr:to>
    <xdr:sp macro="" textlink="">
      <xdr:nvSpPr>
        <xdr:cNvPr id="339" name="正方形/長方形 338">
          <a:extLst>
            <a:ext uri="{FF2B5EF4-FFF2-40B4-BE49-F238E27FC236}">
              <a16:creationId xmlns:a16="http://schemas.microsoft.com/office/drawing/2014/main" id="{93EB1E1C-C604-45A0-A6CB-6428079D068A}"/>
            </a:ext>
          </a:extLst>
        </xdr:cNvPr>
        <xdr:cNvSpPr/>
      </xdr:nvSpPr>
      <xdr:spPr>
        <a:xfrm>
          <a:off x="15752779" y="4022271"/>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虫㉗㉘</a:t>
          </a:r>
          <a:endParaRPr kumimoji="1" lang="en-US" altLang="ja-JP" sz="1000">
            <a:solidFill>
              <a:sysClr val="windowText" lastClr="000000"/>
            </a:solidFill>
          </a:endParaRPr>
        </a:p>
      </xdr:txBody>
    </xdr:sp>
    <xdr:clientData/>
  </xdr:twoCellAnchor>
  <xdr:twoCellAnchor>
    <xdr:from>
      <xdr:col>24</xdr:col>
      <xdr:colOff>17479</xdr:colOff>
      <xdr:row>16</xdr:row>
      <xdr:rowOff>16324</xdr:rowOff>
    </xdr:from>
    <xdr:to>
      <xdr:col>24</xdr:col>
      <xdr:colOff>673048</xdr:colOff>
      <xdr:row>16</xdr:row>
      <xdr:rowOff>218730</xdr:rowOff>
    </xdr:to>
    <xdr:sp macro="" textlink="">
      <xdr:nvSpPr>
        <xdr:cNvPr id="340" name="正方形/長方形 339">
          <a:extLst>
            <a:ext uri="{FF2B5EF4-FFF2-40B4-BE49-F238E27FC236}">
              <a16:creationId xmlns:a16="http://schemas.microsoft.com/office/drawing/2014/main" id="{41248327-C598-450B-A6FE-B22829B771B8}"/>
            </a:ext>
          </a:extLst>
        </xdr:cNvPr>
        <xdr:cNvSpPr/>
      </xdr:nvSpPr>
      <xdr:spPr>
        <a:xfrm>
          <a:off x="16454908" y="402226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虫㉙㉚</a:t>
          </a:r>
          <a:endParaRPr kumimoji="1" lang="en-US" altLang="ja-JP" sz="1000">
            <a:solidFill>
              <a:sysClr val="windowText" lastClr="000000"/>
            </a:solidFill>
          </a:endParaRPr>
        </a:p>
      </xdr:txBody>
    </xdr:sp>
    <xdr:clientData/>
  </xdr:twoCellAnchor>
  <xdr:twoCellAnchor>
    <xdr:from>
      <xdr:col>12</xdr:col>
      <xdr:colOff>20764</xdr:colOff>
      <xdr:row>40</xdr:row>
      <xdr:rowOff>32256</xdr:rowOff>
    </xdr:from>
    <xdr:to>
      <xdr:col>13</xdr:col>
      <xdr:colOff>333375</xdr:colOff>
      <xdr:row>40</xdr:row>
      <xdr:rowOff>234662</xdr:rowOff>
    </xdr:to>
    <xdr:sp macro="" textlink="">
      <xdr:nvSpPr>
        <xdr:cNvPr id="341" name="正方形/長方形 340">
          <a:extLst>
            <a:ext uri="{FF2B5EF4-FFF2-40B4-BE49-F238E27FC236}">
              <a16:creationId xmlns:a16="http://schemas.microsoft.com/office/drawing/2014/main" id="{097FD11E-7A69-4B4E-944E-4A297FD86587}"/>
            </a:ext>
          </a:extLst>
        </xdr:cNvPr>
        <xdr:cNvSpPr/>
      </xdr:nvSpPr>
      <xdr:spPr>
        <a:xfrm>
          <a:off x="8224170" y="10033506"/>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虫①</a:t>
          </a:r>
          <a:endParaRPr kumimoji="1" lang="en-US" altLang="ja-JP" sz="1000">
            <a:solidFill>
              <a:sysClr val="windowText" lastClr="000000"/>
            </a:solidFill>
          </a:endParaRPr>
        </a:p>
      </xdr:txBody>
    </xdr:sp>
    <xdr:clientData/>
  </xdr:twoCellAnchor>
  <xdr:twoCellAnchor>
    <xdr:from>
      <xdr:col>12</xdr:col>
      <xdr:colOff>18386</xdr:colOff>
      <xdr:row>41</xdr:row>
      <xdr:rowOff>29873</xdr:rowOff>
    </xdr:from>
    <xdr:to>
      <xdr:col>13</xdr:col>
      <xdr:colOff>330997</xdr:colOff>
      <xdr:row>41</xdr:row>
      <xdr:rowOff>232279</xdr:rowOff>
    </xdr:to>
    <xdr:sp macro="" textlink="">
      <xdr:nvSpPr>
        <xdr:cNvPr id="342" name="正方形/長方形 341">
          <a:extLst>
            <a:ext uri="{FF2B5EF4-FFF2-40B4-BE49-F238E27FC236}">
              <a16:creationId xmlns:a16="http://schemas.microsoft.com/office/drawing/2014/main" id="{153383CE-DC22-4D46-99D7-1B0D619D60D9}"/>
            </a:ext>
          </a:extLst>
        </xdr:cNvPr>
        <xdr:cNvSpPr/>
      </xdr:nvSpPr>
      <xdr:spPr>
        <a:xfrm>
          <a:off x="8221792" y="10281154"/>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虫②</a:t>
          </a:r>
          <a:endParaRPr kumimoji="1" lang="en-US" altLang="ja-JP" sz="1000">
            <a:solidFill>
              <a:sysClr val="windowText" lastClr="000000"/>
            </a:solidFill>
          </a:endParaRPr>
        </a:p>
      </xdr:txBody>
    </xdr:sp>
    <xdr:clientData/>
  </xdr:twoCellAnchor>
  <xdr:twoCellAnchor>
    <xdr:from>
      <xdr:col>13</xdr:col>
      <xdr:colOff>345803</xdr:colOff>
      <xdr:row>40</xdr:row>
      <xdr:rowOff>29878</xdr:rowOff>
    </xdr:from>
    <xdr:to>
      <xdr:col>14</xdr:col>
      <xdr:colOff>658415</xdr:colOff>
      <xdr:row>40</xdr:row>
      <xdr:rowOff>232284</xdr:rowOff>
    </xdr:to>
    <xdr:sp macro="" textlink="">
      <xdr:nvSpPr>
        <xdr:cNvPr id="343" name="正方形/長方形 342">
          <a:extLst>
            <a:ext uri="{FF2B5EF4-FFF2-40B4-BE49-F238E27FC236}">
              <a16:creationId xmlns:a16="http://schemas.microsoft.com/office/drawing/2014/main" id="{9DEEF2A7-D1FE-4A1F-B06A-1100A56C6D7E}"/>
            </a:ext>
          </a:extLst>
        </xdr:cNvPr>
        <xdr:cNvSpPr/>
      </xdr:nvSpPr>
      <xdr:spPr>
        <a:xfrm>
          <a:off x="9233819" y="10031128"/>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虫③</a:t>
          </a:r>
          <a:endParaRPr kumimoji="1" lang="en-US" altLang="ja-JP" sz="1000">
            <a:solidFill>
              <a:sysClr val="windowText" lastClr="000000"/>
            </a:solidFill>
          </a:endParaRPr>
        </a:p>
      </xdr:txBody>
    </xdr:sp>
    <xdr:clientData/>
  </xdr:twoCellAnchor>
  <xdr:twoCellAnchor>
    <xdr:from>
      <xdr:col>13</xdr:col>
      <xdr:colOff>343425</xdr:colOff>
      <xdr:row>41</xdr:row>
      <xdr:rowOff>27495</xdr:rowOff>
    </xdr:from>
    <xdr:to>
      <xdr:col>14</xdr:col>
      <xdr:colOff>656037</xdr:colOff>
      <xdr:row>41</xdr:row>
      <xdr:rowOff>229901</xdr:rowOff>
    </xdr:to>
    <xdr:sp macro="" textlink="">
      <xdr:nvSpPr>
        <xdr:cNvPr id="344" name="正方形/長方形 343">
          <a:extLst>
            <a:ext uri="{FF2B5EF4-FFF2-40B4-BE49-F238E27FC236}">
              <a16:creationId xmlns:a16="http://schemas.microsoft.com/office/drawing/2014/main" id="{DB294395-C487-4DDB-A537-2FF7048C86C6}"/>
            </a:ext>
          </a:extLst>
        </xdr:cNvPr>
        <xdr:cNvSpPr/>
      </xdr:nvSpPr>
      <xdr:spPr>
        <a:xfrm>
          <a:off x="9231441" y="10278776"/>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虫④</a:t>
          </a:r>
          <a:endParaRPr kumimoji="1" lang="en-US" altLang="ja-JP" sz="1000">
            <a:solidFill>
              <a:sysClr val="windowText" lastClr="000000"/>
            </a:solidFill>
          </a:endParaRPr>
        </a:p>
      </xdr:txBody>
    </xdr:sp>
    <xdr:clientData/>
  </xdr:twoCellAnchor>
  <xdr:twoCellAnchor>
    <xdr:from>
      <xdr:col>14</xdr:col>
      <xdr:colOff>676795</xdr:colOff>
      <xdr:row>40</xdr:row>
      <xdr:rowOff>27500</xdr:rowOff>
    </xdr:from>
    <xdr:to>
      <xdr:col>16</xdr:col>
      <xdr:colOff>304797</xdr:colOff>
      <xdr:row>40</xdr:row>
      <xdr:rowOff>229906</xdr:rowOff>
    </xdr:to>
    <xdr:sp macro="" textlink="">
      <xdr:nvSpPr>
        <xdr:cNvPr id="345" name="正方形/長方形 344">
          <a:extLst>
            <a:ext uri="{FF2B5EF4-FFF2-40B4-BE49-F238E27FC236}">
              <a16:creationId xmlns:a16="http://schemas.microsoft.com/office/drawing/2014/main" id="{B51717CA-7AE8-4B42-9965-E1775AA2B7B3}"/>
            </a:ext>
          </a:extLst>
        </xdr:cNvPr>
        <xdr:cNvSpPr/>
      </xdr:nvSpPr>
      <xdr:spPr>
        <a:xfrm>
          <a:off x="10258945" y="9933500"/>
          <a:ext cx="999602"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虫⑤</a:t>
          </a:r>
          <a:endParaRPr kumimoji="1" lang="en-US" altLang="ja-JP" sz="1000">
            <a:solidFill>
              <a:sysClr val="windowText" lastClr="000000"/>
            </a:solidFill>
          </a:endParaRPr>
        </a:p>
      </xdr:txBody>
    </xdr:sp>
    <xdr:clientData/>
  </xdr:twoCellAnchor>
  <xdr:twoCellAnchor>
    <xdr:from>
      <xdr:col>14</xdr:col>
      <xdr:colOff>674417</xdr:colOff>
      <xdr:row>41</xdr:row>
      <xdr:rowOff>25117</xdr:rowOff>
    </xdr:from>
    <xdr:to>
      <xdr:col>16</xdr:col>
      <xdr:colOff>302419</xdr:colOff>
      <xdr:row>41</xdr:row>
      <xdr:rowOff>227523</xdr:rowOff>
    </xdr:to>
    <xdr:sp macro="" textlink="">
      <xdr:nvSpPr>
        <xdr:cNvPr id="346" name="正方形/長方形 345">
          <a:extLst>
            <a:ext uri="{FF2B5EF4-FFF2-40B4-BE49-F238E27FC236}">
              <a16:creationId xmlns:a16="http://schemas.microsoft.com/office/drawing/2014/main" id="{5473F61D-C5D4-4616-B941-636CBCBBF563}"/>
            </a:ext>
          </a:extLst>
        </xdr:cNvPr>
        <xdr:cNvSpPr/>
      </xdr:nvSpPr>
      <xdr:spPr>
        <a:xfrm>
          <a:off x="10256567" y="10178767"/>
          <a:ext cx="999602"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虫⑥</a:t>
          </a:r>
          <a:endParaRPr kumimoji="1" lang="en-US" altLang="ja-JP" sz="1000">
            <a:solidFill>
              <a:sysClr val="windowText" lastClr="000000"/>
            </a:solidFill>
          </a:endParaRPr>
        </a:p>
      </xdr:txBody>
    </xdr:sp>
    <xdr:clientData/>
  </xdr:twoCellAnchor>
  <xdr:twoCellAnchor>
    <xdr:from>
      <xdr:col>15</xdr:col>
      <xdr:colOff>8852</xdr:colOff>
      <xdr:row>45</xdr:row>
      <xdr:rowOff>20893</xdr:rowOff>
    </xdr:from>
    <xdr:to>
      <xdr:col>16</xdr:col>
      <xdr:colOff>321464</xdr:colOff>
      <xdr:row>45</xdr:row>
      <xdr:rowOff>223299</xdr:rowOff>
    </xdr:to>
    <xdr:sp macro="" textlink="">
      <xdr:nvSpPr>
        <xdr:cNvPr id="347" name="正方形/長方形 346">
          <a:extLst>
            <a:ext uri="{FF2B5EF4-FFF2-40B4-BE49-F238E27FC236}">
              <a16:creationId xmlns:a16="http://schemas.microsoft.com/office/drawing/2014/main" id="{F2B10080-C940-4141-872A-487EA74D8B4C}"/>
            </a:ext>
          </a:extLst>
        </xdr:cNvPr>
        <xdr:cNvSpPr/>
      </xdr:nvSpPr>
      <xdr:spPr>
        <a:xfrm>
          <a:off x="10243300" y="10504962"/>
          <a:ext cx="995785"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植物⑤</a:t>
          </a:r>
          <a:endParaRPr kumimoji="1" lang="en-US" altLang="ja-JP" sz="1000">
            <a:solidFill>
              <a:sysClr val="windowText" lastClr="000000"/>
            </a:solidFill>
          </a:endParaRPr>
        </a:p>
      </xdr:txBody>
    </xdr:sp>
    <xdr:clientData/>
  </xdr:twoCellAnchor>
  <xdr:twoCellAnchor>
    <xdr:from>
      <xdr:col>15</xdr:col>
      <xdr:colOff>6474</xdr:colOff>
      <xdr:row>46</xdr:row>
      <xdr:rowOff>18510</xdr:rowOff>
    </xdr:from>
    <xdr:to>
      <xdr:col>16</xdr:col>
      <xdr:colOff>319086</xdr:colOff>
      <xdr:row>46</xdr:row>
      <xdr:rowOff>220916</xdr:rowOff>
    </xdr:to>
    <xdr:sp macro="" textlink="">
      <xdr:nvSpPr>
        <xdr:cNvPr id="348" name="正方形/長方形 347">
          <a:extLst>
            <a:ext uri="{FF2B5EF4-FFF2-40B4-BE49-F238E27FC236}">
              <a16:creationId xmlns:a16="http://schemas.microsoft.com/office/drawing/2014/main" id="{C880A083-ED60-4504-B160-90BBA36CE235}"/>
            </a:ext>
          </a:extLst>
        </xdr:cNvPr>
        <xdr:cNvSpPr/>
      </xdr:nvSpPr>
      <xdr:spPr>
        <a:xfrm>
          <a:off x="10240922" y="10752200"/>
          <a:ext cx="995785"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植物⑥</a:t>
          </a:r>
          <a:endParaRPr kumimoji="1" lang="en-US" altLang="ja-JP" sz="1000">
            <a:solidFill>
              <a:sysClr val="windowText" lastClr="000000"/>
            </a:solidFill>
          </a:endParaRPr>
        </a:p>
      </xdr:txBody>
    </xdr:sp>
    <xdr:clientData/>
  </xdr:twoCellAnchor>
  <xdr:twoCellAnchor>
    <xdr:from>
      <xdr:col>16</xdr:col>
      <xdr:colOff>325922</xdr:colOff>
      <xdr:row>40</xdr:row>
      <xdr:rowOff>28697</xdr:rowOff>
    </xdr:from>
    <xdr:to>
      <xdr:col>17</xdr:col>
      <xdr:colOff>638534</xdr:colOff>
      <xdr:row>40</xdr:row>
      <xdr:rowOff>231103</xdr:rowOff>
    </xdr:to>
    <xdr:sp macro="" textlink="">
      <xdr:nvSpPr>
        <xdr:cNvPr id="349" name="正方形/長方形 348">
          <a:extLst>
            <a:ext uri="{FF2B5EF4-FFF2-40B4-BE49-F238E27FC236}">
              <a16:creationId xmlns:a16="http://schemas.microsoft.com/office/drawing/2014/main" id="{F1AF3347-7273-45B6-90EB-303AD6EAADE1}"/>
            </a:ext>
          </a:extLst>
        </xdr:cNvPr>
        <xdr:cNvSpPr/>
      </xdr:nvSpPr>
      <xdr:spPr>
        <a:xfrm>
          <a:off x="11243543" y="10013525"/>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虫⑦</a:t>
          </a:r>
          <a:endParaRPr kumimoji="1" lang="en-US" altLang="ja-JP" sz="1000">
            <a:solidFill>
              <a:sysClr val="windowText" lastClr="000000"/>
            </a:solidFill>
          </a:endParaRPr>
        </a:p>
      </xdr:txBody>
    </xdr:sp>
    <xdr:clientData/>
  </xdr:twoCellAnchor>
  <xdr:twoCellAnchor>
    <xdr:from>
      <xdr:col>16</xdr:col>
      <xdr:colOff>323544</xdr:colOff>
      <xdr:row>41</xdr:row>
      <xdr:rowOff>26314</xdr:rowOff>
    </xdr:from>
    <xdr:to>
      <xdr:col>17</xdr:col>
      <xdr:colOff>636156</xdr:colOff>
      <xdr:row>41</xdr:row>
      <xdr:rowOff>228720</xdr:rowOff>
    </xdr:to>
    <xdr:sp macro="" textlink="">
      <xdr:nvSpPr>
        <xdr:cNvPr id="350" name="正方形/長方形 349">
          <a:extLst>
            <a:ext uri="{FF2B5EF4-FFF2-40B4-BE49-F238E27FC236}">
              <a16:creationId xmlns:a16="http://schemas.microsoft.com/office/drawing/2014/main" id="{0E7D6ED4-2A55-459A-9337-AFA44F63DE39}"/>
            </a:ext>
          </a:extLst>
        </xdr:cNvPr>
        <xdr:cNvSpPr/>
      </xdr:nvSpPr>
      <xdr:spPr>
        <a:xfrm>
          <a:off x="11241165" y="10260762"/>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虫⑧</a:t>
          </a:r>
          <a:endParaRPr kumimoji="1" lang="en-US" altLang="ja-JP" sz="1000">
            <a:solidFill>
              <a:sysClr val="windowText" lastClr="000000"/>
            </a:solidFill>
          </a:endParaRPr>
        </a:p>
      </xdr:txBody>
    </xdr:sp>
    <xdr:clientData/>
  </xdr:twoCellAnchor>
  <xdr:twoCellAnchor>
    <xdr:from>
      <xdr:col>16</xdr:col>
      <xdr:colOff>341597</xdr:colOff>
      <xdr:row>45</xdr:row>
      <xdr:rowOff>26322</xdr:rowOff>
    </xdr:from>
    <xdr:to>
      <xdr:col>17</xdr:col>
      <xdr:colOff>654209</xdr:colOff>
      <xdr:row>45</xdr:row>
      <xdr:rowOff>228728</xdr:rowOff>
    </xdr:to>
    <xdr:sp macro="" textlink="">
      <xdr:nvSpPr>
        <xdr:cNvPr id="351" name="正方形/長方形 350">
          <a:extLst>
            <a:ext uri="{FF2B5EF4-FFF2-40B4-BE49-F238E27FC236}">
              <a16:creationId xmlns:a16="http://schemas.microsoft.com/office/drawing/2014/main" id="{A0D1D5E6-4A66-4EFB-903D-55E29B374ED3}"/>
            </a:ext>
          </a:extLst>
        </xdr:cNvPr>
        <xdr:cNvSpPr/>
      </xdr:nvSpPr>
      <xdr:spPr>
        <a:xfrm>
          <a:off x="11259218" y="10510391"/>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植物⑦</a:t>
          </a:r>
          <a:endParaRPr kumimoji="1" lang="en-US" altLang="ja-JP" sz="1000">
            <a:solidFill>
              <a:sysClr val="windowText" lastClr="000000"/>
            </a:solidFill>
          </a:endParaRPr>
        </a:p>
      </xdr:txBody>
    </xdr:sp>
    <xdr:clientData/>
  </xdr:twoCellAnchor>
  <xdr:twoCellAnchor>
    <xdr:from>
      <xdr:col>16</xdr:col>
      <xdr:colOff>339219</xdr:colOff>
      <xdr:row>46</xdr:row>
      <xdr:rowOff>23938</xdr:rowOff>
    </xdr:from>
    <xdr:to>
      <xdr:col>17</xdr:col>
      <xdr:colOff>651831</xdr:colOff>
      <xdr:row>46</xdr:row>
      <xdr:rowOff>226344</xdr:rowOff>
    </xdr:to>
    <xdr:sp macro="" textlink="">
      <xdr:nvSpPr>
        <xdr:cNvPr id="352" name="正方形/長方形 351">
          <a:extLst>
            <a:ext uri="{FF2B5EF4-FFF2-40B4-BE49-F238E27FC236}">
              <a16:creationId xmlns:a16="http://schemas.microsoft.com/office/drawing/2014/main" id="{C0ADE77A-965C-43AE-9DAC-DD91FFD080FB}"/>
            </a:ext>
          </a:extLst>
        </xdr:cNvPr>
        <xdr:cNvSpPr/>
      </xdr:nvSpPr>
      <xdr:spPr>
        <a:xfrm>
          <a:off x="11256840" y="10757628"/>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植物⑧</a:t>
          </a:r>
          <a:endParaRPr kumimoji="1" lang="en-US" altLang="ja-JP" sz="1000">
            <a:solidFill>
              <a:sysClr val="windowText" lastClr="000000"/>
            </a:solidFill>
          </a:endParaRPr>
        </a:p>
      </xdr:txBody>
    </xdr:sp>
    <xdr:clientData/>
  </xdr:twoCellAnchor>
  <xdr:twoCellAnchor>
    <xdr:from>
      <xdr:col>18</xdr:col>
      <xdr:colOff>6465</xdr:colOff>
      <xdr:row>40</xdr:row>
      <xdr:rowOff>21060</xdr:rowOff>
    </xdr:from>
    <xdr:to>
      <xdr:col>19</xdr:col>
      <xdr:colOff>319077</xdr:colOff>
      <xdr:row>40</xdr:row>
      <xdr:rowOff>223466</xdr:rowOff>
    </xdr:to>
    <xdr:sp macro="" textlink="">
      <xdr:nvSpPr>
        <xdr:cNvPr id="353" name="正方形/長方形 352">
          <a:extLst>
            <a:ext uri="{FF2B5EF4-FFF2-40B4-BE49-F238E27FC236}">
              <a16:creationId xmlns:a16="http://schemas.microsoft.com/office/drawing/2014/main" id="{AD27E8CA-F2E5-4503-9BB7-68FB451053D4}"/>
            </a:ext>
          </a:extLst>
        </xdr:cNvPr>
        <xdr:cNvSpPr/>
      </xdr:nvSpPr>
      <xdr:spPr>
        <a:xfrm>
          <a:off x="12290431" y="10005888"/>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虫⑨</a:t>
          </a:r>
          <a:endParaRPr kumimoji="1" lang="en-US" altLang="ja-JP" sz="1000">
            <a:solidFill>
              <a:sysClr val="windowText" lastClr="000000"/>
            </a:solidFill>
          </a:endParaRPr>
        </a:p>
      </xdr:txBody>
    </xdr:sp>
    <xdr:clientData/>
  </xdr:twoCellAnchor>
  <xdr:twoCellAnchor>
    <xdr:from>
      <xdr:col>12</xdr:col>
      <xdr:colOff>18489</xdr:colOff>
      <xdr:row>12</xdr:row>
      <xdr:rowOff>38100</xdr:rowOff>
    </xdr:from>
    <xdr:to>
      <xdr:col>39</xdr:col>
      <xdr:colOff>657225</xdr:colOff>
      <xdr:row>12</xdr:row>
      <xdr:rowOff>218100</xdr:rowOff>
    </xdr:to>
    <xdr:sp macro="" textlink="">
      <xdr:nvSpPr>
        <xdr:cNvPr id="354" name="正方形/長方形 353">
          <a:extLst>
            <a:ext uri="{FF2B5EF4-FFF2-40B4-BE49-F238E27FC236}">
              <a16:creationId xmlns:a16="http://schemas.microsoft.com/office/drawing/2014/main" id="{DC44DE3E-D364-4237-98EC-E65B77873CC5}"/>
            </a:ext>
          </a:extLst>
        </xdr:cNvPr>
        <xdr:cNvSpPr/>
      </xdr:nvSpPr>
      <xdr:spPr>
        <a:xfrm>
          <a:off x="8229039" y="3009900"/>
          <a:ext cx="19155336"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6465</xdr:colOff>
      <xdr:row>41</xdr:row>
      <xdr:rowOff>28944</xdr:rowOff>
    </xdr:from>
    <xdr:to>
      <xdr:col>19</xdr:col>
      <xdr:colOff>319077</xdr:colOff>
      <xdr:row>41</xdr:row>
      <xdr:rowOff>231350</xdr:rowOff>
    </xdr:to>
    <xdr:sp macro="" textlink="">
      <xdr:nvSpPr>
        <xdr:cNvPr id="355" name="正方形/長方形 354">
          <a:extLst>
            <a:ext uri="{FF2B5EF4-FFF2-40B4-BE49-F238E27FC236}">
              <a16:creationId xmlns:a16="http://schemas.microsoft.com/office/drawing/2014/main" id="{0F67001F-9FCD-4DE7-97EB-D1F72AE9F8BC}"/>
            </a:ext>
          </a:extLst>
        </xdr:cNvPr>
        <xdr:cNvSpPr/>
      </xdr:nvSpPr>
      <xdr:spPr>
        <a:xfrm>
          <a:off x="12290431" y="10263392"/>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虫⑩</a:t>
          </a:r>
          <a:endParaRPr kumimoji="1" lang="en-US" altLang="ja-JP" sz="1000">
            <a:solidFill>
              <a:sysClr val="windowText" lastClr="000000"/>
            </a:solidFill>
          </a:endParaRPr>
        </a:p>
      </xdr:txBody>
    </xdr:sp>
    <xdr:clientData/>
  </xdr:twoCellAnchor>
  <xdr:twoCellAnchor>
    <xdr:from>
      <xdr:col>18</xdr:col>
      <xdr:colOff>6465</xdr:colOff>
      <xdr:row>45</xdr:row>
      <xdr:rowOff>31972</xdr:rowOff>
    </xdr:from>
    <xdr:to>
      <xdr:col>19</xdr:col>
      <xdr:colOff>319077</xdr:colOff>
      <xdr:row>45</xdr:row>
      <xdr:rowOff>234378</xdr:rowOff>
    </xdr:to>
    <xdr:sp macro="" textlink="">
      <xdr:nvSpPr>
        <xdr:cNvPr id="356" name="正方形/長方形 355">
          <a:extLst>
            <a:ext uri="{FF2B5EF4-FFF2-40B4-BE49-F238E27FC236}">
              <a16:creationId xmlns:a16="http://schemas.microsoft.com/office/drawing/2014/main" id="{43FFF9DE-F6E7-4A09-8959-72B914449E02}"/>
            </a:ext>
          </a:extLst>
        </xdr:cNvPr>
        <xdr:cNvSpPr/>
      </xdr:nvSpPr>
      <xdr:spPr>
        <a:xfrm>
          <a:off x="12355835" y="574697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植物⑨</a:t>
          </a:r>
          <a:endParaRPr kumimoji="1" lang="en-US" altLang="ja-JP" sz="1000">
            <a:solidFill>
              <a:sysClr val="windowText" lastClr="000000"/>
            </a:solidFill>
          </a:endParaRPr>
        </a:p>
      </xdr:txBody>
    </xdr:sp>
    <xdr:clientData/>
  </xdr:twoCellAnchor>
  <xdr:twoCellAnchor>
    <xdr:from>
      <xdr:col>18</xdr:col>
      <xdr:colOff>6465</xdr:colOff>
      <xdr:row>46</xdr:row>
      <xdr:rowOff>25003</xdr:rowOff>
    </xdr:from>
    <xdr:to>
      <xdr:col>19</xdr:col>
      <xdr:colOff>319077</xdr:colOff>
      <xdr:row>46</xdr:row>
      <xdr:rowOff>227409</xdr:rowOff>
    </xdr:to>
    <xdr:sp macro="" textlink="">
      <xdr:nvSpPr>
        <xdr:cNvPr id="357" name="正方形/長方形 356">
          <a:extLst>
            <a:ext uri="{FF2B5EF4-FFF2-40B4-BE49-F238E27FC236}">
              <a16:creationId xmlns:a16="http://schemas.microsoft.com/office/drawing/2014/main" id="{AA6A48FB-DE6D-4E26-A675-45BA1D8E42C4}"/>
            </a:ext>
          </a:extLst>
        </xdr:cNvPr>
        <xdr:cNvSpPr/>
      </xdr:nvSpPr>
      <xdr:spPr>
        <a:xfrm>
          <a:off x="12290431" y="10758693"/>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植物⑩</a:t>
          </a:r>
          <a:endParaRPr kumimoji="1" lang="en-US" altLang="ja-JP" sz="1000">
            <a:solidFill>
              <a:sysClr val="windowText" lastClr="000000"/>
            </a:solidFill>
          </a:endParaRPr>
        </a:p>
      </xdr:txBody>
    </xdr:sp>
    <xdr:clientData/>
  </xdr:twoCellAnchor>
  <xdr:twoCellAnchor>
    <xdr:from>
      <xdr:col>18</xdr:col>
      <xdr:colOff>18065</xdr:colOff>
      <xdr:row>42</xdr:row>
      <xdr:rowOff>24087</xdr:rowOff>
    </xdr:from>
    <xdr:to>
      <xdr:col>19</xdr:col>
      <xdr:colOff>330678</xdr:colOff>
      <xdr:row>42</xdr:row>
      <xdr:rowOff>226493</xdr:rowOff>
    </xdr:to>
    <xdr:sp macro="" textlink="">
      <xdr:nvSpPr>
        <xdr:cNvPr id="358" name="正方形/長方形 357">
          <a:extLst>
            <a:ext uri="{FF2B5EF4-FFF2-40B4-BE49-F238E27FC236}">
              <a16:creationId xmlns:a16="http://schemas.microsoft.com/office/drawing/2014/main" id="{A4840B23-0589-453B-A553-2798C3BC305B}"/>
            </a:ext>
          </a:extLst>
        </xdr:cNvPr>
        <xdr:cNvSpPr/>
      </xdr:nvSpPr>
      <xdr:spPr>
        <a:xfrm>
          <a:off x="12367435" y="4993652"/>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虫⑪</a:t>
          </a:r>
          <a:endParaRPr kumimoji="1" lang="en-US" altLang="ja-JP" sz="1000">
            <a:solidFill>
              <a:sysClr val="windowText" lastClr="000000"/>
            </a:solidFill>
          </a:endParaRPr>
        </a:p>
      </xdr:txBody>
    </xdr:sp>
    <xdr:clientData/>
  </xdr:twoCellAnchor>
  <xdr:twoCellAnchor>
    <xdr:from>
      <xdr:col>18</xdr:col>
      <xdr:colOff>18065</xdr:colOff>
      <xdr:row>43</xdr:row>
      <xdr:rowOff>31971</xdr:rowOff>
    </xdr:from>
    <xdr:to>
      <xdr:col>19</xdr:col>
      <xdr:colOff>330678</xdr:colOff>
      <xdr:row>43</xdr:row>
      <xdr:rowOff>234377</xdr:rowOff>
    </xdr:to>
    <xdr:sp macro="" textlink="">
      <xdr:nvSpPr>
        <xdr:cNvPr id="359" name="正方形/長方形 358">
          <a:extLst>
            <a:ext uri="{FF2B5EF4-FFF2-40B4-BE49-F238E27FC236}">
              <a16:creationId xmlns:a16="http://schemas.microsoft.com/office/drawing/2014/main" id="{460D2988-10FC-4BEA-AF75-BD09F119EAF0}"/>
            </a:ext>
          </a:extLst>
        </xdr:cNvPr>
        <xdr:cNvSpPr/>
      </xdr:nvSpPr>
      <xdr:spPr>
        <a:xfrm>
          <a:off x="12367435" y="525001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虫⑫</a:t>
          </a:r>
          <a:endParaRPr kumimoji="1" lang="en-US" altLang="ja-JP" sz="1000">
            <a:solidFill>
              <a:sysClr val="windowText" lastClr="000000"/>
            </a:solidFill>
          </a:endParaRPr>
        </a:p>
      </xdr:txBody>
    </xdr:sp>
    <xdr:clientData/>
  </xdr:twoCellAnchor>
  <xdr:twoCellAnchor>
    <xdr:from>
      <xdr:col>25</xdr:col>
      <xdr:colOff>365938</xdr:colOff>
      <xdr:row>43</xdr:row>
      <xdr:rowOff>26718</xdr:rowOff>
    </xdr:from>
    <xdr:to>
      <xdr:col>26</xdr:col>
      <xdr:colOff>678550</xdr:colOff>
      <xdr:row>43</xdr:row>
      <xdr:rowOff>229124</xdr:rowOff>
    </xdr:to>
    <xdr:sp macro="" textlink="">
      <xdr:nvSpPr>
        <xdr:cNvPr id="360" name="正方形/長方形 359">
          <a:extLst>
            <a:ext uri="{FF2B5EF4-FFF2-40B4-BE49-F238E27FC236}">
              <a16:creationId xmlns:a16="http://schemas.microsoft.com/office/drawing/2014/main" id="{0261CC44-9097-4DDD-933C-7D8D6D025BCE}"/>
            </a:ext>
          </a:extLst>
        </xdr:cNvPr>
        <xdr:cNvSpPr/>
      </xdr:nvSpPr>
      <xdr:spPr>
        <a:xfrm>
          <a:off x="17527503" y="5244761"/>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虫㉙</a:t>
          </a:r>
          <a:endParaRPr kumimoji="1" lang="en-US" altLang="ja-JP" sz="1000">
            <a:solidFill>
              <a:sysClr val="windowText" lastClr="000000"/>
            </a:solidFill>
          </a:endParaRPr>
        </a:p>
      </xdr:txBody>
    </xdr:sp>
    <xdr:clientData/>
  </xdr:twoCellAnchor>
  <xdr:twoCellAnchor>
    <xdr:from>
      <xdr:col>24</xdr:col>
      <xdr:colOff>18066</xdr:colOff>
      <xdr:row>42</xdr:row>
      <xdr:rowOff>28030</xdr:rowOff>
    </xdr:from>
    <xdr:to>
      <xdr:col>25</xdr:col>
      <xdr:colOff>330677</xdr:colOff>
      <xdr:row>42</xdr:row>
      <xdr:rowOff>230436</xdr:rowOff>
    </xdr:to>
    <xdr:sp macro="" textlink="">
      <xdr:nvSpPr>
        <xdr:cNvPr id="361" name="正方形/長方形 360">
          <a:extLst>
            <a:ext uri="{FF2B5EF4-FFF2-40B4-BE49-F238E27FC236}">
              <a16:creationId xmlns:a16="http://schemas.microsoft.com/office/drawing/2014/main" id="{DFEC7C11-FACF-43D4-A9D2-A65BE009FD7F}"/>
            </a:ext>
          </a:extLst>
        </xdr:cNvPr>
        <xdr:cNvSpPr/>
      </xdr:nvSpPr>
      <xdr:spPr>
        <a:xfrm>
          <a:off x="17577196" y="1046411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虫㉓</a:t>
          </a:r>
          <a:endParaRPr kumimoji="1" lang="en-US" altLang="ja-JP" sz="1000">
            <a:solidFill>
              <a:sysClr val="windowText" lastClr="000000"/>
            </a:solidFill>
          </a:endParaRPr>
        </a:p>
      </xdr:txBody>
    </xdr:sp>
    <xdr:clientData/>
  </xdr:twoCellAnchor>
  <xdr:twoCellAnchor>
    <xdr:from>
      <xdr:col>10</xdr:col>
      <xdr:colOff>27908</xdr:colOff>
      <xdr:row>17</xdr:row>
      <xdr:rowOff>48259</xdr:rowOff>
    </xdr:from>
    <xdr:to>
      <xdr:col>10</xdr:col>
      <xdr:colOff>683477</xdr:colOff>
      <xdr:row>18</xdr:row>
      <xdr:rowOff>0</xdr:rowOff>
    </xdr:to>
    <xdr:sp macro="" textlink="">
      <xdr:nvSpPr>
        <xdr:cNvPr id="364" name="正方形/長方形 363">
          <a:extLst>
            <a:ext uri="{FF2B5EF4-FFF2-40B4-BE49-F238E27FC236}">
              <a16:creationId xmlns:a16="http://schemas.microsoft.com/office/drawing/2014/main" id="{C455249B-D96B-4781-BEE3-DAD9C94065B5}"/>
            </a:ext>
          </a:extLst>
        </xdr:cNvPr>
        <xdr:cNvSpPr/>
      </xdr:nvSpPr>
      <xdr:spPr>
        <a:xfrm>
          <a:off x="6866858" y="4258309"/>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植物①②</a:t>
          </a:r>
          <a:endParaRPr kumimoji="1" lang="en-US" altLang="ja-JP" sz="800">
            <a:solidFill>
              <a:sysClr val="windowText" lastClr="000000"/>
            </a:solidFill>
          </a:endParaRPr>
        </a:p>
      </xdr:txBody>
    </xdr:sp>
    <xdr:clientData/>
  </xdr:twoCellAnchor>
  <xdr:twoCellAnchor>
    <xdr:from>
      <xdr:col>11</xdr:col>
      <xdr:colOff>22333</xdr:colOff>
      <xdr:row>17</xdr:row>
      <xdr:rowOff>47332</xdr:rowOff>
    </xdr:from>
    <xdr:to>
      <xdr:col>11</xdr:col>
      <xdr:colOff>677902</xdr:colOff>
      <xdr:row>18</xdr:row>
      <xdr:rowOff>0</xdr:rowOff>
    </xdr:to>
    <xdr:sp macro="" textlink="">
      <xdr:nvSpPr>
        <xdr:cNvPr id="365" name="正方形/長方形 364">
          <a:extLst>
            <a:ext uri="{FF2B5EF4-FFF2-40B4-BE49-F238E27FC236}">
              <a16:creationId xmlns:a16="http://schemas.microsoft.com/office/drawing/2014/main" id="{58458FBD-D356-4CF8-8218-7569E3B5A781}"/>
            </a:ext>
          </a:extLst>
        </xdr:cNvPr>
        <xdr:cNvSpPr/>
      </xdr:nvSpPr>
      <xdr:spPr>
        <a:xfrm>
          <a:off x="7547083" y="425738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植物③④</a:t>
          </a:r>
          <a:endParaRPr kumimoji="1" lang="en-US" altLang="ja-JP" sz="800">
            <a:solidFill>
              <a:sysClr val="windowText" lastClr="000000"/>
            </a:solidFill>
          </a:endParaRPr>
        </a:p>
      </xdr:txBody>
    </xdr:sp>
    <xdr:clientData/>
  </xdr:twoCellAnchor>
  <xdr:twoCellAnchor>
    <xdr:from>
      <xdr:col>12</xdr:col>
      <xdr:colOff>26049</xdr:colOff>
      <xdr:row>17</xdr:row>
      <xdr:rowOff>46404</xdr:rowOff>
    </xdr:from>
    <xdr:to>
      <xdr:col>12</xdr:col>
      <xdr:colOff>681618</xdr:colOff>
      <xdr:row>18</xdr:row>
      <xdr:rowOff>0</xdr:rowOff>
    </xdr:to>
    <xdr:sp macro="" textlink="">
      <xdr:nvSpPr>
        <xdr:cNvPr id="366" name="正方形/長方形 365">
          <a:extLst>
            <a:ext uri="{FF2B5EF4-FFF2-40B4-BE49-F238E27FC236}">
              <a16:creationId xmlns:a16="http://schemas.microsoft.com/office/drawing/2014/main" id="{8F71DF33-3F2A-4A6D-9247-C22E20A3F2BF}"/>
            </a:ext>
          </a:extLst>
        </xdr:cNvPr>
        <xdr:cNvSpPr/>
      </xdr:nvSpPr>
      <xdr:spPr>
        <a:xfrm>
          <a:off x="8236599" y="425645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植物⑤⑥</a:t>
          </a:r>
          <a:endParaRPr kumimoji="1" lang="en-US" altLang="ja-JP" sz="800">
            <a:solidFill>
              <a:sysClr val="windowText" lastClr="000000"/>
            </a:solidFill>
          </a:endParaRPr>
        </a:p>
      </xdr:txBody>
    </xdr:sp>
    <xdr:clientData/>
  </xdr:twoCellAnchor>
  <xdr:twoCellAnchor>
    <xdr:from>
      <xdr:col>13</xdr:col>
      <xdr:colOff>29766</xdr:colOff>
      <xdr:row>17</xdr:row>
      <xdr:rowOff>45476</xdr:rowOff>
    </xdr:from>
    <xdr:to>
      <xdr:col>13</xdr:col>
      <xdr:colOff>685335</xdr:colOff>
      <xdr:row>18</xdr:row>
      <xdr:rowOff>0</xdr:rowOff>
    </xdr:to>
    <xdr:sp macro="" textlink="">
      <xdr:nvSpPr>
        <xdr:cNvPr id="367" name="正方形/長方形 366">
          <a:extLst>
            <a:ext uri="{FF2B5EF4-FFF2-40B4-BE49-F238E27FC236}">
              <a16:creationId xmlns:a16="http://schemas.microsoft.com/office/drawing/2014/main" id="{75193F42-1C00-47AA-814D-1622C7F5F12A}"/>
            </a:ext>
          </a:extLst>
        </xdr:cNvPr>
        <xdr:cNvSpPr/>
      </xdr:nvSpPr>
      <xdr:spPr>
        <a:xfrm>
          <a:off x="8926116" y="425552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植物⑦⑧</a:t>
          </a:r>
          <a:endParaRPr kumimoji="1" lang="en-US" altLang="ja-JP" sz="800">
            <a:solidFill>
              <a:sysClr val="windowText" lastClr="000000"/>
            </a:solidFill>
          </a:endParaRPr>
        </a:p>
      </xdr:txBody>
    </xdr:sp>
    <xdr:clientData/>
  </xdr:twoCellAnchor>
  <xdr:twoCellAnchor>
    <xdr:from>
      <xdr:col>14</xdr:col>
      <xdr:colOff>33483</xdr:colOff>
      <xdr:row>17</xdr:row>
      <xdr:rowOff>44551</xdr:rowOff>
    </xdr:from>
    <xdr:to>
      <xdr:col>15</xdr:col>
      <xdr:colOff>3252</xdr:colOff>
      <xdr:row>17</xdr:row>
      <xdr:rowOff>246957</xdr:rowOff>
    </xdr:to>
    <xdr:sp macro="" textlink="">
      <xdr:nvSpPr>
        <xdr:cNvPr id="368" name="正方形/長方形 367">
          <a:extLst>
            <a:ext uri="{FF2B5EF4-FFF2-40B4-BE49-F238E27FC236}">
              <a16:creationId xmlns:a16="http://schemas.microsoft.com/office/drawing/2014/main" id="{D2D8D0E9-2887-415E-97EA-78988268AE6B}"/>
            </a:ext>
          </a:extLst>
        </xdr:cNvPr>
        <xdr:cNvSpPr/>
      </xdr:nvSpPr>
      <xdr:spPr>
        <a:xfrm>
          <a:off x="9615633" y="4254601"/>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植物⑨⑩</a:t>
          </a:r>
          <a:endParaRPr kumimoji="1" lang="en-US" altLang="ja-JP" sz="800">
            <a:solidFill>
              <a:sysClr val="windowText" lastClr="000000"/>
            </a:solidFill>
          </a:endParaRPr>
        </a:p>
      </xdr:txBody>
    </xdr:sp>
    <xdr:clientData/>
  </xdr:twoCellAnchor>
  <xdr:twoCellAnchor>
    <xdr:from>
      <xdr:col>15</xdr:col>
      <xdr:colOff>27907</xdr:colOff>
      <xdr:row>17</xdr:row>
      <xdr:rowOff>43624</xdr:rowOff>
    </xdr:from>
    <xdr:to>
      <xdr:col>15</xdr:col>
      <xdr:colOff>683476</xdr:colOff>
      <xdr:row>17</xdr:row>
      <xdr:rowOff>246030</xdr:rowOff>
    </xdr:to>
    <xdr:sp macro="" textlink="">
      <xdr:nvSpPr>
        <xdr:cNvPr id="369" name="正方形/長方形 368">
          <a:extLst>
            <a:ext uri="{FF2B5EF4-FFF2-40B4-BE49-F238E27FC236}">
              <a16:creationId xmlns:a16="http://schemas.microsoft.com/office/drawing/2014/main" id="{4AA6DBFF-CAF8-448E-80A2-0954E08DAE4F}"/>
            </a:ext>
          </a:extLst>
        </xdr:cNvPr>
        <xdr:cNvSpPr/>
      </xdr:nvSpPr>
      <xdr:spPr>
        <a:xfrm>
          <a:off x="10295857" y="425367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植物⑪⑫</a:t>
          </a:r>
          <a:endParaRPr kumimoji="1" lang="en-US" altLang="ja-JP" sz="800">
            <a:solidFill>
              <a:sysClr val="windowText" lastClr="000000"/>
            </a:solidFill>
          </a:endParaRPr>
        </a:p>
      </xdr:txBody>
    </xdr:sp>
    <xdr:clientData/>
  </xdr:twoCellAnchor>
  <xdr:twoCellAnchor>
    <xdr:from>
      <xdr:col>16</xdr:col>
      <xdr:colOff>26977</xdr:colOff>
      <xdr:row>17</xdr:row>
      <xdr:rowOff>42697</xdr:rowOff>
    </xdr:from>
    <xdr:to>
      <xdr:col>16</xdr:col>
      <xdr:colOff>682546</xdr:colOff>
      <xdr:row>17</xdr:row>
      <xdr:rowOff>245103</xdr:rowOff>
    </xdr:to>
    <xdr:sp macro="" textlink="">
      <xdr:nvSpPr>
        <xdr:cNvPr id="370" name="正方形/長方形 369">
          <a:extLst>
            <a:ext uri="{FF2B5EF4-FFF2-40B4-BE49-F238E27FC236}">
              <a16:creationId xmlns:a16="http://schemas.microsoft.com/office/drawing/2014/main" id="{75BD328A-8267-423D-9043-ED0A8D7555FE}"/>
            </a:ext>
          </a:extLst>
        </xdr:cNvPr>
        <xdr:cNvSpPr/>
      </xdr:nvSpPr>
      <xdr:spPr>
        <a:xfrm>
          <a:off x="10980727" y="425274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植物⑬⑭</a:t>
          </a:r>
          <a:endParaRPr kumimoji="1" lang="en-US" altLang="ja-JP" sz="800">
            <a:solidFill>
              <a:sysClr val="windowText" lastClr="000000"/>
            </a:solidFill>
          </a:endParaRPr>
        </a:p>
      </xdr:txBody>
    </xdr:sp>
    <xdr:clientData/>
  </xdr:twoCellAnchor>
  <xdr:twoCellAnchor>
    <xdr:from>
      <xdr:col>17</xdr:col>
      <xdr:colOff>16755</xdr:colOff>
      <xdr:row>17</xdr:row>
      <xdr:rowOff>46416</xdr:rowOff>
    </xdr:from>
    <xdr:to>
      <xdr:col>17</xdr:col>
      <xdr:colOff>672324</xdr:colOff>
      <xdr:row>18</xdr:row>
      <xdr:rowOff>0</xdr:rowOff>
    </xdr:to>
    <xdr:sp macro="" textlink="">
      <xdr:nvSpPr>
        <xdr:cNvPr id="371" name="正方形/長方形 370">
          <a:extLst>
            <a:ext uri="{FF2B5EF4-FFF2-40B4-BE49-F238E27FC236}">
              <a16:creationId xmlns:a16="http://schemas.microsoft.com/office/drawing/2014/main" id="{E9372390-9301-466D-A888-41B4848E6A6E}"/>
            </a:ext>
          </a:extLst>
        </xdr:cNvPr>
        <xdr:cNvSpPr/>
      </xdr:nvSpPr>
      <xdr:spPr>
        <a:xfrm>
          <a:off x="11656305" y="425646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植物⑮⑯</a:t>
          </a:r>
          <a:endParaRPr kumimoji="1" lang="en-US" altLang="ja-JP" sz="800">
            <a:solidFill>
              <a:sysClr val="windowText" lastClr="000000"/>
            </a:solidFill>
          </a:endParaRPr>
        </a:p>
      </xdr:txBody>
    </xdr:sp>
    <xdr:clientData/>
  </xdr:twoCellAnchor>
  <xdr:twoCellAnchor>
    <xdr:from>
      <xdr:col>18</xdr:col>
      <xdr:colOff>29762</xdr:colOff>
      <xdr:row>17</xdr:row>
      <xdr:rowOff>45487</xdr:rowOff>
    </xdr:from>
    <xdr:to>
      <xdr:col>18</xdr:col>
      <xdr:colOff>685331</xdr:colOff>
      <xdr:row>18</xdr:row>
      <xdr:rowOff>0</xdr:rowOff>
    </xdr:to>
    <xdr:sp macro="" textlink="">
      <xdr:nvSpPr>
        <xdr:cNvPr id="372" name="正方形/長方形 371">
          <a:extLst>
            <a:ext uri="{FF2B5EF4-FFF2-40B4-BE49-F238E27FC236}">
              <a16:creationId xmlns:a16="http://schemas.microsoft.com/office/drawing/2014/main" id="{BE078A64-0D09-49A3-971B-253C15A4A339}"/>
            </a:ext>
          </a:extLst>
        </xdr:cNvPr>
        <xdr:cNvSpPr/>
      </xdr:nvSpPr>
      <xdr:spPr>
        <a:xfrm>
          <a:off x="12355112" y="425553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植物⑰⑱</a:t>
          </a:r>
          <a:endParaRPr kumimoji="1" lang="en-US" altLang="ja-JP" sz="800">
            <a:solidFill>
              <a:sysClr val="windowText" lastClr="000000"/>
            </a:solidFill>
          </a:endParaRPr>
        </a:p>
      </xdr:txBody>
    </xdr:sp>
    <xdr:clientData/>
  </xdr:twoCellAnchor>
  <xdr:twoCellAnchor>
    <xdr:from>
      <xdr:col>19</xdr:col>
      <xdr:colOff>28831</xdr:colOff>
      <xdr:row>17</xdr:row>
      <xdr:rowOff>44562</xdr:rowOff>
    </xdr:from>
    <xdr:to>
      <xdr:col>19</xdr:col>
      <xdr:colOff>684400</xdr:colOff>
      <xdr:row>17</xdr:row>
      <xdr:rowOff>246968</xdr:rowOff>
    </xdr:to>
    <xdr:sp macro="" textlink="">
      <xdr:nvSpPr>
        <xdr:cNvPr id="373" name="正方形/長方形 372">
          <a:extLst>
            <a:ext uri="{FF2B5EF4-FFF2-40B4-BE49-F238E27FC236}">
              <a16:creationId xmlns:a16="http://schemas.microsoft.com/office/drawing/2014/main" id="{08E4D333-F6EF-4AFF-BC3E-BA353F7BCD89}"/>
            </a:ext>
          </a:extLst>
        </xdr:cNvPr>
        <xdr:cNvSpPr/>
      </xdr:nvSpPr>
      <xdr:spPr>
        <a:xfrm>
          <a:off x="13039981" y="425461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植物⑲⑳</a:t>
          </a:r>
          <a:endParaRPr kumimoji="1" lang="en-US" altLang="ja-JP" sz="800">
            <a:solidFill>
              <a:sysClr val="windowText" lastClr="000000"/>
            </a:solidFill>
          </a:endParaRPr>
        </a:p>
      </xdr:txBody>
    </xdr:sp>
    <xdr:clientData/>
  </xdr:twoCellAnchor>
  <xdr:twoCellAnchor>
    <xdr:from>
      <xdr:col>20</xdr:col>
      <xdr:colOff>27900</xdr:colOff>
      <xdr:row>17</xdr:row>
      <xdr:rowOff>43635</xdr:rowOff>
    </xdr:from>
    <xdr:to>
      <xdr:col>20</xdr:col>
      <xdr:colOff>683469</xdr:colOff>
      <xdr:row>17</xdr:row>
      <xdr:rowOff>246041</xdr:rowOff>
    </xdr:to>
    <xdr:sp macro="" textlink="">
      <xdr:nvSpPr>
        <xdr:cNvPr id="374" name="正方形/長方形 373">
          <a:extLst>
            <a:ext uri="{FF2B5EF4-FFF2-40B4-BE49-F238E27FC236}">
              <a16:creationId xmlns:a16="http://schemas.microsoft.com/office/drawing/2014/main" id="{CC6FDBCA-E0A7-41B1-89CE-33578A20FDB4}"/>
            </a:ext>
          </a:extLst>
        </xdr:cNvPr>
        <xdr:cNvSpPr/>
      </xdr:nvSpPr>
      <xdr:spPr>
        <a:xfrm>
          <a:off x="13724850" y="4253685"/>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植物㉑㉒</a:t>
          </a:r>
          <a:endParaRPr kumimoji="1" lang="en-US" altLang="ja-JP" sz="800">
            <a:solidFill>
              <a:sysClr val="windowText" lastClr="000000"/>
            </a:solidFill>
          </a:endParaRPr>
        </a:p>
      </xdr:txBody>
    </xdr:sp>
    <xdr:clientData/>
  </xdr:twoCellAnchor>
  <xdr:twoCellAnchor>
    <xdr:from>
      <xdr:col>21</xdr:col>
      <xdr:colOff>26970</xdr:colOff>
      <xdr:row>17</xdr:row>
      <xdr:rowOff>42708</xdr:rowOff>
    </xdr:from>
    <xdr:to>
      <xdr:col>21</xdr:col>
      <xdr:colOff>682539</xdr:colOff>
      <xdr:row>17</xdr:row>
      <xdr:rowOff>245114</xdr:rowOff>
    </xdr:to>
    <xdr:sp macro="" textlink="">
      <xdr:nvSpPr>
        <xdr:cNvPr id="375" name="正方形/長方形 374">
          <a:extLst>
            <a:ext uri="{FF2B5EF4-FFF2-40B4-BE49-F238E27FC236}">
              <a16:creationId xmlns:a16="http://schemas.microsoft.com/office/drawing/2014/main" id="{2C9E108B-BD3D-4CC9-99C7-5C265BD57E90}"/>
            </a:ext>
          </a:extLst>
        </xdr:cNvPr>
        <xdr:cNvSpPr/>
      </xdr:nvSpPr>
      <xdr:spPr>
        <a:xfrm>
          <a:off x="14409720" y="4252758"/>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植物㉓㉔</a:t>
          </a:r>
          <a:endParaRPr kumimoji="1" lang="en-US" altLang="ja-JP" sz="800">
            <a:solidFill>
              <a:sysClr val="windowText" lastClr="000000"/>
            </a:solidFill>
          </a:endParaRPr>
        </a:p>
      </xdr:txBody>
    </xdr:sp>
    <xdr:clientData/>
  </xdr:twoCellAnchor>
  <xdr:twoCellAnchor>
    <xdr:from>
      <xdr:col>22</xdr:col>
      <xdr:colOff>31882</xdr:colOff>
      <xdr:row>17</xdr:row>
      <xdr:rowOff>42179</xdr:rowOff>
    </xdr:from>
    <xdr:to>
      <xdr:col>23</xdr:col>
      <xdr:colOff>1651</xdr:colOff>
      <xdr:row>17</xdr:row>
      <xdr:rowOff>244585</xdr:rowOff>
    </xdr:to>
    <xdr:sp macro="" textlink="">
      <xdr:nvSpPr>
        <xdr:cNvPr id="376" name="正方形/長方形 375">
          <a:extLst>
            <a:ext uri="{FF2B5EF4-FFF2-40B4-BE49-F238E27FC236}">
              <a16:creationId xmlns:a16="http://schemas.microsoft.com/office/drawing/2014/main" id="{A70F29A0-9185-4A16-897F-FDC4DDEF68C5}"/>
            </a:ext>
          </a:extLst>
        </xdr:cNvPr>
        <xdr:cNvSpPr/>
      </xdr:nvSpPr>
      <xdr:spPr>
        <a:xfrm>
          <a:off x="15100432" y="4252229"/>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植物㉕㉖</a:t>
          </a:r>
          <a:endParaRPr kumimoji="1" lang="en-US" altLang="ja-JP" sz="800">
            <a:solidFill>
              <a:sysClr val="windowText" lastClr="000000"/>
            </a:solidFill>
          </a:endParaRPr>
        </a:p>
      </xdr:txBody>
    </xdr:sp>
    <xdr:clientData/>
  </xdr:twoCellAnchor>
  <xdr:twoCellAnchor>
    <xdr:from>
      <xdr:col>23</xdr:col>
      <xdr:colOff>15554</xdr:colOff>
      <xdr:row>17</xdr:row>
      <xdr:rowOff>42176</xdr:rowOff>
    </xdr:from>
    <xdr:to>
      <xdr:col>23</xdr:col>
      <xdr:colOff>671123</xdr:colOff>
      <xdr:row>17</xdr:row>
      <xdr:rowOff>244582</xdr:rowOff>
    </xdr:to>
    <xdr:sp macro="" textlink="">
      <xdr:nvSpPr>
        <xdr:cNvPr id="377" name="正方形/長方形 376">
          <a:extLst>
            <a:ext uri="{FF2B5EF4-FFF2-40B4-BE49-F238E27FC236}">
              <a16:creationId xmlns:a16="http://schemas.microsoft.com/office/drawing/2014/main" id="{A84295EC-B7D4-4074-BC0B-54B9126B9B58}"/>
            </a:ext>
          </a:extLst>
        </xdr:cNvPr>
        <xdr:cNvSpPr/>
      </xdr:nvSpPr>
      <xdr:spPr>
        <a:xfrm>
          <a:off x="15769904" y="425222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植物㉗㉘</a:t>
          </a:r>
          <a:endParaRPr kumimoji="1" lang="en-US" altLang="ja-JP" sz="800">
            <a:solidFill>
              <a:sysClr val="windowText" lastClr="000000"/>
            </a:solidFill>
          </a:endParaRPr>
        </a:p>
      </xdr:txBody>
    </xdr:sp>
    <xdr:clientData/>
  </xdr:twoCellAnchor>
  <xdr:twoCellAnchor>
    <xdr:from>
      <xdr:col>24</xdr:col>
      <xdr:colOff>31883</xdr:colOff>
      <xdr:row>17</xdr:row>
      <xdr:rowOff>42172</xdr:rowOff>
    </xdr:from>
    <xdr:to>
      <xdr:col>25</xdr:col>
      <xdr:colOff>1652</xdr:colOff>
      <xdr:row>17</xdr:row>
      <xdr:rowOff>244578</xdr:rowOff>
    </xdr:to>
    <xdr:sp macro="" textlink="">
      <xdr:nvSpPr>
        <xdr:cNvPr id="378" name="正方形/長方形 377">
          <a:extLst>
            <a:ext uri="{FF2B5EF4-FFF2-40B4-BE49-F238E27FC236}">
              <a16:creationId xmlns:a16="http://schemas.microsoft.com/office/drawing/2014/main" id="{8F420B89-A66E-4176-897B-DA9B5A4B449A}"/>
            </a:ext>
          </a:extLst>
        </xdr:cNvPr>
        <xdr:cNvSpPr/>
      </xdr:nvSpPr>
      <xdr:spPr>
        <a:xfrm>
          <a:off x="16472033" y="425222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植物㉙㉚</a:t>
          </a:r>
          <a:endParaRPr kumimoji="1" lang="en-US" altLang="ja-JP" sz="800">
            <a:solidFill>
              <a:sysClr val="windowText" lastClr="000000"/>
            </a:solidFill>
          </a:endParaRPr>
        </a:p>
      </xdr:txBody>
    </xdr:sp>
    <xdr:clientData/>
  </xdr:twoCellAnchor>
  <xdr:twoCellAnchor>
    <xdr:from>
      <xdr:col>12</xdr:col>
      <xdr:colOff>7823</xdr:colOff>
      <xdr:row>45</xdr:row>
      <xdr:rowOff>36400</xdr:rowOff>
    </xdr:from>
    <xdr:to>
      <xdr:col>13</xdr:col>
      <xdr:colOff>320434</xdr:colOff>
      <xdr:row>45</xdr:row>
      <xdr:rowOff>238806</xdr:rowOff>
    </xdr:to>
    <xdr:sp macro="" textlink="">
      <xdr:nvSpPr>
        <xdr:cNvPr id="379" name="正方形/長方形 378">
          <a:extLst>
            <a:ext uri="{FF2B5EF4-FFF2-40B4-BE49-F238E27FC236}">
              <a16:creationId xmlns:a16="http://schemas.microsoft.com/office/drawing/2014/main" id="{19BF14F7-BB3F-4EAF-97D6-F7232FB6C88A}"/>
            </a:ext>
          </a:extLst>
        </xdr:cNvPr>
        <xdr:cNvSpPr/>
      </xdr:nvSpPr>
      <xdr:spPr>
        <a:xfrm>
          <a:off x="8232453" y="1047248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植物①</a:t>
          </a:r>
          <a:endParaRPr kumimoji="1" lang="en-US" altLang="ja-JP" sz="1000">
            <a:solidFill>
              <a:sysClr val="windowText" lastClr="000000"/>
            </a:solidFill>
          </a:endParaRPr>
        </a:p>
      </xdr:txBody>
    </xdr:sp>
    <xdr:clientData/>
  </xdr:twoCellAnchor>
  <xdr:twoCellAnchor>
    <xdr:from>
      <xdr:col>12</xdr:col>
      <xdr:colOff>19420</xdr:colOff>
      <xdr:row>46</xdr:row>
      <xdr:rowOff>47997</xdr:rowOff>
    </xdr:from>
    <xdr:to>
      <xdr:col>13</xdr:col>
      <xdr:colOff>332031</xdr:colOff>
      <xdr:row>47</xdr:row>
      <xdr:rowOff>1925</xdr:rowOff>
    </xdr:to>
    <xdr:sp macro="" textlink="">
      <xdr:nvSpPr>
        <xdr:cNvPr id="380" name="正方形/長方形 379">
          <a:extLst>
            <a:ext uri="{FF2B5EF4-FFF2-40B4-BE49-F238E27FC236}">
              <a16:creationId xmlns:a16="http://schemas.microsoft.com/office/drawing/2014/main" id="{80BF042F-7F10-415F-82FC-77A42E3C23C8}"/>
            </a:ext>
          </a:extLst>
        </xdr:cNvPr>
        <xdr:cNvSpPr/>
      </xdr:nvSpPr>
      <xdr:spPr>
        <a:xfrm>
          <a:off x="8244050" y="1073256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植物②</a:t>
          </a:r>
          <a:endParaRPr kumimoji="1" lang="en-US" altLang="ja-JP" sz="1000">
            <a:solidFill>
              <a:sysClr val="windowText" lastClr="000000"/>
            </a:solidFill>
          </a:endParaRPr>
        </a:p>
      </xdr:txBody>
    </xdr:sp>
    <xdr:clientData/>
  </xdr:twoCellAnchor>
  <xdr:twoCellAnchor>
    <xdr:from>
      <xdr:col>13</xdr:col>
      <xdr:colOff>350722</xdr:colOff>
      <xdr:row>45</xdr:row>
      <xdr:rowOff>31429</xdr:rowOff>
    </xdr:from>
    <xdr:to>
      <xdr:col>14</xdr:col>
      <xdr:colOff>663334</xdr:colOff>
      <xdr:row>45</xdr:row>
      <xdr:rowOff>233835</xdr:rowOff>
    </xdr:to>
    <xdr:sp macro="" textlink="">
      <xdr:nvSpPr>
        <xdr:cNvPr id="381" name="正方形/長方形 380">
          <a:extLst>
            <a:ext uri="{FF2B5EF4-FFF2-40B4-BE49-F238E27FC236}">
              <a16:creationId xmlns:a16="http://schemas.microsoft.com/office/drawing/2014/main" id="{9A037674-E620-4DC6-92D7-5DE6AB6664CA}"/>
            </a:ext>
          </a:extLst>
        </xdr:cNvPr>
        <xdr:cNvSpPr/>
      </xdr:nvSpPr>
      <xdr:spPr>
        <a:xfrm>
          <a:off x="9262809" y="1046751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植物③</a:t>
          </a:r>
          <a:endParaRPr kumimoji="1" lang="en-US" altLang="ja-JP" sz="1000">
            <a:solidFill>
              <a:sysClr val="windowText" lastClr="000000"/>
            </a:solidFill>
          </a:endParaRPr>
        </a:p>
      </xdr:txBody>
    </xdr:sp>
    <xdr:clientData/>
  </xdr:twoCellAnchor>
  <xdr:twoCellAnchor>
    <xdr:from>
      <xdr:col>13</xdr:col>
      <xdr:colOff>362319</xdr:colOff>
      <xdr:row>46</xdr:row>
      <xdr:rowOff>43026</xdr:rowOff>
    </xdr:from>
    <xdr:to>
      <xdr:col>14</xdr:col>
      <xdr:colOff>674931</xdr:colOff>
      <xdr:row>46</xdr:row>
      <xdr:rowOff>245432</xdr:rowOff>
    </xdr:to>
    <xdr:sp macro="" textlink="">
      <xdr:nvSpPr>
        <xdr:cNvPr id="382" name="正方形/長方形 381">
          <a:extLst>
            <a:ext uri="{FF2B5EF4-FFF2-40B4-BE49-F238E27FC236}">
              <a16:creationId xmlns:a16="http://schemas.microsoft.com/office/drawing/2014/main" id="{EE3A9939-4A8E-4228-8F23-6724DBE107DD}"/>
            </a:ext>
          </a:extLst>
        </xdr:cNvPr>
        <xdr:cNvSpPr/>
      </xdr:nvSpPr>
      <xdr:spPr>
        <a:xfrm>
          <a:off x="9274406" y="1072759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植物④</a:t>
          </a:r>
          <a:endParaRPr kumimoji="1" lang="en-US" altLang="ja-JP" sz="1000">
            <a:solidFill>
              <a:sysClr val="windowText" lastClr="000000"/>
            </a:solidFill>
          </a:endParaRPr>
        </a:p>
      </xdr:txBody>
    </xdr:sp>
    <xdr:clientData/>
  </xdr:twoCellAnchor>
  <xdr:twoCellAnchor>
    <xdr:from>
      <xdr:col>24</xdr:col>
      <xdr:colOff>29665</xdr:colOff>
      <xdr:row>44</xdr:row>
      <xdr:rowOff>21747</xdr:rowOff>
    </xdr:from>
    <xdr:to>
      <xdr:col>25</xdr:col>
      <xdr:colOff>342278</xdr:colOff>
      <xdr:row>44</xdr:row>
      <xdr:rowOff>224153</xdr:rowOff>
    </xdr:to>
    <xdr:sp macro="" textlink="">
      <xdr:nvSpPr>
        <xdr:cNvPr id="384" name="正方形/長方形 383">
          <a:extLst>
            <a:ext uri="{FF2B5EF4-FFF2-40B4-BE49-F238E27FC236}">
              <a16:creationId xmlns:a16="http://schemas.microsoft.com/office/drawing/2014/main" id="{F04B3B4B-4EE5-4CE6-AFEF-175F42EF91AF}"/>
            </a:ext>
          </a:extLst>
        </xdr:cNvPr>
        <xdr:cNvSpPr/>
      </xdr:nvSpPr>
      <xdr:spPr>
        <a:xfrm>
          <a:off x="16503774" y="5488269"/>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虫㉕</a:t>
          </a:r>
          <a:endParaRPr kumimoji="1" lang="en-US" altLang="ja-JP" sz="1000">
            <a:solidFill>
              <a:sysClr val="windowText" lastClr="000000"/>
            </a:solidFill>
          </a:endParaRPr>
        </a:p>
      </xdr:txBody>
    </xdr:sp>
    <xdr:clientData/>
  </xdr:twoCellAnchor>
  <xdr:twoCellAnchor>
    <xdr:from>
      <xdr:col>24</xdr:col>
      <xdr:colOff>21379</xdr:colOff>
      <xdr:row>43</xdr:row>
      <xdr:rowOff>23061</xdr:rowOff>
    </xdr:from>
    <xdr:to>
      <xdr:col>25</xdr:col>
      <xdr:colOff>333992</xdr:colOff>
      <xdr:row>43</xdr:row>
      <xdr:rowOff>225467</xdr:rowOff>
    </xdr:to>
    <xdr:sp macro="" textlink="">
      <xdr:nvSpPr>
        <xdr:cNvPr id="385" name="正方形/長方形 384">
          <a:extLst>
            <a:ext uri="{FF2B5EF4-FFF2-40B4-BE49-F238E27FC236}">
              <a16:creationId xmlns:a16="http://schemas.microsoft.com/office/drawing/2014/main" id="{F1C2A98F-ED93-417F-B014-3974B747BE5B}"/>
            </a:ext>
          </a:extLst>
        </xdr:cNvPr>
        <xdr:cNvSpPr/>
      </xdr:nvSpPr>
      <xdr:spPr>
        <a:xfrm>
          <a:off x="16495488" y="524110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虫㉔</a:t>
          </a:r>
          <a:endParaRPr kumimoji="1" lang="en-US" altLang="ja-JP" sz="1000">
            <a:solidFill>
              <a:sysClr val="windowText" lastClr="000000"/>
            </a:solidFill>
          </a:endParaRPr>
        </a:p>
      </xdr:txBody>
    </xdr:sp>
    <xdr:clientData/>
  </xdr:twoCellAnchor>
  <xdr:twoCellAnchor>
    <xdr:from>
      <xdr:col>22</xdr:col>
      <xdr:colOff>397408</xdr:colOff>
      <xdr:row>44</xdr:row>
      <xdr:rowOff>25056</xdr:rowOff>
    </xdr:from>
    <xdr:to>
      <xdr:col>24</xdr:col>
      <xdr:colOff>22564</xdr:colOff>
      <xdr:row>44</xdr:row>
      <xdr:rowOff>227462</xdr:rowOff>
    </xdr:to>
    <xdr:sp macro="" textlink="">
      <xdr:nvSpPr>
        <xdr:cNvPr id="386" name="正方形/長方形 385">
          <a:extLst>
            <a:ext uri="{FF2B5EF4-FFF2-40B4-BE49-F238E27FC236}">
              <a16:creationId xmlns:a16="http://schemas.microsoft.com/office/drawing/2014/main" id="{C14D8CBB-57F0-4E6D-8D67-DCEDC2D5AD66}"/>
            </a:ext>
          </a:extLst>
        </xdr:cNvPr>
        <xdr:cNvSpPr/>
      </xdr:nvSpPr>
      <xdr:spPr>
        <a:xfrm>
          <a:off x="15496604" y="5491578"/>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虫⑳</a:t>
          </a:r>
          <a:endParaRPr kumimoji="1" lang="en-US" altLang="ja-JP" sz="1000">
            <a:solidFill>
              <a:sysClr val="windowText" lastClr="000000"/>
            </a:solidFill>
          </a:endParaRPr>
        </a:p>
      </xdr:txBody>
    </xdr:sp>
    <xdr:clientData/>
  </xdr:twoCellAnchor>
  <xdr:twoCellAnchor>
    <xdr:from>
      <xdr:col>22</xdr:col>
      <xdr:colOff>372565</xdr:colOff>
      <xdr:row>43</xdr:row>
      <xdr:rowOff>26371</xdr:rowOff>
    </xdr:from>
    <xdr:to>
      <xdr:col>23</xdr:col>
      <xdr:colOff>685178</xdr:colOff>
      <xdr:row>43</xdr:row>
      <xdr:rowOff>228777</xdr:rowOff>
    </xdr:to>
    <xdr:sp macro="" textlink="">
      <xdr:nvSpPr>
        <xdr:cNvPr id="387" name="正方形/長方形 386">
          <a:extLst>
            <a:ext uri="{FF2B5EF4-FFF2-40B4-BE49-F238E27FC236}">
              <a16:creationId xmlns:a16="http://schemas.microsoft.com/office/drawing/2014/main" id="{8EE1187E-012F-426D-8774-2FEF1645185C}"/>
            </a:ext>
          </a:extLst>
        </xdr:cNvPr>
        <xdr:cNvSpPr/>
      </xdr:nvSpPr>
      <xdr:spPr>
        <a:xfrm>
          <a:off x="15471761" y="524441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虫⑲</a:t>
          </a:r>
          <a:endParaRPr kumimoji="1" lang="en-US" altLang="ja-JP" sz="1000">
            <a:solidFill>
              <a:sysClr val="windowText" lastClr="000000"/>
            </a:solidFill>
          </a:endParaRPr>
        </a:p>
      </xdr:txBody>
    </xdr:sp>
    <xdr:clientData/>
  </xdr:twoCellAnchor>
  <xdr:twoCellAnchor>
    <xdr:from>
      <xdr:col>21</xdr:col>
      <xdr:colOff>44573</xdr:colOff>
      <xdr:row>44</xdr:row>
      <xdr:rowOff>36649</xdr:rowOff>
    </xdr:from>
    <xdr:to>
      <xdr:col>22</xdr:col>
      <xdr:colOff>357185</xdr:colOff>
      <xdr:row>44</xdr:row>
      <xdr:rowOff>239055</xdr:rowOff>
    </xdr:to>
    <xdr:sp macro="" textlink="">
      <xdr:nvSpPr>
        <xdr:cNvPr id="388" name="正方形/長方形 387">
          <a:extLst>
            <a:ext uri="{FF2B5EF4-FFF2-40B4-BE49-F238E27FC236}">
              <a16:creationId xmlns:a16="http://schemas.microsoft.com/office/drawing/2014/main" id="{DFDB6D1A-CD22-4199-8057-3D6BF4F04C1C}"/>
            </a:ext>
          </a:extLst>
        </xdr:cNvPr>
        <xdr:cNvSpPr/>
      </xdr:nvSpPr>
      <xdr:spPr>
        <a:xfrm>
          <a:off x="14456312" y="5503171"/>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虫⑱</a:t>
          </a:r>
          <a:endParaRPr kumimoji="1" lang="en-US" altLang="ja-JP" sz="1000">
            <a:solidFill>
              <a:sysClr val="windowText" lastClr="000000"/>
            </a:solidFill>
          </a:endParaRPr>
        </a:p>
      </xdr:txBody>
    </xdr:sp>
    <xdr:clientData/>
  </xdr:twoCellAnchor>
  <xdr:twoCellAnchor>
    <xdr:from>
      <xdr:col>25</xdr:col>
      <xdr:colOff>351023</xdr:colOff>
      <xdr:row>41</xdr:row>
      <xdr:rowOff>21400</xdr:rowOff>
    </xdr:from>
    <xdr:to>
      <xdr:col>26</xdr:col>
      <xdr:colOff>663636</xdr:colOff>
      <xdr:row>41</xdr:row>
      <xdr:rowOff>223806</xdr:rowOff>
    </xdr:to>
    <xdr:sp macro="" textlink="">
      <xdr:nvSpPr>
        <xdr:cNvPr id="389" name="正方形/長方形 388">
          <a:extLst>
            <a:ext uri="{FF2B5EF4-FFF2-40B4-BE49-F238E27FC236}">
              <a16:creationId xmlns:a16="http://schemas.microsoft.com/office/drawing/2014/main" id="{9C7E40BA-15EC-442C-8E1B-4FA2A44E4F14}"/>
            </a:ext>
          </a:extLst>
        </xdr:cNvPr>
        <xdr:cNvSpPr/>
      </xdr:nvSpPr>
      <xdr:spPr>
        <a:xfrm>
          <a:off x="18597610" y="10209009"/>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虫㉗</a:t>
          </a:r>
          <a:endParaRPr kumimoji="1" lang="en-US" altLang="ja-JP" sz="1000">
            <a:solidFill>
              <a:sysClr val="windowText" lastClr="000000"/>
            </a:solidFill>
          </a:endParaRPr>
        </a:p>
      </xdr:txBody>
    </xdr:sp>
    <xdr:clientData/>
  </xdr:twoCellAnchor>
  <xdr:twoCellAnchor>
    <xdr:from>
      <xdr:col>19</xdr:col>
      <xdr:colOff>355193</xdr:colOff>
      <xdr:row>41</xdr:row>
      <xdr:rowOff>32369</xdr:rowOff>
    </xdr:from>
    <xdr:to>
      <xdr:col>20</xdr:col>
      <xdr:colOff>667804</xdr:colOff>
      <xdr:row>41</xdr:row>
      <xdr:rowOff>234775</xdr:rowOff>
    </xdr:to>
    <xdr:sp macro="" textlink="">
      <xdr:nvSpPr>
        <xdr:cNvPr id="396" name="正方形/長方形 395">
          <a:extLst>
            <a:ext uri="{FF2B5EF4-FFF2-40B4-BE49-F238E27FC236}">
              <a16:creationId xmlns:a16="http://schemas.microsoft.com/office/drawing/2014/main" id="{47E2811F-FA33-4B36-8827-1866D4DA246F}"/>
            </a:ext>
          </a:extLst>
        </xdr:cNvPr>
        <xdr:cNvSpPr/>
      </xdr:nvSpPr>
      <xdr:spPr>
        <a:xfrm>
          <a:off x="14477041" y="10219978"/>
          <a:ext cx="1000067"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虫⑬</a:t>
          </a:r>
          <a:endParaRPr kumimoji="1" lang="en-US" altLang="ja-JP" sz="1000">
            <a:solidFill>
              <a:sysClr val="windowText" lastClr="000000"/>
            </a:solidFill>
          </a:endParaRPr>
        </a:p>
      </xdr:txBody>
    </xdr:sp>
    <xdr:clientData/>
  </xdr:twoCellAnchor>
  <xdr:twoCellAnchor>
    <xdr:from>
      <xdr:col>19</xdr:col>
      <xdr:colOff>355193</xdr:colOff>
      <xdr:row>42</xdr:row>
      <xdr:rowOff>40254</xdr:rowOff>
    </xdr:from>
    <xdr:to>
      <xdr:col>20</xdr:col>
      <xdr:colOff>667804</xdr:colOff>
      <xdr:row>42</xdr:row>
      <xdr:rowOff>242660</xdr:rowOff>
    </xdr:to>
    <xdr:sp macro="" textlink="">
      <xdr:nvSpPr>
        <xdr:cNvPr id="397" name="正方形/長方形 396">
          <a:extLst>
            <a:ext uri="{FF2B5EF4-FFF2-40B4-BE49-F238E27FC236}">
              <a16:creationId xmlns:a16="http://schemas.microsoft.com/office/drawing/2014/main" id="{900048A9-4B87-4ED3-96A0-6E26FD37E422}"/>
            </a:ext>
          </a:extLst>
        </xdr:cNvPr>
        <xdr:cNvSpPr/>
      </xdr:nvSpPr>
      <xdr:spPr>
        <a:xfrm>
          <a:off x="14477041" y="10476341"/>
          <a:ext cx="1000067"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虫⑭</a:t>
          </a:r>
          <a:endParaRPr kumimoji="1" lang="en-US" altLang="ja-JP" sz="1000">
            <a:solidFill>
              <a:sysClr val="windowText" lastClr="000000"/>
            </a:solidFill>
          </a:endParaRPr>
        </a:p>
      </xdr:txBody>
    </xdr:sp>
    <xdr:clientData/>
  </xdr:twoCellAnchor>
  <xdr:twoCellAnchor>
    <xdr:from>
      <xdr:col>19</xdr:col>
      <xdr:colOff>366793</xdr:colOff>
      <xdr:row>43</xdr:row>
      <xdr:rowOff>35397</xdr:rowOff>
    </xdr:from>
    <xdr:to>
      <xdr:col>20</xdr:col>
      <xdr:colOff>679405</xdr:colOff>
      <xdr:row>43</xdr:row>
      <xdr:rowOff>237803</xdr:rowOff>
    </xdr:to>
    <xdr:sp macro="" textlink="">
      <xdr:nvSpPr>
        <xdr:cNvPr id="398" name="正方形/長方形 397">
          <a:extLst>
            <a:ext uri="{FF2B5EF4-FFF2-40B4-BE49-F238E27FC236}">
              <a16:creationId xmlns:a16="http://schemas.microsoft.com/office/drawing/2014/main" id="{5A06B59B-DFFF-4290-BFA9-F86E7E582B54}"/>
            </a:ext>
          </a:extLst>
        </xdr:cNvPr>
        <xdr:cNvSpPr/>
      </xdr:nvSpPr>
      <xdr:spPr>
        <a:xfrm>
          <a:off x="14488641" y="1071996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虫⑮</a:t>
          </a:r>
          <a:endParaRPr kumimoji="1" lang="en-US" altLang="ja-JP" sz="1000">
            <a:solidFill>
              <a:sysClr val="windowText" lastClr="000000"/>
            </a:solidFill>
          </a:endParaRPr>
        </a:p>
      </xdr:txBody>
    </xdr:sp>
    <xdr:clientData/>
  </xdr:twoCellAnchor>
  <xdr:twoCellAnchor>
    <xdr:from>
      <xdr:col>19</xdr:col>
      <xdr:colOff>366793</xdr:colOff>
      <xdr:row>44</xdr:row>
      <xdr:rowOff>43281</xdr:rowOff>
    </xdr:from>
    <xdr:to>
      <xdr:col>20</xdr:col>
      <xdr:colOff>679405</xdr:colOff>
      <xdr:row>44</xdr:row>
      <xdr:rowOff>245687</xdr:rowOff>
    </xdr:to>
    <xdr:sp macro="" textlink="">
      <xdr:nvSpPr>
        <xdr:cNvPr id="399" name="正方形/長方形 398">
          <a:extLst>
            <a:ext uri="{FF2B5EF4-FFF2-40B4-BE49-F238E27FC236}">
              <a16:creationId xmlns:a16="http://schemas.microsoft.com/office/drawing/2014/main" id="{287E00E9-777B-46E4-8B43-F810C66EBCE2}"/>
            </a:ext>
          </a:extLst>
        </xdr:cNvPr>
        <xdr:cNvSpPr/>
      </xdr:nvSpPr>
      <xdr:spPr>
        <a:xfrm>
          <a:off x="14488641" y="10976324"/>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虫⑯</a:t>
          </a:r>
          <a:endParaRPr kumimoji="1" lang="en-US" altLang="ja-JP" sz="1000">
            <a:solidFill>
              <a:sysClr val="windowText" lastClr="000000"/>
            </a:solidFill>
          </a:endParaRPr>
        </a:p>
      </xdr:txBody>
    </xdr:sp>
    <xdr:clientData/>
  </xdr:twoCellAnchor>
  <xdr:twoCellAnchor>
    <xdr:from>
      <xdr:col>24</xdr:col>
      <xdr:colOff>350223</xdr:colOff>
      <xdr:row>40</xdr:row>
      <xdr:rowOff>18718</xdr:rowOff>
    </xdr:from>
    <xdr:to>
      <xdr:col>25</xdr:col>
      <xdr:colOff>662833</xdr:colOff>
      <xdr:row>40</xdr:row>
      <xdr:rowOff>221124</xdr:rowOff>
    </xdr:to>
    <xdr:sp macro="" textlink="">
      <xdr:nvSpPr>
        <xdr:cNvPr id="400" name="正方形/長方形 399">
          <a:extLst>
            <a:ext uri="{FF2B5EF4-FFF2-40B4-BE49-F238E27FC236}">
              <a16:creationId xmlns:a16="http://schemas.microsoft.com/office/drawing/2014/main" id="{80324C79-86D3-4F7A-81EA-416AE06FB9FB}"/>
            </a:ext>
          </a:extLst>
        </xdr:cNvPr>
        <xdr:cNvSpPr/>
      </xdr:nvSpPr>
      <xdr:spPr>
        <a:xfrm>
          <a:off x="17909353" y="9957848"/>
          <a:ext cx="1000067"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虫㉖</a:t>
          </a:r>
          <a:endParaRPr kumimoji="1" lang="en-US" altLang="ja-JP" sz="1000">
            <a:solidFill>
              <a:sysClr val="windowText" lastClr="000000"/>
            </a:solidFill>
          </a:endParaRPr>
        </a:p>
      </xdr:txBody>
    </xdr:sp>
    <xdr:clientData/>
  </xdr:twoCellAnchor>
  <xdr:twoCellAnchor>
    <xdr:from>
      <xdr:col>24</xdr:col>
      <xdr:colOff>22234</xdr:colOff>
      <xdr:row>41</xdr:row>
      <xdr:rowOff>22140</xdr:rowOff>
    </xdr:from>
    <xdr:to>
      <xdr:col>25</xdr:col>
      <xdr:colOff>334845</xdr:colOff>
      <xdr:row>41</xdr:row>
      <xdr:rowOff>224546</xdr:rowOff>
    </xdr:to>
    <xdr:sp macro="" textlink="">
      <xdr:nvSpPr>
        <xdr:cNvPr id="401" name="正方形/長方形 400">
          <a:extLst>
            <a:ext uri="{FF2B5EF4-FFF2-40B4-BE49-F238E27FC236}">
              <a16:creationId xmlns:a16="http://schemas.microsoft.com/office/drawing/2014/main" id="{47FD55C2-34E4-48B2-AFD3-80FE0FE871D3}"/>
            </a:ext>
          </a:extLst>
        </xdr:cNvPr>
        <xdr:cNvSpPr/>
      </xdr:nvSpPr>
      <xdr:spPr>
        <a:xfrm>
          <a:off x="17581364" y="10209749"/>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虫㉒</a:t>
          </a:r>
          <a:endParaRPr kumimoji="1" lang="en-US" altLang="ja-JP" sz="1000">
            <a:solidFill>
              <a:sysClr val="windowText" lastClr="000000"/>
            </a:solidFill>
          </a:endParaRPr>
        </a:p>
      </xdr:txBody>
    </xdr:sp>
    <xdr:clientData/>
  </xdr:twoCellAnchor>
  <xdr:twoCellAnchor>
    <xdr:from>
      <xdr:col>21</xdr:col>
      <xdr:colOff>38801</xdr:colOff>
      <xdr:row>43</xdr:row>
      <xdr:rowOff>46591</xdr:rowOff>
    </xdr:from>
    <xdr:to>
      <xdr:col>22</xdr:col>
      <xdr:colOff>351413</xdr:colOff>
      <xdr:row>44</xdr:row>
      <xdr:rowOff>518</xdr:rowOff>
    </xdr:to>
    <xdr:sp macro="" textlink="">
      <xdr:nvSpPr>
        <xdr:cNvPr id="402" name="正方形/長方形 401">
          <a:extLst>
            <a:ext uri="{FF2B5EF4-FFF2-40B4-BE49-F238E27FC236}">
              <a16:creationId xmlns:a16="http://schemas.microsoft.com/office/drawing/2014/main" id="{D99172A9-2673-43B9-91C0-20D0BEF31FA5}"/>
            </a:ext>
          </a:extLst>
        </xdr:cNvPr>
        <xdr:cNvSpPr/>
      </xdr:nvSpPr>
      <xdr:spPr>
        <a:xfrm>
          <a:off x="14450540" y="526463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虫⑰</a:t>
          </a:r>
          <a:endParaRPr kumimoji="1" lang="en-US" altLang="ja-JP" sz="1000">
            <a:solidFill>
              <a:sysClr val="windowText" lastClr="000000"/>
            </a:solidFill>
          </a:endParaRPr>
        </a:p>
      </xdr:txBody>
    </xdr:sp>
    <xdr:clientData/>
  </xdr:twoCellAnchor>
  <xdr:twoCellAnchor>
    <xdr:from>
      <xdr:col>25</xdr:col>
      <xdr:colOff>354334</xdr:colOff>
      <xdr:row>42</xdr:row>
      <xdr:rowOff>32991</xdr:rowOff>
    </xdr:from>
    <xdr:to>
      <xdr:col>26</xdr:col>
      <xdr:colOff>666948</xdr:colOff>
      <xdr:row>42</xdr:row>
      <xdr:rowOff>235397</xdr:rowOff>
    </xdr:to>
    <xdr:sp macro="" textlink="">
      <xdr:nvSpPr>
        <xdr:cNvPr id="403" name="正方形/長方形 402">
          <a:extLst>
            <a:ext uri="{FF2B5EF4-FFF2-40B4-BE49-F238E27FC236}">
              <a16:creationId xmlns:a16="http://schemas.microsoft.com/office/drawing/2014/main" id="{AB54A79C-D549-425E-B502-6A456ABD521C}"/>
            </a:ext>
          </a:extLst>
        </xdr:cNvPr>
        <xdr:cNvSpPr/>
      </xdr:nvSpPr>
      <xdr:spPr>
        <a:xfrm>
          <a:off x="18600921" y="10469078"/>
          <a:ext cx="1000070"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虫㉘</a:t>
          </a:r>
          <a:endParaRPr kumimoji="1" lang="en-US" altLang="ja-JP" sz="1000">
            <a:solidFill>
              <a:sysClr val="windowText" lastClr="000000"/>
            </a:solidFill>
          </a:endParaRPr>
        </a:p>
      </xdr:txBody>
    </xdr:sp>
    <xdr:clientData/>
  </xdr:twoCellAnchor>
  <xdr:twoCellAnchor>
    <xdr:from>
      <xdr:col>25</xdr:col>
      <xdr:colOff>369249</xdr:colOff>
      <xdr:row>44</xdr:row>
      <xdr:rowOff>21749</xdr:rowOff>
    </xdr:from>
    <xdr:to>
      <xdr:col>26</xdr:col>
      <xdr:colOff>681861</xdr:colOff>
      <xdr:row>44</xdr:row>
      <xdr:rowOff>224155</xdr:rowOff>
    </xdr:to>
    <xdr:sp macro="" textlink="">
      <xdr:nvSpPr>
        <xdr:cNvPr id="404" name="正方形/長方形 403">
          <a:extLst>
            <a:ext uri="{FF2B5EF4-FFF2-40B4-BE49-F238E27FC236}">
              <a16:creationId xmlns:a16="http://schemas.microsoft.com/office/drawing/2014/main" id="{62AAC83A-5F30-4AAF-9D5C-805C61DD5312}"/>
            </a:ext>
          </a:extLst>
        </xdr:cNvPr>
        <xdr:cNvSpPr/>
      </xdr:nvSpPr>
      <xdr:spPr>
        <a:xfrm>
          <a:off x="17530814" y="5488271"/>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虫㉚</a:t>
          </a:r>
          <a:endParaRPr kumimoji="1" lang="en-US" altLang="ja-JP" sz="1000">
            <a:solidFill>
              <a:sysClr val="windowText" lastClr="000000"/>
            </a:solidFill>
          </a:endParaRPr>
        </a:p>
      </xdr:txBody>
    </xdr:sp>
    <xdr:clientData/>
  </xdr:twoCellAnchor>
  <xdr:twoCellAnchor>
    <xdr:from>
      <xdr:col>23</xdr:col>
      <xdr:colOff>21378</xdr:colOff>
      <xdr:row>40</xdr:row>
      <xdr:rowOff>23060</xdr:rowOff>
    </xdr:from>
    <xdr:to>
      <xdr:col>24</xdr:col>
      <xdr:colOff>333990</xdr:colOff>
      <xdr:row>40</xdr:row>
      <xdr:rowOff>225466</xdr:rowOff>
    </xdr:to>
    <xdr:sp macro="" textlink="">
      <xdr:nvSpPr>
        <xdr:cNvPr id="405" name="正方形/長方形 404">
          <a:extLst>
            <a:ext uri="{FF2B5EF4-FFF2-40B4-BE49-F238E27FC236}">
              <a16:creationId xmlns:a16="http://schemas.microsoft.com/office/drawing/2014/main" id="{E9234E75-A946-43CE-98DC-A6BF8C0957B4}"/>
            </a:ext>
          </a:extLst>
        </xdr:cNvPr>
        <xdr:cNvSpPr/>
      </xdr:nvSpPr>
      <xdr:spPr>
        <a:xfrm>
          <a:off x="16893052" y="9962190"/>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虫㉑</a:t>
          </a:r>
          <a:endParaRPr kumimoji="1" lang="en-US" altLang="ja-JP" sz="1000">
            <a:solidFill>
              <a:sysClr val="windowText" lastClr="000000"/>
            </a:solidFill>
          </a:endParaRPr>
        </a:p>
      </xdr:txBody>
    </xdr:sp>
    <xdr:clientData/>
  </xdr:twoCellAnchor>
  <xdr:twoCellAnchor>
    <xdr:from>
      <xdr:col>19</xdr:col>
      <xdr:colOff>355191</xdr:colOff>
      <xdr:row>45</xdr:row>
      <xdr:rowOff>31972</xdr:rowOff>
    </xdr:from>
    <xdr:to>
      <xdr:col>20</xdr:col>
      <xdr:colOff>667802</xdr:colOff>
      <xdr:row>45</xdr:row>
      <xdr:rowOff>234378</xdr:rowOff>
    </xdr:to>
    <xdr:sp macro="" textlink="">
      <xdr:nvSpPr>
        <xdr:cNvPr id="438" name="正方形/長方形 437">
          <a:extLst>
            <a:ext uri="{FF2B5EF4-FFF2-40B4-BE49-F238E27FC236}">
              <a16:creationId xmlns:a16="http://schemas.microsoft.com/office/drawing/2014/main" id="{AFC492EB-D8C7-4DAD-B720-353BBAFBD72C}"/>
            </a:ext>
          </a:extLst>
        </xdr:cNvPr>
        <xdr:cNvSpPr/>
      </xdr:nvSpPr>
      <xdr:spPr>
        <a:xfrm>
          <a:off x="13392017" y="574697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植物⑪</a:t>
          </a:r>
          <a:endParaRPr kumimoji="1" lang="en-US" altLang="ja-JP" sz="1000">
            <a:solidFill>
              <a:sysClr val="windowText" lastClr="000000"/>
            </a:solidFill>
          </a:endParaRPr>
        </a:p>
      </xdr:txBody>
    </xdr:sp>
    <xdr:clientData/>
  </xdr:twoCellAnchor>
  <xdr:twoCellAnchor>
    <xdr:from>
      <xdr:col>19</xdr:col>
      <xdr:colOff>355191</xdr:colOff>
      <xdr:row>46</xdr:row>
      <xdr:rowOff>25003</xdr:rowOff>
    </xdr:from>
    <xdr:to>
      <xdr:col>20</xdr:col>
      <xdr:colOff>667802</xdr:colOff>
      <xdr:row>46</xdr:row>
      <xdr:rowOff>227409</xdr:rowOff>
    </xdr:to>
    <xdr:sp macro="" textlink="">
      <xdr:nvSpPr>
        <xdr:cNvPr id="439" name="正方形/長方形 438">
          <a:extLst>
            <a:ext uri="{FF2B5EF4-FFF2-40B4-BE49-F238E27FC236}">
              <a16:creationId xmlns:a16="http://schemas.microsoft.com/office/drawing/2014/main" id="{45F7B968-AFD4-480B-80D9-F804F2317910}"/>
            </a:ext>
          </a:extLst>
        </xdr:cNvPr>
        <xdr:cNvSpPr/>
      </xdr:nvSpPr>
      <xdr:spPr>
        <a:xfrm>
          <a:off x="13392017" y="598848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植物⑫</a:t>
          </a:r>
          <a:endParaRPr kumimoji="1" lang="en-US" altLang="ja-JP" sz="1000">
            <a:solidFill>
              <a:sysClr val="windowText" lastClr="000000"/>
            </a:solidFill>
          </a:endParaRPr>
        </a:p>
      </xdr:txBody>
    </xdr:sp>
    <xdr:clientData/>
  </xdr:twoCellAnchor>
  <xdr:twoCellAnchor>
    <xdr:from>
      <xdr:col>21</xdr:col>
      <xdr:colOff>35480</xdr:colOff>
      <xdr:row>45</xdr:row>
      <xdr:rowOff>35286</xdr:rowOff>
    </xdr:from>
    <xdr:to>
      <xdr:col>22</xdr:col>
      <xdr:colOff>348091</xdr:colOff>
      <xdr:row>45</xdr:row>
      <xdr:rowOff>237692</xdr:rowOff>
    </xdr:to>
    <xdr:sp macro="" textlink="">
      <xdr:nvSpPr>
        <xdr:cNvPr id="441" name="正方形/長方形 440">
          <a:extLst>
            <a:ext uri="{FF2B5EF4-FFF2-40B4-BE49-F238E27FC236}">
              <a16:creationId xmlns:a16="http://schemas.microsoft.com/office/drawing/2014/main" id="{84C3F7CC-5D0E-4596-8990-63A916E4A0FD}"/>
            </a:ext>
          </a:extLst>
        </xdr:cNvPr>
        <xdr:cNvSpPr/>
      </xdr:nvSpPr>
      <xdr:spPr>
        <a:xfrm>
          <a:off x="14447219" y="575028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植物⑬</a:t>
          </a:r>
          <a:endParaRPr kumimoji="1" lang="en-US" altLang="ja-JP" sz="1000">
            <a:solidFill>
              <a:sysClr val="windowText" lastClr="000000"/>
            </a:solidFill>
          </a:endParaRPr>
        </a:p>
      </xdr:txBody>
    </xdr:sp>
    <xdr:clientData/>
  </xdr:twoCellAnchor>
  <xdr:twoCellAnchor>
    <xdr:from>
      <xdr:col>21</xdr:col>
      <xdr:colOff>35480</xdr:colOff>
      <xdr:row>46</xdr:row>
      <xdr:rowOff>28317</xdr:rowOff>
    </xdr:from>
    <xdr:to>
      <xdr:col>22</xdr:col>
      <xdr:colOff>348091</xdr:colOff>
      <xdr:row>46</xdr:row>
      <xdr:rowOff>230723</xdr:rowOff>
    </xdr:to>
    <xdr:sp macro="" textlink="">
      <xdr:nvSpPr>
        <xdr:cNvPr id="442" name="正方形/長方形 441">
          <a:extLst>
            <a:ext uri="{FF2B5EF4-FFF2-40B4-BE49-F238E27FC236}">
              <a16:creationId xmlns:a16="http://schemas.microsoft.com/office/drawing/2014/main" id="{B7F8CB69-4397-427C-AEB4-E2E89E4978C8}"/>
            </a:ext>
          </a:extLst>
        </xdr:cNvPr>
        <xdr:cNvSpPr/>
      </xdr:nvSpPr>
      <xdr:spPr>
        <a:xfrm>
          <a:off x="14447219" y="5991795"/>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植物⑭</a:t>
          </a:r>
          <a:endParaRPr kumimoji="1" lang="en-US" altLang="ja-JP" sz="1000">
            <a:solidFill>
              <a:sysClr val="windowText" lastClr="000000"/>
            </a:solidFill>
          </a:endParaRPr>
        </a:p>
      </xdr:txBody>
    </xdr:sp>
    <xdr:clientData/>
  </xdr:twoCellAnchor>
  <xdr:twoCellAnchor>
    <xdr:from>
      <xdr:col>21</xdr:col>
      <xdr:colOff>30506</xdr:colOff>
      <xdr:row>47</xdr:row>
      <xdr:rowOff>22033</xdr:rowOff>
    </xdr:from>
    <xdr:to>
      <xdr:col>22</xdr:col>
      <xdr:colOff>343117</xdr:colOff>
      <xdr:row>47</xdr:row>
      <xdr:rowOff>224439</xdr:rowOff>
    </xdr:to>
    <xdr:sp macro="" textlink="">
      <xdr:nvSpPr>
        <xdr:cNvPr id="443" name="正方形/長方形 442">
          <a:extLst>
            <a:ext uri="{FF2B5EF4-FFF2-40B4-BE49-F238E27FC236}">
              <a16:creationId xmlns:a16="http://schemas.microsoft.com/office/drawing/2014/main" id="{81EB09F4-8B03-4E93-A429-282813AFBE18}"/>
            </a:ext>
          </a:extLst>
        </xdr:cNvPr>
        <xdr:cNvSpPr/>
      </xdr:nvSpPr>
      <xdr:spPr>
        <a:xfrm>
          <a:off x="14442245" y="6233990"/>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植物⑮</a:t>
          </a:r>
          <a:endParaRPr kumimoji="1" lang="en-US" altLang="ja-JP" sz="1000">
            <a:solidFill>
              <a:sysClr val="windowText" lastClr="000000"/>
            </a:solidFill>
          </a:endParaRPr>
        </a:p>
      </xdr:txBody>
    </xdr:sp>
    <xdr:clientData/>
  </xdr:twoCellAnchor>
  <xdr:twoCellAnchor>
    <xdr:from>
      <xdr:col>21</xdr:col>
      <xdr:colOff>30506</xdr:colOff>
      <xdr:row>48</xdr:row>
      <xdr:rowOff>23347</xdr:rowOff>
    </xdr:from>
    <xdr:to>
      <xdr:col>22</xdr:col>
      <xdr:colOff>343117</xdr:colOff>
      <xdr:row>48</xdr:row>
      <xdr:rowOff>225753</xdr:rowOff>
    </xdr:to>
    <xdr:sp macro="" textlink="">
      <xdr:nvSpPr>
        <xdr:cNvPr id="444" name="正方形/長方形 443">
          <a:extLst>
            <a:ext uri="{FF2B5EF4-FFF2-40B4-BE49-F238E27FC236}">
              <a16:creationId xmlns:a16="http://schemas.microsoft.com/office/drawing/2014/main" id="{EBF38271-0BA3-4C9C-BC15-6B2CA3803B4B}"/>
            </a:ext>
          </a:extLst>
        </xdr:cNvPr>
        <xdr:cNvSpPr/>
      </xdr:nvSpPr>
      <xdr:spPr>
        <a:xfrm>
          <a:off x="14442245" y="648378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植物⑯</a:t>
          </a:r>
          <a:endParaRPr kumimoji="1" lang="en-US" altLang="ja-JP" sz="1000">
            <a:solidFill>
              <a:sysClr val="windowText" lastClr="000000"/>
            </a:solidFill>
          </a:endParaRPr>
        </a:p>
      </xdr:txBody>
    </xdr:sp>
    <xdr:clientData/>
  </xdr:twoCellAnchor>
  <xdr:twoCellAnchor>
    <xdr:from>
      <xdr:col>22</xdr:col>
      <xdr:colOff>370096</xdr:colOff>
      <xdr:row>45</xdr:row>
      <xdr:rowOff>30317</xdr:rowOff>
    </xdr:from>
    <xdr:to>
      <xdr:col>23</xdr:col>
      <xdr:colOff>682708</xdr:colOff>
      <xdr:row>45</xdr:row>
      <xdr:rowOff>232723</xdr:rowOff>
    </xdr:to>
    <xdr:sp macro="" textlink="">
      <xdr:nvSpPr>
        <xdr:cNvPr id="445" name="正方形/長方形 444">
          <a:extLst>
            <a:ext uri="{FF2B5EF4-FFF2-40B4-BE49-F238E27FC236}">
              <a16:creationId xmlns:a16="http://schemas.microsoft.com/office/drawing/2014/main" id="{3A1352D9-EDB8-43EE-8E2C-42F5A9088012}"/>
            </a:ext>
          </a:extLst>
        </xdr:cNvPr>
        <xdr:cNvSpPr/>
      </xdr:nvSpPr>
      <xdr:spPr>
        <a:xfrm>
          <a:off x="15469292" y="574531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植物⑰</a:t>
          </a:r>
          <a:endParaRPr kumimoji="1" lang="en-US" altLang="ja-JP" sz="1000">
            <a:solidFill>
              <a:sysClr val="windowText" lastClr="000000"/>
            </a:solidFill>
          </a:endParaRPr>
        </a:p>
      </xdr:txBody>
    </xdr:sp>
    <xdr:clientData/>
  </xdr:twoCellAnchor>
  <xdr:twoCellAnchor>
    <xdr:from>
      <xdr:col>22</xdr:col>
      <xdr:colOff>370096</xdr:colOff>
      <xdr:row>46</xdr:row>
      <xdr:rowOff>23348</xdr:rowOff>
    </xdr:from>
    <xdr:to>
      <xdr:col>23</xdr:col>
      <xdr:colOff>682708</xdr:colOff>
      <xdr:row>46</xdr:row>
      <xdr:rowOff>225754</xdr:rowOff>
    </xdr:to>
    <xdr:sp macro="" textlink="">
      <xdr:nvSpPr>
        <xdr:cNvPr id="446" name="正方形/長方形 445">
          <a:extLst>
            <a:ext uri="{FF2B5EF4-FFF2-40B4-BE49-F238E27FC236}">
              <a16:creationId xmlns:a16="http://schemas.microsoft.com/office/drawing/2014/main" id="{68B59ECD-951F-4EA3-8268-46212EB92003}"/>
            </a:ext>
          </a:extLst>
        </xdr:cNvPr>
        <xdr:cNvSpPr/>
      </xdr:nvSpPr>
      <xdr:spPr>
        <a:xfrm>
          <a:off x="15469292" y="598682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植物⑱</a:t>
          </a:r>
          <a:endParaRPr kumimoji="1" lang="en-US" altLang="ja-JP" sz="1000">
            <a:solidFill>
              <a:sysClr val="windowText" lastClr="000000"/>
            </a:solidFill>
          </a:endParaRPr>
        </a:p>
      </xdr:txBody>
    </xdr:sp>
    <xdr:clientData/>
  </xdr:twoCellAnchor>
  <xdr:twoCellAnchor>
    <xdr:from>
      <xdr:col>22</xdr:col>
      <xdr:colOff>365122</xdr:colOff>
      <xdr:row>47</xdr:row>
      <xdr:rowOff>17064</xdr:rowOff>
    </xdr:from>
    <xdr:to>
      <xdr:col>23</xdr:col>
      <xdr:colOff>677734</xdr:colOff>
      <xdr:row>47</xdr:row>
      <xdr:rowOff>219470</xdr:rowOff>
    </xdr:to>
    <xdr:sp macro="" textlink="">
      <xdr:nvSpPr>
        <xdr:cNvPr id="447" name="正方形/長方形 446">
          <a:extLst>
            <a:ext uri="{FF2B5EF4-FFF2-40B4-BE49-F238E27FC236}">
              <a16:creationId xmlns:a16="http://schemas.microsoft.com/office/drawing/2014/main" id="{343A1198-A766-4700-A746-350EBF851FC6}"/>
            </a:ext>
          </a:extLst>
        </xdr:cNvPr>
        <xdr:cNvSpPr/>
      </xdr:nvSpPr>
      <xdr:spPr>
        <a:xfrm>
          <a:off x="15464318" y="622902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植物⑲</a:t>
          </a:r>
          <a:endParaRPr kumimoji="1" lang="en-US" altLang="ja-JP" sz="1000">
            <a:solidFill>
              <a:sysClr val="windowText" lastClr="000000"/>
            </a:solidFill>
          </a:endParaRPr>
        </a:p>
      </xdr:txBody>
    </xdr:sp>
    <xdr:clientData/>
  </xdr:twoCellAnchor>
  <xdr:twoCellAnchor>
    <xdr:from>
      <xdr:col>22</xdr:col>
      <xdr:colOff>365122</xdr:colOff>
      <xdr:row>48</xdr:row>
      <xdr:rowOff>18378</xdr:rowOff>
    </xdr:from>
    <xdr:to>
      <xdr:col>23</xdr:col>
      <xdr:colOff>677734</xdr:colOff>
      <xdr:row>48</xdr:row>
      <xdr:rowOff>220784</xdr:rowOff>
    </xdr:to>
    <xdr:sp macro="" textlink="">
      <xdr:nvSpPr>
        <xdr:cNvPr id="448" name="正方形/長方形 447">
          <a:extLst>
            <a:ext uri="{FF2B5EF4-FFF2-40B4-BE49-F238E27FC236}">
              <a16:creationId xmlns:a16="http://schemas.microsoft.com/office/drawing/2014/main" id="{82221BFC-37C5-411C-AD0C-E2DA4DE6C67A}"/>
            </a:ext>
          </a:extLst>
        </xdr:cNvPr>
        <xdr:cNvSpPr/>
      </xdr:nvSpPr>
      <xdr:spPr>
        <a:xfrm>
          <a:off x="15464318" y="6478813"/>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植物⑳</a:t>
          </a:r>
          <a:endParaRPr kumimoji="1" lang="en-US" altLang="ja-JP" sz="1000">
            <a:solidFill>
              <a:sysClr val="windowText" lastClr="000000"/>
            </a:solidFill>
          </a:endParaRPr>
        </a:p>
      </xdr:txBody>
    </xdr:sp>
    <xdr:clientData/>
  </xdr:twoCellAnchor>
  <xdr:twoCellAnchor>
    <xdr:from>
      <xdr:col>24</xdr:col>
      <xdr:colOff>33821</xdr:colOff>
      <xdr:row>45</xdr:row>
      <xdr:rowOff>33627</xdr:rowOff>
    </xdr:from>
    <xdr:to>
      <xdr:col>25</xdr:col>
      <xdr:colOff>346433</xdr:colOff>
      <xdr:row>45</xdr:row>
      <xdr:rowOff>236033</xdr:rowOff>
    </xdr:to>
    <xdr:sp macro="" textlink="">
      <xdr:nvSpPr>
        <xdr:cNvPr id="449" name="正方形/長方形 448">
          <a:extLst>
            <a:ext uri="{FF2B5EF4-FFF2-40B4-BE49-F238E27FC236}">
              <a16:creationId xmlns:a16="http://schemas.microsoft.com/office/drawing/2014/main" id="{740F7871-1594-482A-A249-DDB17621F506}"/>
            </a:ext>
          </a:extLst>
        </xdr:cNvPr>
        <xdr:cNvSpPr/>
      </xdr:nvSpPr>
      <xdr:spPr>
        <a:xfrm>
          <a:off x="16507930" y="574862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植物㉑</a:t>
          </a:r>
          <a:endParaRPr kumimoji="1" lang="en-US" altLang="ja-JP" sz="1000">
            <a:solidFill>
              <a:sysClr val="windowText" lastClr="000000"/>
            </a:solidFill>
          </a:endParaRPr>
        </a:p>
      </xdr:txBody>
    </xdr:sp>
    <xdr:clientData/>
  </xdr:twoCellAnchor>
  <xdr:twoCellAnchor>
    <xdr:from>
      <xdr:col>24</xdr:col>
      <xdr:colOff>33821</xdr:colOff>
      <xdr:row>46</xdr:row>
      <xdr:rowOff>26658</xdr:rowOff>
    </xdr:from>
    <xdr:to>
      <xdr:col>25</xdr:col>
      <xdr:colOff>346433</xdr:colOff>
      <xdr:row>46</xdr:row>
      <xdr:rowOff>229064</xdr:rowOff>
    </xdr:to>
    <xdr:sp macro="" textlink="">
      <xdr:nvSpPr>
        <xdr:cNvPr id="450" name="正方形/長方形 449">
          <a:extLst>
            <a:ext uri="{FF2B5EF4-FFF2-40B4-BE49-F238E27FC236}">
              <a16:creationId xmlns:a16="http://schemas.microsoft.com/office/drawing/2014/main" id="{F6510AC0-4A7E-4F5D-8F32-B22D9C057268}"/>
            </a:ext>
          </a:extLst>
        </xdr:cNvPr>
        <xdr:cNvSpPr/>
      </xdr:nvSpPr>
      <xdr:spPr>
        <a:xfrm>
          <a:off x="16507930" y="599013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植物㉒</a:t>
          </a:r>
          <a:endParaRPr kumimoji="1" lang="en-US" altLang="ja-JP" sz="1000">
            <a:solidFill>
              <a:sysClr val="windowText" lastClr="000000"/>
            </a:solidFill>
          </a:endParaRPr>
        </a:p>
      </xdr:txBody>
    </xdr:sp>
    <xdr:clientData/>
  </xdr:twoCellAnchor>
  <xdr:twoCellAnchor>
    <xdr:from>
      <xdr:col>24</xdr:col>
      <xdr:colOff>28847</xdr:colOff>
      <xdr:row>47</xdr:row>
      <xdr:rowOff>20374</xdr:rowOff>
    </xdr:from>
    <xdr:to>
      <xdr:col>25</xdr:col>
      <xdr:colOff>341459</xdr:colOff>
      <xdr:row>47</xdr:row>
      <xdr:rowOff>222780</xdr:rowOff>
    </xdr:to>
    <xdr:sp macro="" textlink="">
      <xdr:nvSpPr>
        <xdr:cNvPr id="451" name="正方形/長方形 450">
          <a:extLst>
            <a:ext uri="{FF2B5EF4-FFF2-40B4-BE49-F238E27FC236}">
              <a16:creationId xmlns:a16="http://schemas.microsoft.com/office/drawing/2014/main" id="{5D0692BD-F303-44A3-8878-0C0E7C8FFD56}"/>
            </a:ext>
          </a:extLst>
        </xdr:cNvPr>
        <xdr:cNvSpPr/>
      </xdr:nvSpPr>
      <xdr:spPr>
        <a:xfrm>
          <a:off x="16502956" y="623233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植物㉓</a:t>
          </a:r>
          <a:endParaRPr kumimoji="1" lang="en-US" altLang="ja-JP" sz="1000">
            <a:solidFill>
              <a:sysClr val="windowText" lastClr="000000"/>
            </a:solidFill>
          </a:endParaRPr>
        </a:p>
      </xdr:txBody>
    </xdr:sp>
    <xdr:clientData/>
  </xdr:twoCellAnchor>
  <xdr:twoCellAnchor>
    <xdr:from>
      <xdr:col>24</xdr:col>
      <xdr:colOff>28847</xdr:colOff>
      <xdr:row>48</xdr:row>
      <xdr:rowOff>21688</xdr:rowOff>
    </xdr:from>
    <xdr:to>
      <xdr:col>25</xdr:col>
      <xdr:colOff>341459</xdr:colOff>
      <xdr:row>48</xdr:row>
      <xdr:rowOff>224094</xdr:rowOff>
    </xdr:to>
    <xdr:sp macro="" textlink="">
      <xdr:nvSpPr>
        <xdr:cNvPr id="452" name="正方形/長方形 451">
          <a:extLst>
            <a:ext uri="{FF2B5EF4-FFF2-40B4-BE49-F238E27FC236}">
              <a16:creationId xmlns:a16="http://schemas.microsoft.com/office/drawing/2014/main" id="{9B51B60D-553A-4547-9FD6-1A5F458F0D1A}"/>
            </a:ext>
          </a:extLst>
        </xdr:cNvPr>
        <xdr:cNvSpPr/>
      </xdr:nvSpPr>
      <xdr:spPr>
        <a:xfrm>
          <a:off x="16502956" y="6482123"/>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植物㉔</a:t>
          </a:r>
          <a:endParaRPr kumimoji="1" lang="en-US" altLang="ja-JP" sz="1000">
            <a:solidFill>
              <a:sysClr val="windowText" lastClr="000000"/>
            </a:solidFill>
          </a:endParaRPr>
        </a:p>
      </xdr:txBody>
    </xdr:sp>
    <xdr:clientData/>
  </xdr:twoCellAnchor>
  <xdr:twoCellAnchor>
    <xdr:from>
      <xdr:col>25</xdr:col>
      <xdr:colOff>385002</xdr:colOff>
      <xdr:row>45</xdr:row>
      <xdr:rowOff>20373</xdr:rowOff>
    </xdr:from>
    <xdr:to>
      <xdr:col>27</xdr:col>
      <xdr:colOff>10157</xdr:colOff>
      <xdr:row>45</xdr:row>
      <xdr:rowOff>222779</xdr:rowOff>
    </xdr:to>
    <xdr:sp macro="" textlink="">
      <xdr:nvSpPr>
        <xdr:cNvPr id="453" name="正方形/長方形 452">
          <a:extLst>
            <a:ext uri="{FF2B5EF4-FFF2-40B4-BE49-F238E27FC236}">
              <a16:creationId xmlns:a16="http://schemas.microsoft.com/office/drawing/2014/main" id="{9F838434-6B37-42A7-B878-D88205D44371}"/>
            </a:ext>
          </a:extLst>
        </xdr:cNvPr>
        <xdr:cNvSpPr/>
      </xdr:nvSpPr>
      <xdr:spPr>
        <a:xfrm>
          <a:off x="17546567" y="5735373"/>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植物㉕</a:t>
          </a:r>
          <a:endParaRPr kumimoji="1" lang="en-US" altLang="ja-JP" sz="1000">
            <a:solidFill>
              <a:sysClr val="windowText" lastClr="000000"/>
            </a:solidFill>
          </a:endParaRPr>
        </a:p>
      </xdr:txBody>
    </xdr:sp>
    <xdr:clientData/>
  </xdr:twoCellAnchor>
  <xdr:twoCellAnchor>
    <xdr:from>
      <xdr:col>25</xdr:col>
      <xdr:colOff>385002</xdr:colOff>
      <xdr:row>46</xdr:row>
      <xdr:rowOff>13404</xdr:rowOff>
    </xdr:from>
    <xdr:to>
      <xdr:col>27</xdr:col>
      <xdr:colOff>10157</xdr:colOff>
      <xdr:row>46</xdr:row>
      <xdr:rowOff>215810</xdr:rowOff>
    </xdr:to>
    <xdr:sp macro="" textlink="">
      <xdr:nvSpPr>
        <xdr:cNvPr id="454" name="正方形/長方形 453">
          <a:extLst>
            <a:ext uri="{FF2B5EF4-FFF2-40B4-BE49-F238E27FC236}">
              <a16:creationId xmlns:a16="http://schemas.microsoft.com/office/drawing/2014/main" id="{2B76F7FA-4E15-4850-B41B-038B0E7F0177}"/>
            </a:ext>
          </a:extLst>
        </xdr:cNvPr>
        <xdr:cNvSpPr/>
      </xdr:nvSpPr>
      <xdr:spPr>
        <a:xfrm>
          <a:off x="17546567" y="597688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植物㉖</a:t>
          </a:r>
          <a:endParaRPr kumimoji="1" lang="en-US" altLang="ja-JP" sz="1000">
            <a:solidFill>
              <a:sysClr val="windowText" lastClr="000000"/>
            </a:solidFill>
          </a:endParaRPr>
        </a:p>
      </xdr:txBody>
    </xdr:sp>
    <xdr:clientData/>
  </xdr:twoCellAnchor>
  <xdr:twoCellAnchor>
    <xdr:from>
      <xdr:col>25</xdr:col>
      <xdr:colOff>380028</xdr:colOff>
      <xdr:row>47</xdr:row>
      <xdr:rowOff>7120</xdr:rowOff>
    </xdr:from>
    <xdr:to>
      <xdr:col>27</xdr:col>
      <xdr:colOff>5183</xdr:colOff>
      <xdr:row>47</xdr:row>
      <xdr:rowOff>209526</xdr:rowOff>
    </xdr:to>
    <xdr:sp macro="" textlink="">
      <xdr:nvSpPr>
        <xdr:cNvPr id="455" name="正方形/長方形 454">
          <a:extLst>
            <a:ext uri="{FF2B5EF4-FFF2-40B4-BE49-F238E27FC236}">
              <a16:creationId xmlns:a16="http://schemas.microsoft.com/office/drawing/2014/main" id="{044909F0-DB59-499A-8787-C7C73009CBA5}"/>
            </a:ext>
          </a:extLst>
        </xdr:cNvPr>
        <xdr:cNvSpPr/>
      </xdr:nvSpPr>
      <xdr:spPr>
        <a:xfrm>
          <a:off x="17541593" y="621907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植物㉗</a:t>
          </a:r>
          <a:endParaRPr kumimoji="1" lang="en-US" altLang="ja-JP" sz="1000">
            <a:solidFill>
              <a:sysClr val="windowText" lastClr="000000"/>
            </a:solidFill>
          </a:endParaRPr>
        </a:p>
      </xdr:txBody>
    </xdr:sp>
    <xdr:clientData/>
  </xdr:twoCellAnchor>
  <xdr:twoCellAnchor>
    <xdr:from>
      <xdr:col>25</xdr:col>
      <xdr:colOff>380028</xdr:colOff>
      <xdr:row>48</xdr:row>
      <xdr:rowOff>8434</xdr:rowOff>
    </xdr:from>
    <xdr:to>
      <xdr:col>27</xdr:col>
      <xdr:colOff>5183</xdr:colOff>
      <xdr:row>48</xdr:row>
      <xdr:rowOff>210840</xdr:rowOff>
    </xdr:to>
    <xdr:sp macro="" textlink="">
      <xdr:nvSpPr>
        <xdr:cNvPr id="456" name="正方形/長方形 455">
          <a:extLst>
            <a:ext uri="{FF2B5EF4-FFF2-40B4-BE49-F238E27FC236}">
              <a16:creationId xmlns:a16="http://schemas.microsoft.com/office/drawing/2014/main" id="{AE9114AB-B0F8-41F0-B224-92D62A44487E}"/>
            </a:ext>
          </a:extLst>
        </xdr:cNvPr>
        <xdr:cNvSpPr/>
      </xdr:nvSpPr>
      <xdr:spPr>
        <a:xfrm>
          <a:off x="17541593" y="6468869"/>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植物㉘</a:t>
          </a:r>
          <a:endParaRPr kumimoji="1" lang="en-US" altLang="ja-JP" sz="1000">
            <a:solidFill>
              <a:sysClr val="windowText" lastClr="000000"/>
            </a:solidFill>
          </a:endParaRPr>
        </a:p>
      </xdr:txBody>
    </xdr:sp>
    <xdr:clientData/>
  </xdr:twoCellAnchor>
  <xdr:twoCellAnchor>
    <xdr:from>
      <xdr:col>27</xdr:col>
      <xdr:colOff>43754</xdr:colOff>
      <xdr:row>47</xdr:row>
      <xdr:rowOff>10431</xdr:rowOff>
    </xdr:from>
    <xdr:to>
      <xdr:col>28</xdr:col>
      <xdr:colOff>356365</xdr:colOff>
      <xdr:row>47</xdr:row>
      <xdr:rowOff>212837</xdr:rowOff>
    </xdr:to>
    <xdr:sp macro="" textlink="">
      <xdr:nvSpPr>
        <xdr:cNvPr id="457" name="正方形/長方形 456">
          <a:extLst>
            <a:ext uri="{FF2B5EF4-FFF2-40B4-BE49-F238E27FC236}">
              <a16:creationId xmlns:a16="http://schemas.microsoft.com/office/drawing/2014/main" id="{D7AAF84D-F514-4C82-BFE8-9751D5AFC62B}"/>
            </a:ext>
          </a:extLst>
        </xdr:cNvPr>
        <xdr:cNvSpPr/>
      </xdr:nvSpPr>
      <xdr:spPr>
        <a:xfrm>
          <a:off x="18580232" y="6222388"/>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植物㉙</a:t>
          </a:r>
          <a:endParaRPr kumimoji="1" lang="en-US" altLang="ja-JP" sz="1000">
            <a:solidFill>
              <a:sysClr val="windowText" lastClr="000000"/>
            </a:solidFill>
          </a:endParaRPr>
        </a:p>
      </xdr:txBody>
    </xdr:sp>
    <xdr:clientData/>
  </xdr:twoCellAnchor>
  <xdr:twoCellAnchor>
    <xdr:from>
      <xdr:col>27</xdr:col>
      <xdr:colOff>43754</xdr:colOff>
      <xdr:row>48</xdr:row>
      <xdr:rowOff>11745</xdr:rowOff>
    </xdr:from>
    <xdr:to>
      <xdr:col>28</xdr:col>
      <xdr:colOff>356365</xdr:colOff>
      <xdr:row>48</xdr:row>
      <xdr:rowOff>214151</xdr:rowOff>
    </xdr:to>
    <xdr:sp macro="" textlink="">
      <xdr:nvSpPr>
        <xdr:cNvPr id="458" name="正方形/長方形 457">
          <a:extLst>
            <a:ext uri="{FF2B5EF4-FFF2-40B4-BE49-F238E27FC236}">
              <a16:creationId xmlns:a16="http://schemas.microsoft.com/office/drawing/2014/main" id="{FE43BA56-3B58-4462-862A-3DC1BC3E46E2}"/>
            </a:ext>
          </a:extLst>
        </xdr:cNvPr>
        <xdr:cNvSpPr/>
      </xdr:nvSpPr>
      <xdr:spPr>
        <a:xfrm>
          <a:off x="18580232" y="6472180"/>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植物㉚</a:t>
          </a:r>
          <a:endParaRPr kumimoji="1" lang="en-US" altLang="ja-JP" sz="1000">
            <a:solidFill>
              <a:sysClr val="windowText" lastClr="000000"/>
            </a:solidFill>
          </a:endParaRPr>
        </a:p>
      </xdr:txBody>
    </xdr:sp>
    <xdr:clientData/>
  </xdr:twoCellAnchor>
  <xdr:twoCellAnchor>
    <xdr:from>
      <xdr:col>26</xdr:col>
      <xdr:colOff>11410</xdr:colOff>
      <xdr:row>49</xdr:row>
      <xdr:rowOff>42089</xdr:rowOff>
    </xdr:from>
    <xdr:to>
      <xdr:col>27</xdr:col>
      <xdr:colOff>335852</xdr:colOff>
      <xdr:row>49</xdr:row>
      <xdr:rowOff>222089</xdr:rowOff>
    </xdr:to>
    <xdr:sp macro="" textlink="">
      <xdr:nvSpPr>
        <xdr:cNvPr id="459" name="正方形/長方形 458">
          <a:extLst>
            <a:ext uri="{FF2B5EF4-FFF2-40B4-BE49-F238E27FC236}">
              <a16:creationId xmlns:a16="http://schemas.microsoft.com/office/drawing/2014/main" id="{975684BF-0E93-46E7-957C-D96E78F5B56B}"/>
            </a:ext>
          </a:extLst>
        </xdr:cNvPr>
        <xdr:cNvSpPr/>
      </xdr:nvSpPr>
      <xdr:spPr>
        <a:xfrm>
          <a:off x="17860432" y="12217524"/>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武器㉘</a:t>
          </a:r>
        </a:p>
      </xdr:txBody>
    </xdr:sp>
    <xdr:clientData/>
  </xdr:twoCellAnchor>
  <xdr:twoCellAnchor>
    <xdr:from>
      <xdr:col>25</xdr:col>
      <xdr:colOff>23003</xdr:colOff>
      <xdr:row>51</xdr:row>
      <xdr:rowOff>37121</xdr:rowOff>
    </xdr:from>
    <xdr:to>
      <xdr:col>26</xdr:col>
      <xdr:colOff>347444</xdr:colOff>
      <xdr:row>51</xdr:row>
      <xdr:rowOff>217121</xdr:rowOff>
    </xdr:to>
    <xdr:sp macro="" textlink="">
      <xdr:nvSpPr>
        <xdr:cNvPr id="460" name="正方形/長方形 459">
          <a:extLst>
            <a:ext uri="{FF2B5EF4-FFF2-40B4-BE49-F238E27FC236}">
              <a16:creationId xmlns:a16="http://schemas.microsoft.com/office/drawing/2014/main" id="{233A7234-809E-4082-9C18-AF4DE7E0070A}"/>
            </a:ext>
          </a:extLst>
        </xdr:cNvPr>
        <xdr:cNvSpPr/>
      </xdr:nvSpPr>
      <xdr:spPr>
        <a:xfrm>
          <a:off x="17184568" y="12709512"/>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武器㉙</a:t>
          </a:r>
        </a:p>
      </xdr:txBody>
    </xdr:sp>
    <xdr:clientData/>
  </xdr:twoCellAnchor>
  <xdr:twoCellAnchor>
    <xdr:from>
      <xdr:col>26</xdr:col>
      <xdr:colOff>13067</xdr:colOff>
      <xdr:row>40</xdr:row>
      <xdr:rowOff>35459</xdr:rowOff>
    </xdr:from>
    <xdr:to>
      <xdr:col>27</xdr:col>
      <xdr:colOff>337509</xdr:colOff>
      <xdr:row>40</xdr:row>
      <xdr:rowOff>215459</xdr:rowOff>
    </xdr:to>
    <xdr:sp macro="" textlink="">
      <xdr:nvSpPr>
        <xdr:cNvPr id="461" name="正方形/長方形 460">
          <a:extLst>
            <a:ext uri="{FF2B5EF4-FFF2-40B4-BE49-F238E27FC236}">
              <a16:creationId xmlns:a16="http://schemas.microsoft.com/office/drawing/2014/main" id="{F8C70393-A889-49CA-93E3-0BCAC7AC475A}"/>
            </a:ext>
          </a:extLst>
        </xdr:cNvPr>
        <xdr:cNvSpPr/>
      </xdr:nvSpPr>
      <xdr:spPr>
        <a:xfrm>
          <a:off x="18947110" y="9974589"/>
          <a:ext cx="1011899"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武器㉚</a:t>
          </a:r>
        </a:p>
      </xdr:txBody>
    </xdr:sp>
    <xdr:clientData/>
  </xdr:twoCellAnchor>
  <xdr:twoCellAnchor>
    <xdr:from>
      <xdr:col>15</xdr:col>
      <xdr:colOff>7037</xdr:colOff>
      <xdr:row>13</xdr:row>
      <xdr:rowOff>44723</xdr:rowOff>
    </xdr:from>
    <xdr:to>
      <xdr:col>15</xdr:col>
      <xdr:colOff>665920</xdr:colOff>
      <xdr:row>13</xdr:row>
      <xdr:rowOff>221410</xdr:rowOff>
    </xdr:to>
    <xdr:sp macro="" textlink="">
      <xdr:nvSpPr>
        <xdr:cNvPr id="463" name="正方形/長方形 462">
          <a:extLst>
            <a:ext uri="{FF2B5EF4-FFF2-40B4-BE49-F238E27FC236}">
              <a16:creationId xmlns:a16="http://schemas.microsoft.com/office/drawing/2014/main" id="{D4E9411D-E693-4DCA-9BFA-305A56B84B7E}"/>
            </a:ext>
          </a:extLst>
        </xdr:cNvPr>
        <xdr:cNvSpPr/>
      </xdr:nvSpPr>
      <xdr:spPr>
        <a:xfrm>
          <a:off x="10294037" y="3274940"/>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衣装③④</a:t>
          </a:r>
        </a:p>
      </xdr:txBody>
    </xdr:sp>
    <xdr:clientData/>
  </xdr:twoCellAnchor>
  <xdr:twoCellAnchor>
    <xdr:from>
      <xdr:col>16</xdr:col>
      <xdr:colOff>18632</xdr:colOff>
      <xdr:row>13</xdr:row>
      <xdr:rowOff>39750</xdr:rowOff>
    </xdr:from>
    <xdr:to>
      <xdr:col>16</xdr:col>
      <xdr:colOff>677515</xdr:colOff>
      <xdr:row>13</xdr:row>
      <xdr:rowOff>216437</xdr:rowOff>
    </xdr:to>
    <xdr:sp macro="" textlink="">
      <xdr:nvSpPr>
        <xdr:cNvPr id="464" name="正方形/長方形 463">
          <a:extLst>
            <a:ext uri="{FF2B5EF4-FFF2-40B4-BE49-F238E27FC236}">
              <a16:creationId xmlns:a16="http://schemas.microsoft.com/office/drawing/2014/main" id="{BB9ACEB6-E7FC-4DBD-A9EC-A1514D36D916}"/>
            </a:ext>
          </a:extLst>
        </xdr:cNvPr>
        <xdr:cNvSpPr/>
      </xdr:nvSpPr>
      <xdr:spPr>
        <a:xfrm>
          <a:off x="10993089" y="3269967"/>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衣装⑤⑥</a:t>
          </a:r>
        </a:p>
      </xdr:txBody>
    </xdr:sp>
    <xdr:clientData/>
  </xdr:twoCellAnchor>
  <xdr:twoCellAnchor>
    <xdr:from>
      <xdr:col>17</xdr:col>
      <xdr:colOff>21944</xdr:colOff>
      <xdr:row>13</xdr:row>
      <xdr:rowOff>43061</xdr:rowOff>
    </xdr:from>
    <xdr:to>
      <xdr:col>17</xdr:col>
      <xdr:colOff>680827</xdr:colOff>
      <xdr:row>13</xdr:row>
      <xdr:rowOff>219748</xdr:rowOff>
    </xdr:to>
    <xdr:sp macro="" textlink="">
      <xdr:nvSpPr>
        <xdr:cNvPr id="465" name="正方形/長方形 464">
          <a:extLst>
            <a:ext uri="{FF2B5EF4-FFF2-40B4-BE49-F238E27FC236}">
              <a16:creationId xmlns:a16="http://schemas.microsoft.com/office/drawing/2014/main" id="{6AFF1262-18C5-4B50-A1CC-D3FD48F40E39}"/>
            </a:ext>
          </a:extLst>
        </xdr:cNvPr>
        <xdr:cNvSpPr/>
      </xdr:nvSpPr>
      <xdr:spPr>
        <a:xfrm>
          <a:off x="11683857" y="3273278"/>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衣装⑦⑧</a:t>
          </a:r>
        </a:p>
      </xdr:txBody>
    </xdr:sp>
    <xdr:clientData/>
  </xdr:twoCellAnchor>
  <xdr:twoCellAnchor>
    <xdr:from>
      <xdr:col>18</xdr:col>
      <xdr:colOff>16975</xdr:colOff>
      <xdr:row>13</xdr:row>
      <xdr:rowOff>46372</xdr:rowOff>
    </xdr:from>
    <xdr:to>
      <xdr:col>18</xdr:col>
      <xdr:colOff>675858</xdr:colOff>
      <xdr:row>13</xdr:row>
      <xdr:rowOff>223059</xdr:rowOff>
    </xdr:to>
    <xdr:sp macro="" textlink="">
      <xdr:nvSpPr>
        <xdr:cNvPr id="466" name="正方形/長方形 465">
          <a:extLst>
            <a:ext uri="{FF2B5EF4-FFF2-40B4-BE49-F238E27FC236}">
              <a16:creationId xmlns:a16="http://schemas.microsoft.com/office/drawing/2014/main" id="{F2D06173-71C3-4926-B1AD-F81C1773AFB5}"/>
            </a:ext>
          </a:extLst>
        </xdr:cNvPr>
        <xdr:cNvSpPr/>
      </xdr:nvSpPr>
      <xdr:spPr>
        <a:xfrm>
          <a:off x="12366345" y="3276589"/>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衣装⑨⑩</a:t>
          </a:r>
        </a:p>
      </xdr:txBody>
    </xdr:sp>
    <xdr:clientData/>
  </xdr:twoCellAnchor>
  <xdr:twoCellAnchor>
    <xdr:from>
      <xdr:col>19</xdr:col>
      <xdr:colOff>20287</xdr:colOff>
      <xdr:row>13</xdr:row>
      <xdr:rowOff>49681</xdr:rowOff>
    </xdr:from>
    <xdr:to>
      <xdr:col>19</xdr:col>
      <xdr:colOff>679170</xdr:colOff>
      <xdr:row>13</xdr:row>
      <xdr:rowOff>226368</xdr:rowOff>
    </xdr:to>
    <xdr:sp macro="" textlink="">
      <xdr:nvSpPr>
        <xdr:cNvPr id="467" name="正方形/長方形 466">
          <a:extLst>
            <a:ext uri="{FF2B5EF4-FFF2-40B4-BE49-F238E27FC236}">
              <a16:creationId xmlns:a16="http://schemas.microsoft.com/office/drawing/2014/main" id="{C731480A-0A1B-4A3C-A53E-D10DC791E047}"/>
            </a:ext>
          </a:extLst>
        </xdr:cNvPr>
        <xdr:cNvSpPr/>
      </xdr:nvSpPr>
      <xdr:spPr>
        <a:xfrm>
          <a:off x="13057113" y="3279898"/>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衣装⑪⑫</a:t>
          </a:r>
        </a:p>
      </xdr:txBody>
    </xdr:sp>
    <xdr:clientData/>
  </xdr:twoCellAnchor>
  <xdr:twoCellAnchor>
    <xdr:from>
      <xdr:col>20</xdr:col>
      <xdr:colOff>15318</xdr:colOff>
      <xdr:row>13</xdr:row>
      <xdr:rowOff>44710</xdr:rowOff>
    </xdr:from>
    <xdr:to>
      <xdr:col>20</xdr:col>
      <xdr:colOff>674201</xdr:colOff>
      <xdr:row>13</xdr:row>
      <xdr:rowOff>221397</xdr:rowOff>
    </xdr:to>
    <xdr:sp macro="" textlink="">
      <xdr:nvSpPr>
        <xdr:cNvPr id="468" name="正方形/長方形 467">
          <a:extLst>
            <a:ext uri="{FF2B5EF4-FFF2-40B4-BE49-F238E27FC236}">
              <a16:creationId xmlns:a16="http://schemas.microsoft.com/office/drawing/2014/main" id="{5558E511-CA1C-42DF-8A19-5822B091936E}"/>
            </a:ext>
          </a:extLst>
        </xdr:cNvPr>
        <xdr:cNvSpPr/>
      </xdr:nvSpPr>
      <xdr:spPr>
        <a:xfrm>
          <a:off x="13739601" y="3274927"/>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衣装⑬⑭</a:t>
          </a:r>
        </a:p>
      </xdr:txBody>
    </xdr:sp>
    <xdr:clientData/>
  </xdr:twoCellAnchor>
  <xdr:twoCellAnchor>
    <xdr:from>
      <xdr:col>21</xdr:col>
      <xdr:colOff>26916</xdr:colOff>
      <xdr:row>13</xdr:row>
      <xdr:rowOff>39741</xdr:rowOff>
    </xdr:from>
    <xdr:to>
      <xdr:col>21</xdr:col>
      <xdr:colOff>685799</xdr:colOff>
      <xdr:row>13</xdr:row>
      <xdr:rowOff>216428</xdr:rowOff>
    </xdr:to>
    <xdr:sp macro="" textlink="">
      <xdr:nvSpPr>
        <xdr:cNvPr id="469" name="正方形/長方形 468">
          <a:extLst>
            <a:ext uri="{FF2B5EF4-FFF2-40B4-BE49-F238E27FC236}">
              <a16:creationId xmlns:a16="http://schemas.microsoft.com/office/drawing/2014/main" id="{50229513-1290-4BDC-B3E5-E445E35480B2}"/>
            </a:ext>
          </a:extLst>
        </xdr:cNvPr>
        <xdr:cNvSpPr/>
      </xdr:nvSpPr>
      <xdr:spPr>
        <a:xfrm>
          <a:off x="14438655" y="3269958"/>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衣装⑮⑯</a:t>
          </a:r>
        </a:p>
      </xdr:txBody>
    </xdr:sp>
    <xdr:clientData/>
  </xdr:twoCellAnchor>
  <xdr:twoCellAnchor>
    <xdr:from>
      <xdr:col>22</xdr:col>
      <xdr:colOff>13662</xdr:colOff>
      <xdr:row>13</xdr:row>
      <xdr:rowOff>43052</xdr:rowOff>
    </xdr:from>
    <xdr:to>
      <xdr:col>22</xdr:col>
      <xdr:colOff>672545</xdr:colOff>
      <xdr:row>13</xdr:row>
      <xdr:rowOff>219739</xdr:rowOff>
    </xdr:to>
    <xdr:sp macro="" textlink="">
      <xdr:nvSpPr>
        <xdr:cNvPr id="470" name="正方形/長方形 469">
          <a:extLst>
            <a:ext uri="{FF2B5EF4-FFF2-40B4-BE49-F238E27FC236}">
              <a16:creationId xmlns:a16="http://schemas.microsoft.com/office/drawing/2014/main" id="{39B89275-6D63-4A09-B37C-C82C1A70896A}"/>
            </a:ext>
          </a:extLst>
        </xdr:cNvPr>
        <xdr:cNvSpPr/>
      </xdr:nvSpPr>
      <xdr:spPr>
        <a:xfrm>
          <a:off x="15112858" y="3273269"/>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衣装⑰⑱</a:t>
          </a:r>
        </a:p>
      </xdr:txBody>
    </xdr:sp>
    <xdr:clientData/>
  </xdr:twoCellAnchor>
  <xdr:twoCellAnchor>
    <xdr:from>
      <xdr:col>23</xdr:col>
      <xdr:colOff>16973</xdr:colOff>
      <xdr:row>13</xdr:row>
      <xdr:rowOff>38079</xdr:rowOff>
    </xdr:from>
    <xdr:to>
      <xdr:col>23</xdr:col>
      <xdr:colOff>675856</xdr:colOff>
      <xdr:row>13</xdr:row>
      <xdr:rowOff>214766</xdr:rowOff>
    </xdr:to>
    <xdr:sp macro="" textlink="">
      <xdr:nvSpPr>
        <xdr:cNvPr id="471" name="正方形/長方形 470">
          <a:extLst>
            <a:ext uri="{FF2B5EF4-FFF2-40B4-BE49-F238E27FC236}">
              <a16:creationId xmlns:a16="http://schemas.microsoft.com/office/drawing/2014/main" id="{E1E0C484-3674-4519-8128-BD8ABF3AB51A}"/>
            </a:ext>
          </a:extLst>
        </xdr:cNvPr>
        <xdr:cNvSpPr/>
      </xdr:nvSpPr>
      <xdr:spPr>
        <a:xfrm>
          <a:off x="15803625" y="3268296"/>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衣装⑲⑳</a:t>
          </a:r>
        </a:p>
      </xdr:txBody>
    </xdr:sp>
    <xdr:clientData/>
  </xdr:twoCellAnchor>
  <xdr:twoCellAnchor>
    <xdr:from>
      <xdr:col>16</xdr:col>
      <xdr:colOff>15320</xdr:colOff>
      <xdr:row>53</xdr:row>
      <xdr:rowOff>41413</xdr:rowOff>
    </xdr:from>
    <xdr:to>
      <xdr:col>17</xdr:col>
      <xdr:colOff>331304</xdr:colOff>
      <xdr:row>53</xdr:row>
      <xdr:rowOff>213125</xdr:rowOff>
    </xdr:to>
    <xdr:sp macro="" textlink="">
      <xdr:nvSpPr>
        <xdr:cNvPr id="472" name="正方形/長方形 471">
          <a:extLst>
            <a:ext uri="{FF2B5EF4-FFF2-40B4-BE49-F238E27FC236}">
              <a16:creationId xmlns:a16="http://schemas.microsoft.com/office/drawing/2014/main" id="{C5F882D2-A978-4216-A4FB-FD1345217EFB}"/>
            </a:ext>
          </a:extLst>
        </xdr:cNvPr>
        <xdr:cNvSpPr/>
      </xdr:nvSpPr>
      <xdr:spPr>
        <a:xfrm>
          <a:off x="10989777" y="7744239"/>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衣装①</a:t>
          </a:r>
        </a:p>
      </xdr:txBody>
    </xdr:sp>
    <xdr:clientData/>
  </xdr:twoCellAnchor>
  <xdr:twoCellAnchor>
    <xdr:from>
      <xdr:col>16</xdr:col>
      <xdr:colOff>18632</xdr:colOff>
      <xdr:row>54</xdr:row>
      <xdr:rowOff>53011</xdr:rowOff>
    </xdr:from>
    <xdr:to>
      <xdr:col>17</xdr:col>
      <xdr:colOff>334616</xdr:colOff>
      <xdr:row>54</xdr:row>
      <xdr:rowOff>224723</xdr:rowOff>
    </xdr:to>
    <xdr:sp macro="" textlink="">
      <xdr:nvSpPr>
        <xdr:cNvPr id="473" name="正方形/長方形 472">
          <a:extLst>
            <a:ext uri="{FF2B5EF4-FFF2-40B4-BE49-F238E27FC236}">
              <a16:creationId xmlns:a16="http://schemas.microsoft.com/office/drawing/2014/main" id="{0D74B562-83AE-4588-928C-D5187491BA20}"/>
            </a:ext>
          </a:extLst>
        </xdr:cNvPr>
        <xdr:cNvSpPr/>
      </xdr:nvSpPr>
      <xdr:spPr>
        <a:xfrm>
          <a:off x="10993089" y="8004315"/>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衣装②</a:t>
          </a:r>
        </a:p>
      </xdr:txBody>
    </xdr:sp>
    <xdr:clientData/>
  </xdr:twoCellAnchor>
  <xdr:twoCellAnchor>
    <xdr:from>
      <xdr:col>17</xdr:col>
      <xdr:colOff>358222</xdr:colOff>
      <xdr:row>53</xdr:row>
      <xdr:rowOff>44724</xdr:rowOff>
    </xdr:from>
    <xdr:to>
      <xdr:col>18</xdr:col>
      <xdr:colOff>674205</xdr:colOff>
      <xdr:row>53</xdr:row>
      <xdr:rowOff>216436</xdr:rowOff>
    </xdr:to>
    <xdr:sp macro="" textlink="">
      <xdr:nvSpPr>
        <xdr:cNvPr id="474" name="正方形/長方形 473">
          <a:extLst>
            <a:ext uri="{FF2B5EF4-FFF2-40B4-BE49-F238E27FC236}">
              <a16:creationId xmlns:a16="http://schemas.microsoft.com/office/drawing/2014/main" id="{155F9910-0D31-4A20-AE83-C5AB64936DA9}"/>
            </a:ext>
          </a:extLst>
        </xdr:cNvPr>
        <xdr:cNvSpPr/>
      </xdr:nvSpPr>
      <xdr:spPr>
        <a:xfrm>
          <a:off x="12020135" y="774755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衣装③</a:t>
          </a:r>
          <a:endParaRPr kumimoji="1" lang="en-US" altLang="ja-JP" sz="1000">
            <a:solidFill>
              <a:sysClr val="windowText" lastClr="000000"/>
            </a:solidFill>
          </a:endParaRPr>
        </a:p>
      </xdr:txBody>
    </xdr:sp>
    <xdr:clientData/>
  </xdr:twoCellAnchor>
  <xdr:twoCellAnchor>
    <xdr:from>
      <xdr:col>17</xdr:col>
      <xdr:colOff>361534</xdr:colOff>
      <xdr:row>54</xdr:row>
      <xdr:rowOff>56322</xdr:rowOff>
    </xdr:from>
    <xdr:to>
      <xdr:col>18</xdr:col>
      <xdr:colOff>677517</xdr:colOff>
      <xdr:row>54</xdr:row>
      <xdr:rowOff>228034</xdr:rowOff>
    </xdr:to>
    <xdr:sp macro="" textlink="">
      <xdr:nvSpPr>
        <xdr:cNvPr id="475" name="正方形/長方形 474">
          <a:extLst>
            <a:ext uri="{FF2B5EF4-FFF2-40B4-BE49-F238E27FC236}">
              <a16:creationId xmlns:a16="http://schemas.microsoft.com/office/drawing/2014/main" id="{F3907552-5BFC-4811-B4D9-7F3A15EB7B51}"/>
            </a:ext>
          </a:extLst>
        </xdr:cNvPr>
        <xdr:cNvSpPr/>
      </xdr:nvSpPr>
      <xdr:spPr>
        <a:xfrm>
          <a:off x="12023447" y="800762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衣装④</a:t>
          </a:r>
        </a:p>
      </xdr:txBody>
    </xdr:sp>
    <xdr:clientData/>
  </xdr:twoCellAnchor>
  <xdr:twoCellAnchor>
    <xdr:from>
      <xdr:col>19</xdr:col>
      <xdr:colOff>21948</xdr:colOff>
      <xdr:row>53</xdr:row>
      <xdr:rowOff>48035</xdr:rowOff>
    </xdr:from>
    <xdr:to>
      <xdr:col>20</xdr:col>
      <xdr:colOff>337931</xdr:colOff>
      <xdr:row>53</xdr:row>
      <xdr:rowOff>219747</xdr:rowOff>
    </xdr:to>
    <xdr:sp macro="" textlink="">
      <xdr:nvSpPr>
        <xdr:cNvPr id="476" name="正方形/長方形 475">
          <a:extLst>
            <a:ext uri="{FF2B5EF4-FFF2-40B4-BE49-F238E27FC236}">
              <a16:creationId xmlns:a16="http://schemas.microsoft.com/office/drawing/2014/main" id="{2E321D3E-2E15-4F11-9F64-36D50396B6A2}"/>
            </a:ext>
          </a:extLst>
        </xdr:cNvPr>
        <xdr:cNvSpPr/>
      </xdr:nvSpPr>
      <xdr:spPr>
        <a:xfrm>
          <a:off x="13058774" y="7750861"/>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衣装⑤</a:t>
          </a:r>
        </a:p>
      </xdr:txBody>
    </xdr:sp>
    <xdr:clientData/>
  </xdr:twoCellAnchor>
  <xdr:twoCellAnchor>
    <xdr:from>
      <xdr:col>19</xdr:col>
      <xdr:colOff>25260</xdr:colOff>
      <xdr:row>54</xdr:row>
      <xdr:rowOff>59633</xdr:rowOff>
    </xdr:from>
    <xdr:to>
      <xdr:col>20</xdr:col>
      <xdr:colOff>341243</xdr:colOff>
      <xdr:row>54</xdr:row>
      <xdr:rowOff>231345</xdr:rowOff>
    </xdr:to>
    <xdr:sp macro="" textlink="">
      <xdr:nvSpPr>
        <xdr:cNvPr id="477" name="正方形/長方形 476">
          <a:extLst>
            <a:ext uri="{FF2B5EF4-FFF2-40B4-BE49-F238E27FC236}">
              <a16:creationId xmlns:a16="http://schemas.microsoft.com/office/drawing/2014/main" id="{EDBDCB8E-0F7B-475E-86AF-9165BE8DD98D}"/>
            </a:ext>
          </a:extLst>
        </xdr:cNvPr>
        <xdr:cNvSpPr/>
      </xdr:nvSpPr>
      <xdr:spPr>
        <a:xfrm>
          <a:off x="13062086" y="8010937"/>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衣装⑥</a:t>
          </a:r>
        </a:p>
      </xdr:txBody>
    </xdr:sp>
    <xdr:clientData/>
  </xdr:twoCellAnchor>
  <xdr:twoCellAnchor>
    <xdr:from>
      <xdr:col>20</xdr:col>
      <xdr:colOff>356563</xdr:colOff>
      <xdr:row>53</xdr:row>
      <xdr:rowOff>51344</xdr:rowOff>
    </xdr:from>
    <xdr:to>
      <xdr:col>21</xdr:col>
      <xdr:colOff>672547</xdr:colOff>
      <xdr:row>53</xdr:row>
      <xdr:rowOff>223056</xdr:rowOff>
    </xdr:to>
    <xdr:sp macro="" textlink="">
      <xdr:nvSpPr>
        <xdr:cNvPr id="478" name="正方形/長方形 477">
          <a:extLst>
            <a:ext uri="{FF2B5EF4-FFF2-40B4-BE49-F238E27FC236}">
              <a16:creationId xmlns:a16="http://schemas.microsoft.com/office/drawing/2014/main" id="{4E4243B0-17AD-40EF-8DEF-24E1376EA023}"/>
            </a:ext>
          </a:extLst>
        </xdr:cNvPr>
        <xdr:cNvSpPr/>
      </xdr:nvSpPr>
      <xdr:spPr>
        <a:xfrm>
          <a:off x="14080846" y="775417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衣装⑦</a:t>
          </a:r>
        </a:p>
      </xdr:txBody>
    </xdr:sp>
    <xdr:clientData/>
  </xdr:twoCellAnchor>
  <xdr:twoCellAnchor>
    <xdr:from>
      <xdr:col>20</xdr:col>
      <xdr:colOff>359875</xdr:colOff>
      <xdr:row>54</xdr:row>
      <xdr:rowOff>62942</xdr:rowOff>
    </xdr:from>
    <xdr:to>
      <xdr:col>21</xdr:col>
      <xdr:colOff>675859</xdr:colOff>
      <xdr:row>54</xdr:row>
      <xdr:rowOff>234654</xdr:rowOff>
    </xdr:to>
    <xdr:sp macro="" textlink="">
      <xdr:nvSpPr>
        <xdr:cNvPr id="479" name="正方形/長方形 478">
          <a:extLst>
            <a:ext uri="{FF2B5EF4-FFF2-40B4-BE49-F238E27FC236}">
              <a16:creationId xmlns:a16="http://schemas.microsoft.com/office/drawing/2014/main" id="{88B1BFA8-F002-4C89-AD36-5A68A4A81A4E}"/>
            </a:ext>
          </a:extLst>
        </xdr:cNvPr>
        <xdr:cNvSpPr/>
      </xdr:nvSpPr>
      <xdr:spPr>
        <a:xfrm>
          <a:off x="14084158" y="801424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衣装⑧</a:t>
          </a:r>
        </a:p>
      </xdr:txBody>
    </xdr:sp>
    <xdr:clientData/>
  </xdr:twoCellAnchor>
  <xdr:twoCellAnchor>
    <xdr:from>
      <xdr:col>22</xdr:col>
      <xdr:colOff>20289</xdr:colOff>
      <xdr:row>53</xdr:row>
      <xdr:rowOff>46372</xdr:rowOff>
    </xdr:from>
    <xdr:to>
      <xdr:col>23</xdr:col>
      <xdr:colOff>336273</xdr:colOff>
      <xdr:row>53</xdr:row>
      <xdr:rowOff>218084</xdr:rowOff>
    </xdr:to>
    <xdr:sp macro="" textlink="">
      <xdr:nvSpPr>
        <xdr:cNvPr id="480" name="正方形/長方形 479">
          <a:extLst>
            <a:ext uri="{FF2B5EF4-FFF2-40B4-BE49-F238E27FC236}">
              <a16:creationId xmlns:a16="http://schemas.microsoft.com/office/drawing/2014/main" id="{5A953630-580F-4734-BFA3-237B36120235}"/>
            </a:ext>
          </a:extLst>
        </xdr:cNvPr>
        <xdr:cNvSpPr/>
      </xdr:nvSpPr>
      <xdr:spPr>
        <a:xfrm>
          <a:off x="15119485" y="7749198"/>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衣装⑨</a:t>
          </a:r>
        </a:p>
      </xdr:txBody>
    </xdr:sp>
    <xdr:clientData/>
  </xdr:twoCellAnchor>
  <xdr:twoCellAnchor>
    <xdr:from>
      <xdr:col>22</xdr:col>
      <xdr:colOff>23601</xdr:colOff>
      <xdr:row>54</xdr:row>
      <xdr:rowOff>57970</xdr:rowOff>
    </xdr:from>
    <xdr:to>
      <xdr:col>23</xdr:col>
      <xdr:colOff>339585</xdr:colOff>
      <xdr:row>54</xdr:row>
      <xdr:rowOff>229682</xdr:rowOff>
    </xdr:to>
    <xdr:sp macro="" textlink="">
      <xdr:nvSpPr>
        <xdr:cNvPr id="481" name="正方形/長方形 480">
          <a:extLst>
            <a:ext uri="{FF2B5EF4-FFF2-40B4-BE49-F238E27FC236}">
              <a16:creationId xmlns:a16="http://schemas.microsoft.com/office/drawing/2014/main" id="{919C19A1-6B72-4A46-9E2F-54DFE931E21F}"/>
            </a:ext>
          </a:extLst>
        </xdr:cNvPr>
        <xdr:cNvSpPr/>
      </xdr:nvSpPr>
      <xdr:spPr>
        <a:xfrm>
          <a:off x="15122797" y="8009274"/>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衣装⑩</a:t>
          </a:r>
        </a:p>
      </xdr:txBody>
    </xdr:sp>
    <xdr:clientData/>
  </xdr:twoCellAnchor>
  <xdr:twoCellAnchor>
    <xdr:from>
      <xdr:col>23</xdr:col>
      <xdr:colOff>354906</xdr:colOff>
      <xdr:row>53</xdr:row>
      <xdr:rowOff>41405</xdr:rowOff>
    </xdr:from>
    <xdr:to>
      <xdr:col>24</xdr:col>
      <xdr:colOff>670889</xdr:colOff>
      <xdr:row>53</xdr:row>
      <xdr:rowOff>213117</xdr:rowOff>
    </xdr:to>
    <xdr:sp macro="" textlink="">
      <xdr:nvSpPr>
        <xdr:cNvPr id="482" name="正方形/長方形 481">
          <a:extLst>
            <a:ext uri="{FF2B5EF4-FFF2-40B4-BE49-F238E27FC236}">
              <a16:creationId xmlns:a16="http://schemas.microsoft.com/office/drawing/2014/main" id="{43FC4B0E-1287-4F7E-9863-43021EE61F71}"/>
            </a:ext>
          </a:extLst>
        </xdr:cNvPr>
        <xdr:cNvSpPr/>
      </xdr:nvSpPr>
      <xdr:spPr>
        <a:xfrm>
          <a:off x="16141558" y="7744231"/>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衣装⑪</a:t>
          </a:r>
        </a:p>
      </xdr:txBody>
    </xdr:sp>
    <xdr:clientData/>
  </xdr:twoCellAnchor>
  <xdr:twoCellAnchor>
    <xdr:from>
      <xdr:col>23</xdr:col>
      <xdr:colOff>358218</xdr:colOff>
      <xdr:row>54</xdr:row>
      <xdr:rowOff>53003</xdr:rowOff>
    </xdr:from>
    <xdr:to>
      <xdr:col>24</xdr:col>
      <xdr:colOff>674201</xdr:colOff>
      <xdr:row>54</xdr:row>
      <xdr:rowOff>224715</xdr:rowOff>
    </xdr:to>
    <xdr:sp macro="" textlink="">
      <xdr:nvSpPr>
        <xdr:cNvPr id="483" name="正方形/長方形 482">
          <a:extLst>
            <a:ext uri="{FF2B5EF4-FFF2-40B4-BE49-F238E27FC236}">
              <a16:creationId xmlns:a16="http://schemas.microsoft.com/office/drawing/2014/main" id="{D76989F9-A087-4DED-8B2F-9BEE23EE9B59}"/>
            </a:ext>
          </a:extLst>
        </xdr:cNvPr>
        <xdr:cNvSpPr/>
      </xdr:nvSpPr>
      <xdr:spPr>
        <a:xfrm>
          <a:off x="16144870" y="8004307"/>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衣装⑫</a:t>
          </a:r>
        </a:p>
      </xdr:txBody>
    </xdr:sp>
    <xdr:clientData/>
  </xdr:twoCellAnchor>
  <xdr:twoCellAnchor>
    <xdr:from>
      <xdr:col>25</xdr:col>
      <xdr:colOff>18628</xdr:colOff>
      <xdr:row>53</xdr:row>
      <xdr:rowOff>44717</xdr:rowOff>
    </xdr:from>
    <xdr:to>
      <xdr:col>26</xdr:col>
      <xdr:colOff>334611</xdr:colOff>
      <xdr:row>53</xdr:row>
      <xdr:rowOff>216429</xdr:rowOff>
    </xdr:to>
    <xdr:sp macro="" textlink="">
      <xdr:nvSpPr>
        <xdr:cNvPr id="484" name="正方形/長方形 483">
          <a:extLst>
            <a:ext uri="{FF2B5EF4-FFF2-40B4-BE49-F238E27FC236}">
              <a16:creationId xmlns:a16="http://schemas.microsoft.com/office/drawing/2014/main" id="{79F95BE1-02B9-46BB-86D8-6A1391F3A60C}"/>
            </a:ext>
          </a:extLst>
        </xdr:cNvPr>
        <xdr:cNvSpPr/>
      </xdr:nvSpPr>
      <xdr:spPr>
        <a:xfrm>
          <a:off x="17180193" y="7747543"/>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衣装⑬</a:t>
          </a:r>
        </a:p>
      </xdr:txBody>
    </xdr:sp>
    <xdr:clientData/>
  </xdr:twoCellAnchor>
  <xdr:twoCellAnchor>
    <xdr:from>
      <xdr:col>25</xdr:col>
      <xdr:colOff>21940</xdr:colOff>
      <xdr:row>54</xdr:row>
      <xdr:rowOff>56315</xdr:rowOff>
    </xdr:from>
    <xdr:to>
      <xdr:col>26</xdr:col>
      <xdr:colOff>337923</xdr:colOff>
      <xdr:row>54</xdr:row>
      <xdr:rowOff>228027</xdr:rowOff>
    </xdr:to>
    <xdr:sp macro="" textlink="">
      <xdr:nvSpPr>
        <xdr:cNvPr id="485" name="正方形/長方形 484">
          <a:extLst>
            <a:ext uri="{FF2B5EF4-FFF2-40B4-BE49-F238E27FC236}">
              <a16:creationId xmlns:a16="http://schemas.microsoft.com/office/drawing/2014/main" id="{96F38516-A125-40CB-8D7C-9074D60537D9}"/>
            </a:ext>
          </a:extLst>
        </xdr:cNvPr>
        <xdr:cNvSpPr/>
      </xdr:nvSpPr>
      <xdr:spPr>
        <a:xfrm>
          <a:off x="17183505" y="8007619"/>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衣装⑭</a:t>
          </a:r>
        </a:p>
      </xdr:txBody>
    </xdr:sp>
    <xdr:clientData/>
  </xdr:twoCellAnchor>
  <xdr:twoCellAnchor>
    <xdr:from>
      <xdr:col>26</xdr:col>
      <xdr:colOff>369811</xdr:colOff>
      <xdr:row>53</xdr:row>
      <xdr:rowOff>39745</xdr:rowOff>
    </xdr:from>
    <xdr:to>
      <xdr:col>27</xdr:col>
      <xdr:colOff>685795</xdr:colOff>
      <xdr:row>53</xdr:row>
      <xdr:rowOff>211457</xdr:rowOff>
    </xdr:to>
    <xdr:sp macro="" textlink="">
      <xdr:nvSpPr>
        <xdr:cNvPr id="486" name="正方形/長方形 485">
          <a:extLst>
            <a:ext uri="{FF2B5EF4-FFF2-40B4-BE49-F238E27FC236}">
              <a16:creationId xmlns:a16="http://schemas.microsoft.com/office/drawing/2014/main" id="{0C05832D-162E-46C5-B372-6488466F0582}"/>
            </a:ext>
          </a:extLst>
        </xdr:cNvPr>
        <xdr:cNvSpPr/>
      </xdr:nvSpPr>
      <xdr:spPr>
        <a:xfrm>
          <a:off x="18218833" y="7742571"/>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衣装⑰</a:t>
          </a:r>
        </a:p>
      </xdr:txBody>
    </xdr:sp>
    <xdr:clientData/>
  </xdr:twoCellAnchor>
  <xdr:twoCellAnchor>
    <xdr:from>
      <xdr:col>26</xdr:col>
      <xdr:colOff>373123</xdr:colOff>
      <xdr:row>54</xdr:row>
      <xdr:rowOff>51343</xdr:rowOff>
    </xdr:from>
    <xdr:to>
      <xdr:col>28</xdr:col>
      <xdr:colOff>1650</xdr:colOff>
      <xdr:row>54</xdr:row>
      <xdr:rowOff>223055</xdr:rowOff>
    </xdr:to>
    <xdr:sp macro="" textlink="">
      <xdr:nvSpPr>
        <xdr:cNvPr id="487" name="正方形/長方形 486">
          <a:extLst>
            <a:ext uri="{FF2B5EF4-FFF2-40B4-BE49-F238E27FC236}">
              <a16:creationId xmlns:a16="http://schemas.microsoft.com/office/drawing/2014/main" id="{22AC76A3-D824-4E1C-A812-BA0F3AB3F835}"/>
            </a:ext>
          </a:extLst>
        </xdr:cNvPr>
        <xdr:cNvSpPr/>
      </xdr:nvSpPr>
      <xdr:spPr>
        <a:xfrm>
          <a:off x="18222145" y="8002647"/>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衣装⑱</a:t>
          </a:r>
        </a:p>
      </xdr:txBody>
    </xdr:sp>
    <xdr:clientData/>
  </xdr:twoCellAnchor>
  <xdr:twoCellAnchor>
    <xdr:from>
      <xdr:col>25</xdr:col>
      <xdr:colOff>5372</xdr:colOff>
      <xdr:row>55</xdr:row>
      <xdr:rowOff>39747</xdr:rowOff>
    </xdr:from>
    <xdr:to>
      <xdr:col>26</xdr:col>
      <xdr:colOff>321355</xdr:colOff>
      <xdr:row>55</xdr:row>
      <xdr:rowOff>211459</xdr:rowOff>
    </xdr:to>
    <xdr:sp macro="" textlink="">
      <xdr:nvSpPr>
        <xdr:cNvPr id="488" name="正方形/長方形 487">
          <a:extLst>
            <a:ext uri="{FF2B5EF4-FFF2-40B4-BE49-F238E27FC236}">
              <a16:creationId xmlns:a16="http://schemas.microsoft.com/office/drawing/2014/main" id="{719E6F13-3560-4622-BC77-070815B03D45}"/>
            </a:ext>
          </a:extLst>
        </xdr:cNvPr>
        <xdr:cNvSpPr/>
      </xdr:nvSpPr>
      <xdr:spPr>
        <a:xfrm>
          <a:off x="17166937" y="823953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衣装⑮</a:t>
          </a:r>
        </a:p>
      </xdr:txBody>
    </xdr:sp>
    <xdr:clientData/>
  </xdr:twoCellAnchor>
  <xdr:twoCellAnchor>
    <xdr:from>
      <xdr:col>25</xdr:col>
      <xdr:colOff>8684</xdr:colOff>
      <xdr:row>56</xdr:row>
      <xdr:rowOff>51345</xdr:rowOff>
    </xdr:from>
    <xdr:to>
      <xdr:col>26</xdr:col>
      <xdr:colOff>324667</xdr:colOff>
      <xdr:row>56</xdr:row>
      <xdr:rowOff>223057</xdr:rowOff>
    </xdr:to>
    <xdr:sp macro="" textlink="">
      <xdr:nvSpPr>
        <xdr:cNvPr id="489" name="正方形/長方形 488">
          <a:extLst>
            <a:ext uri="{FF2B5EF4-FFF2-40B4-BE49-F238E27FC236}">
              <a16:creationId xmlns:a16="http://schemas.microsoft.com/office/drawing/2014/main" id="{A14917BD-616D-4A2E-8970-BDAF817CC980}"/>
            </a:ext>
          </a:extLst>
        </xdr:cNvPr>
        <xdr:cNvSpPr/>
      </xdr:nvSpPr>
      <xdr:spPr>
        <a:xfrm>
          <a:off x="17170249" y="849960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衣装⑯</a:t>
          </a:r>
        </a:p>
      </xdr:txBody>
    </xdr:sp>
    <xdr:clientData/>
  </xdr:twoCellAnchor>
  <xdr:twoCellAnchor>
    <xdr:from>
      <xdr:col>26</xdr:col>
      <xdr:colOff>356552</xdr:colOff>
      <xdr:row>55</xdr:row>
      <xdr:rowOff>43057</xdr:rowOff>
    </xdr:from>
    <xdr:to>
      <xdr:col>27</xdr:col>
      <xdr:colOff>672536</xdr:colOff>
      <xdr:row>55</xdr:row>
      <xdr:rowOff>214769</xdr:rowOff>
    </xdr:to>
    <xdr:sp macro="" textlink="">
      <xdr:nvSpPr>
        <xdr:cNvPr id="490" name="正方形/長方形 489">
          <a:extLst>
            <a:ext uri="{FF2B5EF4-FFF2-40B4-BE49-F238E27FC236}">
              <a16:creationId xmlns:a16="http://schemas.microsoft.com/office/drawing/2014/main" id="{33EF017C-DEFA-4D96-8F69-F46343153EEC}"/>
            </a:ext>
          </a:extLst>
        </xdr:cNvPr>
        <xdr:cNvSpPr/>
      </xdr:nvSpPr>
      <xdr:spPr>
        <a:xfrm>
          <a:off x="18205574" y="824284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衣装⑲</a:t>
          </a:r>
        </a:p>
      </xdr:txBody>
    </xdr:sp>
    <xdr:clientData/>
  </xdr:twoCellAnchor>
  <xdr:twoCellAnchor>
    <xdr:from>
      <xdr:col>26</xdr:col>
      <xdr:colOff>359864</xdr:colOff>
      <xdr:row>56</xdr:row>
      <xdr:rowOff>54655</xdr:rowOff>
    </xdr:from>
    <xdr:to>
      <xdr:col>27</xdr:col>
      <xdr:colOff>675848</xdr:colOff>
      <xdr:row>56</xdr:row>
      <xdr:rowOff>226367</xdr:rowOff>
    </xdr:to>
    <xdr:sp macro="" textlink="">
      <xdr:nvSpPr>
        <xdr:cNvPr id="491" name="正方形/長方形 490">
          <a:extLst>
            <a:ext uri="{FF2B5EF4-FFF2-40B4-BE49-F238E27FC236}">
              <a16:creationId xmlns:a16="http://schemas.microsoft.com/office/drawing/2014/main" id="{8C48F90D-C7FB-4CA1-95A2-C1281652EEDD}"/>
            </a:ext>
          </a:extLst>
        </xdr:cNvPr>
        <xdr:cNvSpPr/>
      </xdr:nvSpPr>
      <xdr:spPr>
        <a:xfrm>
          <a:off x="18208886" y="850291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衣装⑳</a:t>
          </a:r>
        </a:p>
      </xdr:txBody>
    </xdr:sp>
    <xdr:clientData/>
  </xdr:twoCellAnchor>
  <xdr:twoCellAnchor>
    <xdr:from>
      <xdr:col>12</xdr:col>
      <xdr:colOff>54913</xdr:colOff>
      <xdr:row>0</xdr:row>
      <xdr:rowOff>53223</xdr:rowOff>
    </xdr:from>
    <xdr:to>
      <xdr:col>13</xdr:col>
      <xdr:colOff>645463</xdr:colOff>
      <xdr:row>132</xdr:row>
      <xdr:rowOff>77657</xdr:rowOff>
    </xdr:to>
    <xdr:grpSp>
      <xdr:nvGrpSpPr>
        <xdr:cNvPr id="492" name="グループ化 491">
          <a:extLst>
            <a:ext uri="{FF2B5EF4-FFF2-40B4-BE49-F238E27FC236}">
              <a16:creationId xmlns:a16="http://schemas.microsoft.com/office/drawing/2014/main" id="{E8BD84A5-A831-4470-B4D3-EE0CADB38F5B}"/>
            </a:ext>
          </a:extLst>
        </xdr:cNvPr>
        <xdr:cNvGrpSpPr/>
      </xdr:nvGrpSpPr>
      <xdr:grpSpPr>
        <a:xfrm>
          <a:off x="9246538" y="53223"/>
          <a:ext cx="1276350" cy="26027684"/>
          <a:chOff x="19968541" y="66674"/>
          <a:chExt cx="1278007" cy="26363130"/>
        </a:xfrm>
      </xdr:grpSpPr>
      <xdr:cxnSp macro="">
        <xdr:nvCxnSpPr>
          <xdr:cNvPr id="493" name="直線コネクタ 492">
            <a:extLst>
              <a:ext uri="{FF2B5EF4-FFF2-40B4-BE49-F238E27FC236}">
                <a16:creationId xmlns:a16="http://schemas.microsoft.com/office/drawing/2014/main" id="{3F5FC6A8-249D-4933-B5FD-86F28E82BD2F}"/>
              </a:ext>
            </a:extLst>
          </xdr:cNvPr>
          <xdr:cNvCxnSpPr>
            <a:stCxn id="494"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494" name="四角形: 角を丸くする 493">
            <a:extLst>
              <a:ext uri="{FF2B5EF4-FFF2-40B4-BE49-F238E27FC236}">
                <a16:creationId xmlns:a16="http://schemas.microsoft.com/office/drawing/2014/main" id="{74E117B4-52F1-4760-9C33-62D9BB85CA80}"/>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プレイヤーオス猿モデリング完了</a:t>
            </a:r>
          </a:p>
        </xdr:txBody>
      </xdr:sp>
    </xdr:grpSp>
    <xdr:clientData/>
  </xdr:twoCellAnchor>
  <xdr:twoCellAnchor>
    <xdr:from>
      <xdr:col>15</xdr:col>
      <xdr:colOff>50434</xdr:colOff>
      <xdr:row>0</xdr:row>
      <xdr:rowOff>59945</xdr:rowOff>
    </xdr:from>
    <xdr:to>
      <xdr:col>16</xdr:col>
      <xdr:colOff>640984</xdr:colOff>
      <xdr:row>132</xdr:row>
      <xdr:rowOff>84379</xdr:rowOff>
    </xdr:to>
    <xdr:grpSp>
      <xdr:nvGrpSpPr>
        <xdr:cNvPr id="495" name="グループ化 494">
          <a:extLst>
            <a:ext uri="{FF2B5EF4-FFF2-40B4-BE49-F238E27FC236}">
              <a16:creationId xmlns:a16="http://schemas.microsoft.com/office/drawing/2014/main" id="{0CCB88EE-A2E4-46DA-A079-E833BB410332}"/>
            </a:ext>
          </a:extLst>
        </xdr:cNvPr>
        <xdr:cNvGrpSpPr/>
      </xdr:nvGrpSpPr>
      <xdr:grpSpPr>
        <a:xfrm>
          <a:off x="11299459" y="59945"/>
          <a:ext cx="1276350" cy="26027684"/>
          <a:chOff x="19968541" y="66674"/>
          <a:chExt cx="1278007" cy="26363130"/>
        </a:xfrm>
      </xdr:grpSpPr>
      <xdr:cxnSp macro="">
        <xdr:nvCxnSpPr>
          <xdr:cNvPr id="496" name="直線コネクタ 495">
            <a:extLst>
              <a:ext uri="{FF2B5EF4-FFF2-40B4-BE49-F238E27FC236}">
                <a16:creationId xmlns:a16="http://schemas.microsoft.com/office/drawing/2014/main" id="{E7B80067-AB4B-4305-97FC-147CB04703AC}"/>
              </a:ext>
            </a:extLst>
          </xdr:cNvPr>
          <xdr:cNvCxnSpPr>
            <a:stCxn id="497"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497" name="四角形: 角を丸くする 496">
            <a:extLst>
              <a:ext uri="{FF2B5EF4-FFF2-40B4-BE49-F238E27FC236}">
                <a16:creationId xmlns:a16="http://schemas.microsoft.com/office/drawing/2014/main" id="{97C0122B-6469-4E6D-A736-ACD10AFB5F4E}"/>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プレイヤーメス猿モデリング完了</a:t>
            </a:r>
          </a:p>
        </xdr:txBody>
      </xdr:sp>
    </xdr:grpSp>
    <xdr:clientData/>
  </xdr:twoCellAnchor>
  <xdr:twoCellAnchor>
    <xdr:from>
      <xdr:col>13</xdr:col>
      <xdr:colOff>38660</xdr:colOff>
      <xdr:row>36</xdr:row>
      <xdr:rowOff>51287</xdr:rowOff>
    </xdr:from>
    <xdr:to>
      <xdr:col>39</xdr:col>
      <xdr:colOff>666750</xdr:colOff>
      <xdr:row>36</xdr:row>
      <xdr:rowOff>231287</xdr:rowOff>
    </xdr:to>
    <xdr:sp macro="" textlink="">
      <xdr:nvSpPr>
        <xdr:cNvPr id="498" name="正方形/長方形 497">
          <a:extLst>
            <a:ext uri="{FF2B5EF4-FFF2-40B4-BE49-F238E27FC236}">
              <a16:creationId xmlns:a16="http://schemas.microsoft.com/office/drawing/2014/main" id="{E77F0C47-61E6-4C9A-B9D5-66B2BBC0EA94}"/>
            </a:ext>
          </a:extLst>
        </xdr:cNvPr>
        <xdr:cNvSpPr/>
      </xdr:nvSpPr>
      <xdr:spPr>
        <a:xfrm>
          <a:off x="8962852" y="9019441"/>
          <a:ext cx="18535090"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14005</xdr:colOff>
      <xdr:row>33</xdr:row>
      <xdr:rowOff>37538</xdr:rowOff>
    </xdr:from>
    <xdr:to>
      <xdr:col>30</xdr:col>
      <xdr:colOff>666858</xdr:colOff>
      <xdr:row>33</xdr:row>
      <xdr:rowOff>217538</xdr:rowOff>
    </xdr:to>
    <xdr:sp macro="" textlink="">
      <xdr:nvSpPr>
        <xdr:cNvPr id="499" name="正方形/長方形 498">
          <a:extLst>
            <a:ext uri="{FF2B5EF4-FFF2-40B4-BE49-F238E27FC236}">
              <a16:creationId xmlns:a16="http://schemas.microsoft.com/office/drawing/2014/main" id="{DBB3FF9E-6119-4628-B9C3-A3FC9577EA6C}"/>
            </a:ext>
          </a:extLst>
        </xdr:cNvPr>
        <xdr:cNvSpPr/>
      </xdr:nvSpPr>
      <xdr:spPr>
        <a:xfrm>
          <a:off x="13025155" y="8209988"/>
          <a:ext cx="8196653"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ステージ①作成</a:t>
          </a:r>
        </a:p>
      </xdr:txBody>
    </xdr:sp>
    <xdr:clientData/>
  </xdr:twoCellAnchor>
  <xdr:twoCellAnchor>
    <xdr:from>
      <xdr:col>19</xdr:col>
      <xdr:colOff>23530</xdr:colOff>
      <xdr:row>34</xdr:row>
      <xdr:rowOff>37538</xdr:rowOff>
    </xdr:from>
    <xdr:to>
      <xdr:col>30</xdr:col>
      <xdr:colOff>676383</xdr:colOff>
      <xdr:row>34</xdr:row>
      <xdr:rowOff>217538</xdr:rowOff>
    </xdr:to>
    <xdr:sp macro="" textlink="">
      <xdr:nvSpPr>
        <xdr:cNvPr id="500" name="正方形/長方形 499">
          <a:extLst>
            <a:ext uri="{FF2B5EF4-FFF2-40B4-BE49-F238E27FC236}">
              <a16:creationId xmlns:a16="http://schemas.microsoft.com/office/drawing/2014/main" id="{2C2DD7B3-A428-4F8D-B120-F806C1A394C7}"/>
            </a:ext>
          </a:extLst>
        </xdr:cNvPr>
        <xdr:cNvSpPr/>
      </xdr:nvSpPr>
      <xdr:spPr>
        <a:xfrm>
          <a:off x="13034680" y="8457638"/>
          <a:ext cx="8196653"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ステージ②作成</a:t>
          </a:r>
        </a:p>
      </xdr:txBody>
    </xdr:sp>
    <xdr:clientData/>
  </xdr:twoCellAnchor>
  <xdr:twoCellAnchor>
    <xdr:from>
      <xdr:col>19</xdr:col>
      <xdr:colOff>23530</xdr:colOff>
      <xdr:row>35</xdr:row>
      <xdr:rowOff>37538</xdr:rowOff>
    </xdr:from>
    <xdr:to>
      <xdr:col>30</xdr:col>
      <xdr:colOff>676383</xdr:colOff>
      <xdr:row>35</xdr:row>
      <xdr:rowOff>217538</xdr:rowOff>
    </xdr:to>
    <xdr:sp macro="" textlink="">
      <xdr:nvSpPr>
        <xdr:cNvPr id="501" name="正方形/長方形 500">
          <a:extLst>
            <a:ext uri="{FF2B5EF4-FFF2-40B4-BE49-F238E27FC236}">
              <a16:creationId xmlns:a16="http://schemas.microsoft.com/office/drawing/2014/main" id="{78986C96-F799-4836-B742-0F19896B2059}"/>
            </a:ext>
          </a:extLst>
        </xdr:cNvPr>
        <xdr:cNvSpPr/>
      </xdr:nvSpPr>
      <xdr:spPr>
        <a:xfrm>
          <a:off x="13034680" y="8705288"/>
          <a:ext cx="8196653"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背景用オブジェクト作成</a:t>
          </a:r>
        </a:p>
      </xdr:txBody>
    </xdr:sp>
    <xdr:clientData/>
  </xdr:twoCellAnchor>
  <xdr:twoCellAnchor>
    <xdr:from>
      <xdr:col>19</xdr:col>
      <xdr:colOff>18877</xdr:colOff>
      <xdr:row>32</xdr:row>
      <xdr:rowOff>66674</xdr:rowOff>
    </xdr:from>
    <xdr:to>
      <xdr:col>39</xdr:col>
      <xdr:colOff>657225</xdr:colOff>
      <xdr:row>32</xdr:row>
      <xdr:rowOff>236415</xdr:rowOff>
    </xdr:to>
    <xdr:sp macro="" textlink="">
      <xdr:nvSpPr>
        <xdr:cNvPr id="502" name="正方形/長方形 501">
          <a:extLst>
            <a:ext uri="{FF2B5EF4-FFF2-40B4-BE49-F238E27FC236}">
              <a16:creationId xmlns:a16="http://schemas.microsoft.com/office/drawing/2014/main" id="{231245B3-C591-4583-8075-92ED7D9D3EEC}"/>
            </a:ext>
          </a:extLst>
        </xdr:cNvPr>
        <xdr:cNvSpPr/>
      </xdr:nvSpPr>
      <xdr:spPr>
        <a:xfrm>
          <a:off x="13030027" y="7991474"/>
          <a:ext cx="14354348" cy="1697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16247</xdr:colOff>
      <xdr:row>57</xdr:row>
      <xdr:rowOff>44824</xdr:rowOff>
    </xdr:from>
    <xdr:to>
      <xdr:col>6</xdr:col>
      <xdr:colOff>672354</xdr:colOff>
      <xdr:row>57</xdr:row>
      <xdr:rowOff>213617</xdr:rowOff>
    </xdr:to>
    <xdr:sp macro="" textlink="">
      <xdr:nvSpPr>
        <xdr:cNvPr id="503" name="正方形/長方形 502">
          <a:extLst>
            <a:ext uri="{FF2B5EF4-FFF2-40B4-BE49-F238E27FC236}">
              <a16:creationId xmlns:a16="http://schemas.microsoft.com/office/drawing/2014/main" id="{516443BE-6ACD-4687-A715-A7ECCC293EBB}"/>
            </a:ext>
          </a:extLst>
        </xdr:cNvPr>
        <xdr:cNvSpPr/>
      </xdr:nvSpPr>
      <xdr:spPr>
        <a:xfrm>
          <a:off x="3422835" y="14097000"/>
          <a:ext cx="1339666" cy="16879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ベースモーション作成</a:t>
          </a:r>
        </a:p>
      </xdr:txBody>
    </xdr:sp>
    <xdr:clientData/>
  </xdr:twoCellAnchor>
  <xdr:twoCellAnchor>
    <xdr:from>
      <xdr:col>7</xdr:col>
      <xdr:colOff>29131</xdr:colOff>
      <xdr:row>59</xdr:row>
      <xdr:rowOff>40341</xdr:rowOff>
    </xdr:from>
    <xdr:to>
      <xdr:col>29</xdr:col>
      <xdr:colOff>679075</xdr:colOff>
      <xdr:row>59</xdr:row>
      <xdr:rowOff>220341</xdr:rowOff>
    </xdr:to>
    <xdr:sp macro="" textlink="">
      <xdr:nvSpPr>
        <xdr:cNvPr id="505" name="正方形/長方形 504">
          <a:extLst>
            <a:ext uri="{FF2B5EF4-FFF2-40B4-BE49-F238E27FC236}">
              <a16:creationId xmlns:a16="http://schemas.microsoft.com/office/drawing/2014/main" id="{1A36E42F-19F8-4D90-A6FA-1E07EEB7333E}"/>
            </a:ext>
          </a:extLst>
        </xdr:cNvPr>
        <xdr:cNvSpPr/>
      </xdr:nvSpPr>
      <xdr:spPr>
        <a:xfrm>
          <a:off x="4802837" y="14339047"/>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7</xdr:col>
      <xdr:colOff>35853</xdr:colOff>
      <xdr:row>60</xdr:row>
      <xdr:rowOff>58272</xdr:rowOff>
    </xdr:from>
    <xdr:to>
      <xdr:col>30</xdr:col>
      <xdr:colOff>2238</xdr:colOff>
      <xdr:row>60</xdr:row>
      <xdr:rowOff>238272</xdr:rowOff>
    </xdr:to>
    <xdr:sp macro="" textlink="">
      <xdr:nvSpPr>
        <xdr:cNvPr id="506" name="正方形/長方形 505">
          <a:extLst>
            <a:ext uri="{FF2B5EF4-FFF2-40B4-BE49-F238E27FC236}">
              <a16:creationId xmlns:a16="http://schemas.microsoft.com/office/drawing/2014/main" id="{5619C95B-21EE-479C-96A8-E55A2BACB2EA}"/>
            </a:ext>
          </a:extLst>
        </xdr:cNvPr>
        <xdr:cNvSpPr/>
      </xdr:nvSpPr>
      <xdr:spPr>
        <a:xfrm>
          <a:off x="4809559" y="14603507"/>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7</xdr:col>
      <xdr:colOff>42575</xdr:colOff>
      <xdr:row>61</xdr:row>
      <xdr:rowOff>53790</xdr:rowOff>
    </xdr:from>
    <xdr:to>
      <xdr:col>30</xdr:col>
      <xdr:colOff>8960</xdr:colOff>
      <xdr:row>61</xdr:row>
      <xdr:rowOff>233790</xdr:rowOff>
    </xdr:to>
    <xdr:sp macro="" textlink="">
      <xdr:nvSpPr>
        <xdr:cNvPr id="507" name="正方形/長方形 506">
          <a:extLst>
            <a:ext uri="{FF2B5EF4-FFF2-40B4-BE49-F238E27FC236}">
              <a16:creationId xmlns:a16="http://schemas.microsoft.com/office/drawing/2014/main" id="{BF129411-38C7-40C2-A9B6-D325CA339CD5}"/>
            </a:ext>
          </a:extLst>
        </xdr:cNvPr>
        <xdr:cNvSpPr/>
      </xdr:nvSpPr>
      <xdr:spPr>
        <a:xfrm>
          <a:off x="4816281" y="14845555"/>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7</xdr:col>
      <xdr:colOff>38091</xdr:colOff>
      <xdr:row>62</xdr:row>
      <xdr:rowOff>49309</xdr:rowOff>
    </xdr:from>
    <xdr:to>
      <xdr:col>30</xdr:col>
      <xdr:colOff>4476</xdr:colOff>
      <xdr:row>62</xdr:row>
      <xdr:rowOff>229309</xdr:rowOff>
    </xdr:to>
    <xdr:sp macro="" textlink="">
      <xdr:nvSpPr>
        <xdr:cNvPr id="508" name="正方形/長方形 507">
          <a:extLst>
            <a:ext uri="{FF2B5EF4-FFF2-40B4-BE49-F238E27FC236}">
              <a16:creationId xmlns:a16="http://schemas.microsoft.com/office/drawing/2014/main" id="{F7BBFDE2-DBAA-4000-983F-83BFD106DC04}"/>
            </a:ext>
          </a:extLst>
        </xdr:cNvPr>
        <xdr:cNvSpPr/>
      </xdr:nvSpPr>
      <xdr:spPr>
        <a:xfrm>
          <a:off x="4811797" y="15087603"/>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8</xdr:col>
      <xdr:colOff>666750</xdr:colOff>
      <xdr:row>63</xdr:row>
      <xdr:rowOff>40822</xdr:rowOff>
    </xdr:from>
    <xdr:to>
      <xdr:col>30</xdr:col>
      <xdr:colOff>0</xdr:colOff>
      <xdr:row>63</xdr:row>
      <xdr:rowOff>224827</xdr:rowOff>
    </xdr:to>
    <xdr:sp macro="" textlink="">
      <xdr:nvSpPr>
        <xdr:cNvPr id="509" name="正方形/長方形 508">
          <a:extLst>
            <a:ext uri="{FF2B5EF4-FFF2-40B4-BE49-F238E27FC236}">
              <a16:creationId xmlns:a16="http://schemas.microsoft.com/office/drawing/2014/main" id="{EC03C63C-6656-47F7-B46B-191AAC0AE5B7}"/>
            </a:ext>
          </a:extLst>
        </xdr:cNvPr>
        <xdr:cNvSpPr/>
      </xdr:nvSpPr>
      <xdr:spPr>
        <a:xfrm>
          <a:off x="7198179" y="15226393"/>
          <a:ext cx="14301107" cy="18400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13607</xdr:colOff>
      <xdr:row>64</xdr:row>
      <xdr:rowOff>40821</xdr:rowOff>
    </xdr:from>
    <xdr:to>
      <xdr:col>29</xdr:col>
      <xdr:colOff>679075</xdr:colOff>
      <xdr:row>64</xdr:row>
      <xdr:rowOff>220346</xdr:rowOff>
    </xdr:to>
    <xdr:sp macro="" textlink="">
      <xdr:nvSpPr>
        <xdr:cNvPr id="510" name="正方形/長方形 509">
          <a:extLst>
            <a:ext uri="{FF2B5EF4-FFF2-40B4-BE49-F238E27FC236}">
              <a16:creationId xmlns:a16="http://schemas.microsoft.com/office/drawing/2014/main" id="{9BE783F8-24D2-48F1-B975-0FE98A2CE7D7}"/>
            </a:ext>
          </a:extLst>
        </xdr:cNvPr>
        <xdr:cNvSpPr/>
      </xdr:nvSpPr>
      <xdr:spPr>
        <a:xfrm>
          <a:off x="7225393" y="15471321"/>
          <a:ext cx="14272611" cy="17952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40821</xdr:colOff>
      <xdr:row>65</xdr:row>
      <xdr:rowOff>27214</xdr:rowOff>
    </xdr:from>
    <xdr:to>
      <xdr:col>29</xdr:col>
      <xdr:colOff>674591</xdr:colOff>
      <xdr:row>65</xdr:row>
      <xdr:rowOff>227071</xdr:rowOff>
    </xdr:to>
    <xdr:sp macro="" textlink="">
      <xdr:nvSpPr>
        <xdr:cNvPr id="511" name="正方形/長方形 510">
          <a:extLst>
            <a:ext uri="{FF2B5EF4-FFF2-40B4-BE49-F238E27FC236}">
              <a16:creationId xmlns:a16="http://schemas.microsoft.com/office/drawing/2014/main" id="{76B13FFE-C9CC-40D3-8A0B-9C0741DA1EDB}"/>
            </a:ext>
          </a:extLst>
        </xdr:cNvPr>
        <xdr:cNvSpPr/>
      </xdr:nvSpPr>
      <xdr:spPr>
        <a:xfrm>
          <a:off x="7252607" y="15702643"/>
          <a:ext cx="14240913" cy="19985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27214</xdr:colOff>
      <xdr:row>66</xdr:row>
      <xdr:rowOff>13607</xdr:rowOff>
    </xdr:from>
    <xdr:to>
      <xdr:col>29</xdr:col>
      <xdr:colOff>668188</xdr:colOff>
      <xdr:row>66</xdr:row>
      <xdr:rowOff>220666</xdr:rowOff>
    </xdr:to>
    <xdr:sp macro="" textlink="">
      <xdr:nvSpPr>
        <xdr:cNvPr id="512" name="正方形/長方形 511">
          <a:extLst>
            <a:ext uri="{FF2B5EF4-FFF2-40B4-BE49-F238E27FC236}">
              <a16:creationId xmlns:a16="http://schemas.microsoft.com/office/drawing/2014/main" id="{B0B5BF9F-BD42-49C2-A203-76C9B20CE081}"/>
            </a:ext>
          </a:extLst>
        </xdr:cNvPr>
        <xdr:cNvSpPr/>
      </xdr:nvSpPr>
      <xdr:spPr>
        <a:xfrm>
          <a:off x="7239000" y="15933964"/>
          <a:ext cx="14248117" cy="20705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27214</xdr:colOff>
      <xdr:row>67</xdr:row>
      <xdr:rowOff>27214</xdr:rowOff>
    </xdr:from>
    <xdr:to>
      <xdr:col>30</xdr:col>
      <xdr:colOff>4161</xdr:colOff>
      <xdr:row>67</xdr:row>
      <xdr:rowOff>223386</xdr:rowOff>
    </xdr:to>
    <xdr:sp macro="" textlink="">
      <xdr:nvSpPr>
        <xdr:cNvPr id="513" name="正方形/長方形 512">
          <a:extLst>
            <a:ext uri="{FF2B5EF4-FFF2-40B4-BE49-F238E27FC236}">
              <a16:creationId xmlns:a16="http://schemas.microsoft.com/office/drawing/2014/main" id="{F884A5BF-C8FB-4B00-85FA-AFD6FD101D1F}"/>
            </a:ext>
          </a:extLst>
        </xdr:cNvPr>
        <xdr:cNvSpPr/>
      </xdr:nvSpPr>
      <xdr:spPr>
        <a:xfrm>
          <a:off x="7239000" y="16192500"/>
          <a:ext cx="14264447" cy="19617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19</xdr:col>
      <xdr:colOff>25924</xdr:colOff>
      <xdr:row>68</xdr:row>
      <xdr:rowOff>44823</xdr:rowOff>
    </xdr:from>
    <xdr:to>
      <xdr:col>21</xdr:col>
      <xdr:colOff>661141</xdr:colOff>
      <xdr:row>68</xdr:row>
      <xdr:rowOff>224822</xdr:rowOff>
    </xdr:to>
    <xdr:sp macro="" textlink="">
      <xdr:nvSpPr>
        <xdr:cNvPr id="516" name="正方形/長方形 515">
          <a:extLst>
            <a:ext uri="{FF2B5EF4-FFF2-40B4-BE49-F238E27FC236}">
              <a16:creationId xmlns:a16="http://schemas.microsoft.com/office/drawing/2014/main" id="{83FFE9AF-F83E-4E73-B43F-3DB74997FBA8}"/>
            </a:ext>
          </a:extLst>
        </xdr:cNvPr>
        <xdr:cNvSpPr/>
      </xdr:nvSpPr>
      <xdr:spPr>
        <a:xfrm>
          <a:off x="13002336" y="12617823"/>
          <a:ext cx="2002334"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10234</xdr:colOff>
      <xdr:row>69</xdr:row>
      <xdr:rowOff>56029</xdr:rowOff>
    </xdr:from>
    <xdr:to>
      <xdr:col>21</xdr:col>
      <xdr:colOff>649935</xdr:colOff>
      <xdr:row>69</xdr:row>
      <xdr:rowOff>220340</xdr:rowOff>
    </xdr:to>
    <xdr:sp macro="" textlink="">
      <xdr:nvSpPr>
        <xdr:cNvPr id="517" name="正方形/長方形 516">
          <a:extLst>
            <a:ext uri="{FF2B5EF4-FFF2-40B4-BE49-F238E27FC236}">
              <a16:creationId xmlns:a16="http://schemas.microsoft.com/office/drawing/2014/main" id="{BF147920-9A2D-443A-A18D-6C2DCB4113B4}"/>
            </a:ext>
          </a:extLst>
        </xdr:cNvPr>
        <xdr:cNvSpPr/>
      </xdr:nvSpPr>
      <xdr:spPr>
        <a:xfrm>
          <a:off x="12986646" y="12875558"/>
          <a:ext cx="2006818"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16955</xdr:colOff>
      <xdr:row>70</xdr:row>
      <xdr:rowOff>44823</xdr:rowOff>
    </xdr:from>
    <xdr:to>
      <xdr:col>21</xdr:col>
      <xdr:colOff>661140</xdr:colOff>
      <xdr:row>70</xdr:row>
      <xdr:rowOff>238272</xdr:rowOff>
    </xdr:to>
    <xdr:sp macro="" textlink="">
      <xdr:nvSpPr>
        <xdr:cNvPr id="518" name="正方形/長方形 517">
          <a:extLst>
            <a:ext uri="{FF2B5EF4-FFF2-40B4-BE49-F238E27FC236}">
              <a16:creationId xmlns:a16="http://schemas.microsoft.com/office/drawing/2014/main" id="{A5A2A121-E9C8-423E-93B2-72C7FDE58029}"/>
            </a:ext>
          </a:extLst>
        </xdr:cNvPr>
        <xdr:cNvSpPr/>
      </xdr:nvSpPr>
      <xdr:spPr>
        <a:xfrm>
          <a:off x="12993367" y="13110882"/>
          <a:ext cx="2011302"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34884</xdr:colOff>
      <xdr:row>71</xdr:row>
      <xdr:rowOff>22412</xdr:rowOff>
    </xdr:from>
    <xdr:to>
      <xdr:col>21</xdr:col>
      <xdr:colOff>649935</xdr:colOff>
      <xdr:row>71</xdr:row>
      <xdr:rowOff>222584</xdr:rowOff>
    </xdr:to>
    <xdr:sp macro="" textlink="">
      <xdr:nvSpPr>
        <xdr:cNvPr id="519" name="正方形/長方形 518">
          <a:extLst>
            <a:ext uri="{FF2B5EF4-FFF2-40B4-BE49-F238E27FC236}">
              <a16:creationId xmlns:a16="http://schemas.microsoft.com/office/drawing/2014/main" id="{1AAB822B-7251-4BEA-BBF2-25BCD9AFBE25}"/>
            </a:ext>
          </a:extLst>
        </xdr:cNvPr>
        <xdr:cNvSpPr/>
      </xdr:nvSpPr>
      <xdr:spPr>
        <a:xfrm>
          <a:off x="13011296" y="13335000"/>
          <a:ext cx="1982168"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19193</xdr:colOff>
      <xdr:row>72</xdr:row>
      <xdr:rowOff>44823</xdr:rowOff>
    </xdr:from>
    <xdr:to>
      <xdr:col>21</xdr:col>
      <xdr:colOff>638729</xdr:colOff>
      <xdr:row>72</xdr:row>
      <xdr:rowOff>218103</xdr:rowOff>
    </xdr:to>
    <xdr:sp macro="" textlink="">
      <xdr:nvSpPr>
        <xdr:cNvPr id="520" name="正方形/長方形 519">
          <a:extLst>
            <a:ext uri="{FF2B5EF4-FFF2-40B4-BE49-F238E27FC236}">
              <a16:creationId xmlns:a16="http://schemas.microsoft.com/office/drawing/2014/main" id="{0BA10092-2095-4784-A101-5EEE93C33794}"/>
            </a:ext>
          </a:extLst>
        </xdr:cNvPr>
        <xdr:cNvSpPr/>
      </xdr:nvSpPr>
      <xdr:spPr>
        <a:xfrm>
          <a:off x="12995605" y="13603941"/>
          <a:ext cx="1986653"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14710</xdr:colOff>
      <xdr:row>73</xdr:row>
      <xdr:rowOff>44824</xdr:rowOff>
    </xdr:from>
    <xdr:to>
      <xdr:col>21</xdr:col>
      <xdr:colOff>649935</xdr:colOff>
      <xdr:row>73</xdr:row>
      <xdr:rowOff>224827</xdr:rowOff>
    </xdr:to>
    <xdr:sp macro="" textlink="">
      <xdr:nvSpPr>
        <xdr:cNvPr id="521" name="正方形/長方形 520">
          <a:extLst>
            <a:ext uri="{FF2B5EF4-FFF2-40B4-BE49-F238E27FC236}">
              <a16:creationId xmlns:a16="http://schemas.microsoft.com/office/drawing/2014/main" id="{D479CCAE-14EA-4051-B687-F83C387A58F8}"/>
            </a:ext>
          </a:extLst>
        </xdr:cNvPr>
        <xdr:cNvSpPr/>
      </xdr:nvSpPr>
      <xdr:spPr>
        <a:xfrm>
          <a:off x="12991122" y="13850471"/>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21432</xdr:colOff>
      <xdr:row>74</xdr:row>
      <xdr:rowOff>40343</xdr:rowOff>
    </xdr:from>
    <xdr:to>
      <xdr:col>21</xdr:col>
      <xdr:colOff>656657</xdr:colOff>
      <xdr:row>74</xdr:row>
      <xdr:rowOff>220346</xdr:rowOff>
    </xdr:to>
    <xdr:sp macro="" textlink="">
      <xdr:nvSpPr>
        <xdr:cNvPr id="522" name="正方形/長方形 521">
          <a:extLst>
            <a:ext uri="{FF2B5EF4-FFF2-40B4-BE49-F238E27FC236}">
              <a16:creationId xmlns:a16="http://schemas.microsoft.com/office/drawing/2014/main" id="{85254AD0-8C28-47A1-915E-5F23702C13A7}"/>
            </a:ext>
          </a:extLst>
        </xdr:cNvPr>
        <xdr:cNvSpPr/>
      </xdr:nvSpPr>
      <xdr:spPr>
        <a:xfrm>
          <a:off x="12997844" y="14092519"/>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28154</xdr:colOff>
      <xdr:row>75</xdr:row>
      <xdr:rowOff>35861</xdr:rowOff>
    </xdr:from>
    <xdr:to>
      <xdr:col>21</xdr:col>
      <xdr:colOff>663379</xdr:colOff>
      <xdr:row>75</xdr:row>
      <xdr:rowOff>215864</xdr:rowOff>
    </xdr:to>
    <xdr:sp macro="" textlink="">
      <xdr:nvSpPr>
        <xdr:cNvPr id="523" name="正方形/長方形 522">
          <a:extLst>
            <a:ext uri="{FF2B5EF4-FFF2-40B4-BE49-F238E27FC236}">
              <a16:creationId xmlns:a16="http://schemas.microsoft.com/office/drawing/2014/main" id="{A00151B9-D4C5-4012-8A4F-0A83A9D8196C}"/>
            </a:ext>
          </a:extLst>
        </xdr:cNvPr>
        <xdr:cNvSpPr/>
      </xdr:nvSpPr>
      <xdr:spPr>
        <a:xfrm>
          <a:off x="13004566" y="14334567"/>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22</xdr:col>
      <xdr:colOff>32653</xdr:colOff>
      <xdr:row>68</xdr:row>
      <xdr:rowOff>40339</xdr:rowOff>
    </xdr:from>
    <xdr:to>
      <xdr:col>24</xdr:col>
      <xdr:colOff>667869</xdr:colOff>
      <xdr:row>68</xdr:row>
      <xdr:rowOff>220338</xdr:rowOff>
    </xdr:to>
    <xdr:sp macro="" textlink="">
      <xdr:nvSpPr>
        <xdr:cNvPr id="524" name="正方形/長方形 523">
          <a:extLst>
            <a:ext uri="{FF2B5EF4-FFF2-40B4-BE49-F238E27FC236}">
              <a16:creationId xmlns:a16="http://schemas.microsoft.com/office/drawing/2014/main" id="{AF16E6C4-9EDC-4176-8DB8-2FECC187336D}"/>
            </a:ext>
          </a:extLst>
        </xdr:cNvPr>
        <xdr:cNvSpPr/>
      </xdr:nvSpPr>
      <xdr:spPr>
        <a:xfrm>
          <a:off x="15059741" y="12613339"/>
          <a:ext cx="2002334"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16963</xdr:colOff>
      <xdr:row>69</xdr:row>
      <xdr:rowOff>51545</xdr:rowOff>
    </xdr:from>
    <xdr:to>
      <xdr:col>24</xdr:col>
      <xdr:colOff>656663</xdr:colOff>
      <xdr:row>69</xdr:row>
      <xdr:rowOff>215856</xdr:rowOff>
    </xdr:to>
    <xdr:sp macro="" textlink="">
      <xdr:nvSpPr>
        <xdr:cNvPr id="525" name="正方形/長方形 524">
          <a:extLst>
            <a:ext uri="{FF2B5EF4-FFF2-40B4-BE49-F238E27FC236}">
              <a16:creationId xmlns:a16="http://schemas.microsoft.com/office/drawing/2014/main" id="{CAFD34D8-EC89-40F4-B1A9-9604BFBFF5E2}"/>
            </a:ext>
          </a:extLst>
        </xdr:cNvPr>
        <xdr:cNvSpPr/>
      </xdr:nvSpPr>
      <xdr:spPr>
        <a:xfrm>
          <a:off x="15044051" y="12871074"/>
          <a:ext cx="2006818"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23684</xdr:colOff>
      <xdr:row>70</xdr:row>
      <xdr:rowOff>40339</xdr:rowOff>
    </xdr:from>
    <xdr:to>
      <xdr:col>24</xdr:col>
      <xdr:colOff>667868</xdr:colOff>
      <xdr:row>70</xdr:row>
      <xdr:rowOff>233788</xdr:rowOff>
    </xdr:to>
    <xdr:sp macro="" textlink="">
      <xdr:nvSpPr>
        <xdr:cNvPr id="526" name="正方形/長方形 525">
          <a:extLst>
            <a:ext uri="{FF2B5EF4-FFF2-40B4-BE49-F238E27FC236}">
              <a16:creationId xmlns:a16="http://schemas.microsoft.com/office/drawing/2014/main" id="{3B8BF274-845C-476C-A6E9-8E6043A0ED78}"/>
            </a:ext>
          </a:extLst>
        </xdr:cNvPr>
        <xdr:cNvSpPr/>
      </xdr:nvSpPr>
      <xdr:spPr>
        <a:xfrm>
          <a:off x="15050772" y="13106398"/>
          <a:ext cx="2011302"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41613</xdr:colOff>
      <xdr:row>71</xdr:row>
      <xdr:rowOff>17928</xdr:rowOff>
    </xdr:from>
    <xdr:to>
      <xdr:col>24</xdr:col>
      <xdr:colOff>656663</xdr:colOff>
      <xdr:row>71</xdr:row>
      <xdr:rowOff>218100</xdr:rowOff>
    </xdr:to>
    <xdr:sp macro="" textlink="">
      <xdr:nvSpPr>
        <xdr:cNvPr id="527" name="正方形/長方形 526">
          <a:extLst>
            <a:ext uri="{FF2B5EF4-FFF2-40B4-BE49-F238E27FC236}">
              <a16:creationId xmlns:a16="http://schemas.microsoft.com/office/drawing/2014/main" id="{C3D9AAB3-580B-46E0-836B-4374A54D81FF}"/>
            </a:ext>
          </a:extLst>
        </xdr:cNvPr>
        <xdr:cNvSpPr/>
      </xdr:nvSpPr>
      <xdr:spPr>
        <a:xfrm>
          <a:off x="15068701" y="13330516"/>
          <a:ext cx="1982168"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25922</xdr:colOff>
      <xdr:row>72</xdr:row>
      <xdr:rowOff>40339</xdr:rowOff>
    </xdr:from>
    <xdr:to>
      <xdr:col>24</xdr:col>
      <xdr:colOff>645457</xdr:colOff>
      <xdr:row>72</xdr:row>
      <xdr:rowOff>213619</xdr:rowOff>
    </xdr:to>
    <xdr:sp macro="" textlink="">
      <xdr:nvSpPr>
        <xdr:cNvPr id="528" name="正方形/長方形 527">
          <a:extLst>
            <a:ext uri="{FF2B5EF4-FFF2-40B4-BE49-F238E27FC236}">
              <a16:creationId xmlns:a16="http://schemas.microsoft.com/office/drawing/2014/main" id="{3AF9FAA4-4939-486D-9CFD-E8D5118C5EA5}"/>
            </a:ext>
          </a:extLst>
        </xdr:cNvPr>
        <xdr:cNvSpPr/>
      </xdr:nvSpPr>
      <xdr:spPr>
        <a:xfrm>
          <a:off x="15053010" y="13599457"/>
          <a:ext cx="1986653"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21439</xdr:colOff>
      <xdr:row>73</xdr:row>
      <xdr:rowOff>40340</xdr:rowOff>
    </xdr:from>
    <xdr:to>
      <xdr:col>24</xdr:col>
      <xdr:colOff>656663</xdr:colOff>
      <xdr:row>73</xdr:row>
      <xdr:rowOff>220343</xdr:rowOff>
    </xdr:to>
    <xdr:sp macro="" textlink="">
      <xdr:nvSpPr>
        <xdr:cNvPr id="529" name="正方形/長方形 528">
          <a:extLst>
            <a:ext uri="{FF2B5EF4-FFF2-40B4-BE49-F238E27FC236}">
              <a16:creationId xmlns:a16="http://schemas.microsoft.com/office/drawing/2014/main" id="{1C431573-47D4-4170-8690-55AE193BB1B1}"/>
            </a:ext>
          </a:extLst>
        </xdr:cNvPr>
        <xdr:cNvSpPr/>
      </xdr:nvSpPr>
      <xdr:spPr>
        <a:xfrm>
          <a:off x="15048527" y="13845987"/>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28161</xdr:colOff>
      <xdr:row>74</xdr:row>
      <xdr:rowOff>35859</xdr:rowOff>
    </xdr:from>
    <xdr:to>
      <xdr:col>24</xdr:col>
      <xdr:colOff>663385</xdr:colOff>
      <xdr:row>74</xdr:row>
      <xdr:rowOff>215862</xdr:rowOff>
    </xdr:to>
    <xdr:sp macro="" textlink="">
      <xdr:nvSpPr>
        <xdr:cNvPr id="530" name="正方形/長方形 529">
          <a:extLst>
            <a:ext uri="{FF2B5EF4-FFF2-40B4-BE49-F238E27FC236}">
              <a16:creationId xmlns:a16="http://schemas.microsoft.com/office/drawing/2014/main" id="{D3126B67-478C-4600-98B7-15749ABE1F7B}"/>
            </a:ext>
          </a:extLst>
        </xdr:cNvPr>
        <xdr:cNvSpPr/>
      </xdr:nvSpPr>
      <xdr:spPr>
        <a:xfrm>
          <a:off x="15055249" y="14088035"/>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34883</xdr:colOff>
      <xdr:row>75</xdr:row>
      <xdr:rowOff>31377</xdr:rowOff>
    </xdr:from>
    <xdr:to>
      <xdr:col>24</xdr:col>
      <xdr:colOff>670107</xdr:colOff>
      <xdr:row>75</xdr:row>
      <xdr:rowOff>211380</xdr:rowOff>
    </xdr:to>
    <xdr:sp macro="" textlink="">
      <xdr:nvSpPr>
        <xdr:cNvPr id="531" name="正方形/長方形 530">
          <a:extLst>
            <a:ext uri="{FF2B5EF4-FFF2-40B4-BE49-F238E27FC236}">
              <a16:creationId xmlns:a16="http://schemas.microsoft.com/office/drawing/2014/main" id="{805E25AE-BF29-4DFA-B99F-196AEDECF713}"/>
            </a:ext>
          </a:extLst>
        </xdr:cNvPr>
        <xdr:cNvSpPr/>
      </xdr:nvSpPr>
      <xdr:spPr>
        <a:xfrm>
          <a:off x="15061971" y="14330083"/>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25</xdr:col>
      <xdr:colOff>16965</xdr:colOff>
      <xdr:row>68</xdr:row>
      <xdr:rowOff>47061</xdr:rowOff>
    </xdr:from>
    <xdr:to>
      <xdr:col>27</xdr:col>
      <xdr:colOff>652182</xdr:colOff>
      <xdr:row>68</xdr:row>
      <xdr:rowOff>227060</xdr:rowOff>
    </xdr:to>
    <xdr:sp macro="" textlink="">
      <xdr:nvSpPr>
        <xdr:cNvPr id="532" name="正方形/長方形 531">
          <a:extLst>
            <a:ext uri="{FF2B5EF4-FFF2-40B4-BE49-F238E27FC236}">
              <a16:creationId xmlns:a16="http://schemas.microsoft.com/office/drawing/2014/main" id="{8ABF4ADE-0831-4207-92AB-9CB9CA9C0CEF}"/>
            </a:ext>
          </a:extLst>
        </xdr:cNvPr>
        <xdr:cNvSpPr/>
      </xdr:nvSpPr>
      <xdr:spPr>
        <a:xfrm>
          <a:off x="17094730" y="12620061"/>
          <a:ext cx="2002334"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1275</xdr:colOff>
      <xdr:row>69</xdr:row>
      <xdr:rowOff>58267</xdr:rowOff>
    </xdr:from>
    <xdr:to>
      <xdr:col>27</xdr:col>
      <xdr:colOff>640976</xdr:colOff>
      <xdr:row>69</xdr:row>
      <xdr:rowOff>222578</xdr:rowOff>
    </xdr:to>
    <xdr:sp macro="" textlink="">
      <xdr:nvSpPr>
        <xdr:cNvPr id="533" name="正方形/長方形 532">
          <a:extLst>
            <a:ext uri="{FF2B5EF4-FFF2-40B4-BE49-F238E27FC236}">
              <a16:creationId xmlns:a16="http://schemas.microsoft.com/office/drawing/2014/main" id="{BB42BC06-8E63-416D-B0F4-9507633E9E44}"/>
            </a:ext>
          </a:extLst>
        </xdr:cNvPr>
        <xdr:cNvSpPr/>
      </xdr:nvSpPr>
      <xdr:spPr>
        <a:xfrm>
          <a:off x="17079040" y="12877796"/>
          <a:ext cx="2006818"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7996</xdr:colOff>
      <xdr:row>70</xdr:row>
      <xdr:rowOff>47061</xdr:rowOff>
    </xdr:from>
    <xdr:to>
      <xdr:col>27</xdr:col>
      <xdr:colOff>652181</xdr:colOff>
      <xdr:row>70</xdr:row>
      <xdr:rowOff>240510</xdr:rowOff>
    </xdr:to>
    <xdr:sp macro="" textlink="">
      <xdr:nvSpPr>
        <xdr:cNvPr id="534" name="正方形/長方形 533">
          <a:extLst>
            <a:ext uri="{FF2B5EF4-FFF2-40B4-BE49-F238E27FC236}">
              <a16:creationId xmlns:a16="http://schemas.microsoft.com/office/drawing/2014/main" id="{188C70DE-F03E-4DC3-A659-6BA7D71FCCC6}"/>
            </a:ext>
          </a:extLst>
        </xdr:cNvPr>
        <xdr:cNvSpPr/>
      </xdr:nvSpPr>
      <xdr:spPr>
        <a:xfrm>
          <a:off x="17085761" y="13113120"/>
          <a:ext cx="2011302"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25925</xdr:colOff>
      <xdr:row>71</xdr:row>
      <xdr:rowOff>24650</xdr:rowOff>
    </xdr:from>
    <xdr:to>
      <xdr:col>27</xdr:col>
      <xdr:colOff>640976</xdr:colOff>
      <xdr:row>71</xdr:row>
      <xdr:rowOff>224822</xdr:rowOff>
    </xdr:to>
    <xdr:sp macro="" textlink="">
      <xdr:nvSpPr>
        <xdr:cNvPr id="535" name="正方形/長方形 534">
          <a:extLst>
            <a:ext uri="{FF2B5EF4-FFF2-40B4-BE49-F238E27FC236}">
              <a16:creationId xmlns:a16="http://schemas.microsoft.com/office/drawing/2014/main" id="{4C08A0FE-2032-4562-9F48-3BD9471A219D}"/>
            </a:ext>
          </a:extLst>
        </xdr:cNvPr>
        <xdr:cNvSpPr/>
      </xdr:nvSpPr>
      <xdr:spPr>
        <a:xfrm>
          <a:off x="17103690" y="13337238"/>
          <a:ext cx="1982168"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10234</xdr:colOff>
      <xdr:row>72</xdr:row>
      <xdr:rowOff>47061</xdr:rowOff>
    </xdr:from>
    <xdr:to>
      <xdr:col>27</xdr:col>
      <xdr:colOff>629770</xdr:colOff>
      <xdr:row>72</xdr:row>
      <xdr:rowOff>220341</xdr:rowOff>
    </xdr:to>
    <xdr:sp macro="" textlink="">
      <xdr:nvSpPr>
        <xdr:cNvPr id="536" name="正方形/長方形 535">
          <a:extLst>
            <a:ext uri="{FF2B5EF4-FFF2-40B4-BE49-F238E27FC236}">
              <a16:creationId xmlns:a16="http://schemas.microsoft.com/office/drawing/2014/main" id="{DA668DD5-B5F3-49CD-8EF1-7C4A85623076}"/>
            </a:ext>
          </a:extLst>
        </xdr:cNvPr>
        <xdr:cNvSpPr/>
      </xdr:nvSpPr>
      <xdr:spPr>
        <a:xfrm>
          <a:off x="17087999" y="13606179"/>
          <a:ext cx="1986653"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5751</xdr:colOff>
      <xdr:row>73</xdr:row>
      <xdr:rowOff>47062</xdr:rowOff>
    </xdr:from>
    <xdr:to>
      <xdr:col>27</xdr:col>
      <xdr:colOff>640976</xdr:colOff>
      <xdr:row>73</xdr:row>
      <xdr:rowOff>227065</xdr:rowOff>
    </xdr:to>
    <xdr:sp macro="" textlink="">
      <xdr:nvSpPr>
        <xdr:cNvPr id="537" name="正方形/長方形 536">
          <a:extLst>
            <a:ext uri="{FF2B5EF4-FFF2-40B4-BE49-F238E27FC236}">
              <a16:creationId xmlns:a16="http://schemas.microsoft.com/office/drawing/2014/main" id="{87C30F7A-4AF5-4B16-870E-CD3B6CBB3381}"/>
            </a:ext>
          </a:extLst>
        </xdr:cNvPr>
        <xdr:cNvSpPr/>
      </xdr:nvSpPr>
      <xdr:spPr>
        <a:xfrm>
          <a:off x="17083516" y="13852709"/>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12473</xdr:colOff>
      <xdr:row>74</xdr:row>
      <xdr:rowOff>42581</xdr:rowOff>
    </xdr:from>
    <xdr:to>
      <xdr:col>27</xdr:col>
      <xdr:colOff>647698</xdr:colOff>
      <xdr:row>74</xdr:row>
      <xdr:rowOff>222584</xdr:rowOff>
    </xdr:to>
    <xdr:sp macro="" textlink="">
      <xdr:nvSpPr>
        <xdr:cNvPr id="538" name="正方形/長方形 537">
          <a:extLst>
            <a:ext uri="{FF2B5EF4-FFF2-40B4-BE49-F238E27FC236}">
              <a16:creationId xmlns:a16="http://schemas.microsoft.com/office/drawing/2014/main" id="{B75BDFF5-3C5A-46E2-BB3D-A8430E8F9667}"/>
            </a:ext>
          </a:extLst>
        </xdr:cNvPr>
        <xdr:cNvSpPr/>
      </xdr:nvSpPr>
      <xdr:spPr>
        <a:xfrm>
          <a:off x="17090238" y="14094757"/>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19195</xdr:colOff>
      <xdr:row>75</xdr:row>
      <xdr:rowOff>38099</xdr:rowOff>
    </xdr:from>
    <xdr:to>
      <xdr:col>27</xdr:col>
      <xdr:colOff>654420</xdr:colOff>
      <xdr:row>75</xdr:row>
      <xdr:rowOff>218102</xdr:rowOff>
    </xdr:to>
    <xdr:sp macro="" textlink="">
      <xdr:nvSpPr>
        <xdr:cNvPr id="539" name="正方形/長方形 538">
          <a:extLst>
            <a:ext uri="{FF2B5EF4-FFF2-40B4-BE49-F238E27FC236}">
              <a16:creationId xmlns:a16="http://schemas.microsoft.com/office/drawing/2014/main" id="{5112BBE9-9977-4CA4-9EB8-6BACCAF4F7F0}"/>
            </a:ext>
          </a:extLst>
        </xdr:cNvPr>
        <xdr:cNvSpPr/>
      </xdr:nvSpPr>
      <xdr:spPr>
        <a:xfrm>
          <a:off x="17096960" y="14336805"/>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22</xdr:col>
      <xdr:colOff>23683</xdr:colOff>
      <xdr:row>76</xdr:row>
      <xdr:rowOff>53785</xdr:rowOff>
    </xdr:from>
    <xdr:to>
      <xdr:col>24</xdr:col>
      <xdr:colOff>658899</xdr:colOff>
      <xdr:row>76</xdr:row>
      <xdr:rowOff>233784</xdr:rowOff>
    </xdr:to>
    <xdr:sp macro="" textlink="">
      <xdr:nvSpPr>
        <xdr:cNvPr id="540" name="正方形/長方形 539">
          <a:extLst>
            <a:ext uri="{FF2B5EF4-FFF2-40B4-BE49-F238E27FC236}">
              <a16:creationId xmlns:a16="http://schemas.microsoft.com/office/drawing/2014/main" id="{50AA6A3A-FD5A-41CA-8FD6-C273F4C26DF5}"/>
            </a:ext>
          </a:extLst>
        </xdr:cNvPr>
        <xdr:cNvSpPr/>
      </xdr:nvSpPr>
      <xdr:spPr>
        <a:xfrm>
          <a:off x="16207900" y="12726176"/>
          <a:ext cx="2010129"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7993</xdr:colOff>
      <xdr:row>77</xdr:row>
      <xdr:rowOff>64990</xdr:rowOff>
    </xdr:from>
    <xdr:to>
      <xdr:col>24</xdr:col>
      <xdr:colOff>647693</xdr:colOff>
      <xdr:row>77</xdr:row>
      <xdr:rowOff>229301</xdr:rowOff>
    </xdr:to>
    <xdr:sp macro="" textlink="">
      <xdr:nvSpPr>
        <xdr:cNvPr id="541" name="正方形/長方形 540">
          <a:extLst>
            <a:ext uri="{FF2B5EF4-FFF2-40B4-BE49-F238E27FC236}">
              <a16:creationId xmlns:a16="http://schemas.microsoft.com/office/drawing/2014/main" id="{3A7EB842-AA75-4A62-A300-DF3B0260AB27}"/>
            </a:ext>
          </a:extLst>
        </xdr:cNvPr>
        <xdr:cNvSpPr/>
      </xdr:nvSpPr>
      <xdr:spPr>
        <a:xfrm>
          <a:off x="16192210" y="12985860"/>
          <a:ext cx="2014613"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14714</xdr:colOff>
      <xdr:row>78</xdr:row>
      <xdr:rowOff>53785</xdr:rowOff>
    </xdr:from>
    <xdr:to>
      <xdr:col>24</xdr:col>
      <xdr:colOff>658898</xdr:colOff>
      <xdr:row>79</xdr:row>
      <xdr:rowOff>704</xdr:rowOff>
    </xdr:to>
    <xdr:sp macro="" textlink="">
      <xdr:nvSpPr>
        <xdr:cNvPr id="542" name="正方形/長方形 541">
          <a:extLst>
            <a:ext uri="{FF2B5EF4-FFF2-40B4-BE49-F238E27FC236}">
              <a16:creationId xmlns:a16="http://schemas.microsoft.com/office/drawing/2014/main" id="{29A67DE1-7EB7-4433-925F-F7D0FA328F0C}"/>
            </a:ext>
          </a:extLst>
        </xdr:cNvPr>
        <xdr:cNvSpPr/>
      </xdr:nvSpPr>
      <xdr:spPr>
        <a:xfrm>
          <a:off x="16198931" y="13223133"/>
          <a:ext cx="2019097" cy="1953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32643</xdr:colOff>
      <xdr:row>79</xdr:row>
      <xdr:rowOff>31373</xdr:rowOff>
    </xdr:from>
    <xdr:to>
      <xdr:col>24</xdr:col>
      <xdr:colOff>647693</xdr:colOff>
      <xdr:row>79</xdr:row>
      <xdr:rowOff>231545</xdr:rowOff>
    </xdr:to>
    <xdr:sp macro="" textlink="">
      <xdr:nvSpPr>
        <xdr:cNvPr id="543" name="正方形/長方形 542">
          <a:extLst>
            <a:ext uri="{FF2B5EF4-FFF2-40B4-BE49-F238E27FC236}">
              <a16:creationId xmlns:a16="http://schemas.microsoft.com/office/drawing/2014/main" id="{F50B9E92-A5D5-43F2-BE56-F53182E48489}"/>
            </a:ext>
          </a:extLst>
        </xdr:cNvPr>
        <xdr:cNvSpPr/>
      </xdr:nvSpPr>
      <xdr:spPr>
        <a:xfrm>
          <a:off x="16216860" y="13449199"/>
          <a:ext cx="1989963"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16952</xdr:colOff>
      <xdr:row>80</xdr:row>
      <xdr:rowOff>53785</xdr:rowOff>
    </xdr:from>
    <xdr:to>
      <xdr:col>24</xdr:col>
      <xdr:colOff>636487</xdr:colOff>
      <xdr:row>80</xdr:row>
      <xdr:rowOff>227065</xdr:rowOff>
    </xdr:to>
    <xdr:sp macro="" textlink="">
      <xdr:nvSpPr>
        <xdr:cNvPr id="544" name="正方形/長方形 543">
          <a:extLst>
            <a:ext uri="{FF2B5EF4-FFF2-40B4-BE49-F238E27FC236}">
              <a16:creationId xmlns:a16="http://schemas.microsoft.com/office/drawing/2014/main" id="{C0C5DCF4-E0AB-4029-90A7-3AB558E9213A}"/>
            </a:ext>
          </a:extLst>
        </xdr:cNvPr>
        <xdr:cNvSpPr/>
      </xdr:nvSpPr>
      <xdr:spPr>
        <a:xfrm>
          <a:off x="16201169" y="13720089"/>
          <a:ext cx="1994448"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12469</xdr:colOff>
      <xdr:row>81</xdr:row>
      <xdr:rowOff>53786</xdr:rowOff>
    </xdr:from>
    <xdr:to>
      <xdr:col>24</xdr:col>
      <xdr:colOff>647693</xdr:colOff>
      <xdr:row>81</xdr:row>
      <xdr:rowOff>233789</xdr:rowOff>
    </xdr:to>
    <xdr:sp macro="" textlink="">
      <xdr:nvSpPr>
        <xdr:cNvPr id="545" name="正方形/長方形 544">
          <a:extLst>
            <a:ext uri="{FF2B5EF4-FFF2-40B4-BE49-F238E27FC236}">
              <a16:creationId xmlns:a16="http://schemas.microsoft.com/office/drawing/2014/main" id="{7006F033-3F64-4FCA-83D3-6E2C247F7441}"/>
            </a:ext>
          </a:extLst>
        </xdr:cNvPr>
        <xdr:cNvSpPr/>
      </xdr:nvSpPr>
      <xdr:spPr>
        <a:xfrm>
          <a:off x="16196686" y="13968569"/>
          <a:ext cx="2010137"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19191</xdr:colOff>
      <xdr:row>82</xdr:row>
      <xdr:rowOff>49304</xdr:rowOff>
    </xdr:from>
    <xdr:to>
      <xdr:col>24</xdr:col>
      <xdr:colOff>654415</xdr:colOff>
      <xdr:row>82</xdr:row>
      <xdr:rowOff>229307</xdr:rowOff>
    </xdr:to>
    <xdr:sp macro="" textlink="">
      <xdr:nvSpPr>
        <xdr:cNvPr id="546" name="正方形/長方形 545">
          <a:extLst>
            <a:ext uri="{FF2B5EF4-FFF2-40B4-BE49-F238E27FC236}">
              <a16:creationId xmlns:a16="http://schemas.microsoft.com/office/drawing/2014/main" id="{D9E2D46A-5F3A-4101-B435-CAA232EFECCE}"/>
            </a:ext>
          </a:extLst>
        </xdr:cNvPr>
        <xdr:cNvSpPr/>
      </xdr:nvSpPr>
      <xdr:spPr>
        <a:xfrm>
          <a:off x="16203408" y="14212565"/>
          <a:ext cx="2010137"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25913</xdr:colOff>
      <xdr:row>83</xdr:row>
      <xdr:rowOff>44823</xdr:rowOff>
    </xdr:from>
    <xdr:to>
      <xdr:col>24</xdr:col>
      <xdr:colOff>661137</xdr:colOff>
      <xdr:row>83</xdr:row>
      <xdr:rowOff>224826</xdr:rowOff>
    </xdr:to>
    <xdr:sp macro="" textlink="">
      <xdr:nvSpPr>
        <xdr:cNvPr id="547" name="正方形/長方形 546">
          <a:extLst>
            <a:ext uri="{FF2B5EF4-FFF2-40B4-BE49-F238E27FC236}">
              <a16:creationId xmlns:a16="http://schemas.microsoft.com/office/drawing/2014/main" id="{FB60B29C-22E4-4447-84DE-9083C3B2BAFD}"/>
            </a:ext>
          </a:extLst>
        </xdr:cNvPr>
        <xdr:cNvSpPr/>
      </xdr:nvSpPr>
      <xdr:spPr>
        <a:xfrm>
          <a:off x="16210130" y="14456562"/>
          <a:ext cx="2010137"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25</xdr:col>
      <xdr:colOff>33333</xdr:colOff>
      <xdr:row>76</xdr:row>
      <xdr:rowOff>38581</xdr:rowOff>
    </xdr:from>
    <xdr:to>
      <xdr:col>27</xdr:col>
      <xdr:colOff>668551</xdr:colOff>
      <xdr:row>76</xdr:row>
      <xdr:rowOff>220529</xdr:rowOff>
    </xdr:to>
    <xdr:sp macro="" textlink="">
      <xdr:nvSpPr>
        <xdr:cNvPr id="548" name="正方形/長方形 547">
          <a:extLst>
            <a:ext uri="{FF2B5EF4-FFF2-40B4-BE49-F238E27FC236}">
              <a16:creationId xmlns:a16="http://schemas.microsoft.com/office/drawing/2014/main" id="{569525AA-E720-4F69-B5DD-748CF949F27E}"/>
            </a:ext>
          </a:extLst>
        </xdr:cNvPr>
        <xdr:cNvSpPr/>
      </xdr:nvSpPr>
      <xdr:spPr>
        <a:xfrm>
          <a:off x="18279920" y="12710972"/>
          <a:ext cx="2010131" cy="1819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17643</xdr:colOff>
      <xdr:row>77</xdr:row>
      <xdr:rowOff>49786</xdr:rowOff>
    </xdr:from>
    <xdr:to>
      <xdr:col>27</xdr:col>
      <xdr:colOff>657345</xdr:colOff>
      <xdr:row>77</xdr:row>
      <xdr:rowOff>216046</xdr:rowOff>
    </xdr:to>
    <xdr:sp macro="" textlink="">
      <xdr:nvSpPr>
        <xdr:cNvPr id="549" name="正方形/長方形 548">
          <a:extLst>
            <a:ext uri="{FF2B5EF4-FFF2-40B4-BE49-F238E27FC236}">
              <a16:creationId xmlns:a16="http://schemas.microsoft.com/office/drawing/2014/main" id="{72D4C8B3-D966-4AA3-8A85-38018511595F}"/>
            </a:ext>
          </a:extLst>
        </xdr:cNvPr>
        <xdr:cNvSpPr/>
      </xdr:nvSpPr>
      <xdr:spPr>
        <a:xfrm>
          <a:off x="18264230" y="12970656"/>
          <a:ext cx="2014615" cy="16626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24364</xdr:colOff>
      <xdr:row>78</xdr:row>
      <xdr:rowOff>38581</xdr:rowOff>
    </xdr:from>
    <xdr:to>
      <xdr:col>27</xdr:col>
      <xdr:colOff>668550</xdr:colOff>
      <xdr:row>78</xdr:row>
      <xdr:rowOff>233978</xdr:rowOff>
    </xdr:to>
    <xdr:sp macro="" textlink="">
      <xdr:nvSpPr>
        <xdr:cNvPr id="550" name="正方形/長方形 549">
          <a:extLst>
            <a:ext uri="{FF2B5EF4-FFF2-40B4-BE49-F238E27FC236}">
              <a16:creationId xmlns:a16="http://schemas.microsoft.com/office/drawing/2014/main" id="{E380C218-130C-4149-916F-5D223AE45845}"/>
            </a:ext>
          </a:extLst>
        </xdr:cNvPr>
        <xdr:cNvSpPr/>
      </xdr:nvSpPr>
      <xdr:spPr>
        <a:xfrm>
          <a:off x="18270951" y="13207929"/>
          <a:ext cx="2019099" cy="1953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42293</xdr:colOff>
      <xdr:row>79</xdr:row>
      <xdr:rowOff>16169</xdr:rowOff>
    </xdr:from>
    <xdr:to>
      <xdr:col>27</xdr:col>
      <xdr:colOff>657345</xdr:colOff>
      <xdr:row>79</xdr:row>
      <xdr:rowOff>218290</xdr:rowOff>
    </xdr:to>
    <xdr:sp macro="" textlink="">
      <xdr:nvSpPr>
        <xdr:cNvPr id="551" name="正方形/長方形 550">
          <a:extLst>
            <a:ext uri="{FF2B5EF4-FFF2-40B4-BE49-F238E27FC236}">
              <a16:creationId xmlns:a16="http://schemas.microsoft.com/office/drawing/2014/main" id="{AEF49075-59AB-4182-B192-DF214E7503A4}"/>
            </a:ext>
          </a:extLst>
        </xdr:cNvPr>
        <xdr:cNvSpPr/>
      </xdr:nvSpPr>
      <xdr:spPr>
        <a:xfrm>
          <a:off x="18288880" y="13433995"/>
          <a:ext cx="1989965" cy="20212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26602</xdr:colOff>
      <xdr:row>80</xdr:row>
      <xdr:rowOff>38581</xdr:rowOff>
    </xdr:from>
    <xdr:to>
      <xdr:col>27</xdr:col>
      <xdr:colOff>646139</xdr:colOff>
      <xdr:row>80</xdr:row>
      <xdr:rowOff>211861</xdr:rowOff>
    </xdr:to>
    <xdr:sp macro="" textlink="">
      <xdr:nvSpPr>
        <xdr:cNvPr id="552" name="正方形/長方形 551">
          <a:extLst>
            <a:ext uri="{FF2B5EF4-FFF2-40B4-BE49-F238E27FC236}">
              <a16:creationId xmlns:a16="http://schemas.microsoft.com/office/drawing/2014/main" id="{4F9744EE-81BA-47C8-9136-3C5AD76AD1BD}"/>
            </a:ext>
          </a:extLst>
        </xdr:cNvPr>
        <xdr:cNvSpPr/>
      </xdr:nvSpPr>
      <xdr:spPr>
        <a:xfrm>
          <a:off x="18273189" y="13704885"/>
          <a:ext cx="1994450"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22119</xdr:colOff>
      <xdr:row>81</xdr:row>
      <xdr:rowOff>38582</xdr:rowOff>
    </xdr:from>
    <xdr:to>
      <xdr:col>27</xdr:col>
      <xdr:colOff>657345</xdr:colOff>
      <xdr:row>81</xdr:row>
      <xdr:rowOff>220533</xdr:rowOff>
    </xdr:to>
    <xdr:sp macro="" textlink="">
      <xdr:nvSpPr>
        <xdr:cNvPr id="553" name="正方形/長方形 552">
          <a:extLst>
            <a:ext uri="{FF2B5EF4-FFF2-40B4-BE49-F238E27FC236}">
              <a16:creationId xmlns:a16="http://schemas.microsoft.com/office/drawing/2014/main" id="{2B3CFBBF-17C1-4646-BAA8-116FBC79A7A9}"/>
            </a:ext>
          </a:extLst>
        </xdr:cNvPr>
        <xdr:cNvSpPr/>
      </xdr:nvSpPr>
      <xdr:spPr>
        <a:xfrm>
          <a:off x="18268706" y="13953365"/>
          <a:ext cx="2010139" cy="1819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28841</xdr:colOff>
      <xdr:row>82</xdr:row>
      <xdr:rowOff>34100</xdr:rowOff>
    </xdr:from>
    <xdr:to>
      <xdr:col>27</xdr:col>
      <xdr:colOff>664067</xdr:colOff>
      <xdr:row>82</xdr:row>
      <xdr:rowOff>216052</xdr:rowOff>
    </xdr:to>
    <xdr:sp macro="" textlink="">
      <xdr:nvSpPr>
        <xdr:cNvPr id="554" name="正方形/長方形 553">
          <a:extLst>
            <a:ext uri="{FF2B5EF4-FFF2-40B4-BE49-F238E27FC236}">
              <a16:creationId xmlns:a16="http://schemas.microsoft.com/office/drawing/2014/main" id="{C1CCBF7F-3D24-4444-A73E-A6CB789A3D2E}"/>
            </a:ext>
          </a:extLst>
        </xdr:cNvPr>
        <xdr:cNvSpPr/>
      </xdr:nvSpPr>
      <xdr:spPr>
        <a:xfrm>
          <a:off x="18275428" y="14197361"/>
          <a:ext cx="2010139" cy="18195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35563</xdr:colOff>
      <xdr:row>83</xdr:row>
      <xdr:rowOff>29619</xdr:rowOff>
    </xdr:from>
    <xdr:to>
      <xdr:col>27</xdr:col>
      <xdr:colOff>670789</xdr:colOff>
      <xdr:row>83</xdr:row>
      <xdr:rowOff>209622</xdr:rowOff>
    </xdr:to>
    <xdr:sp macro="" textlink="">
      <xdr:nvSpPr>
        <xdr:cNvPr id="555" name="正方形/長方形 554">
          <a:extLst>
            <a:ext uri="{FF2B5EF4-FFF2-40B4-BE49-F238E27FC236}">
              <a16:creationId xmlns:a16="http://schemas.microsoft.com/office/drawing/2014/main" id="{3DCF1DDC-01B6-455D-BCDB-B26DDFA7873B}"/>
            </a:ext>
          </a:extLst>
        </xdr:cNvPr>
        <xdr:cNvSpPr/>
      </xdr:nvSpPr>
      <xdr:spPr>
        <a:xfrm>
          <a:off x="18282150" y="14441358"/>
          <a:ext cx="2010139"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28</xdr:col>
      <xdr:colOff>14716</xdr:colOff>
      <xdr:row>68</xdr:row>
      <xdr:rowOff>44824</xdr:rowOff>
    </xdr:from>
    <xdr:to>
      <xdr:col>29</xdr:col>
      <xdr:colOff>347382</xdr:colOff>
      <xdr:row>68</xdr:row>
      <xdr:rowOff>236026</xdr:rowOff>
    </xdr:to>
    <xdr:sp macro="" textlink="">
      <xdr:nvSpPr>
        <xdr:cNvPr id="556" name="正方形/長方形 555">
          <a:extLst>
            <a:ext uri="{FF2B5EF4-FFF2-40B4-BE49-F238E27FC236}">
              <a16:creationId xmlns:a16="http://schemas.microsoft.com/office/drawing/2014/main" id="{5FB37B40-DE73-48DD-B2DB-2E1D040B4F82}"/>
            </a:ext>
          </a:extLst>
        </xdr:cNvPr>
        <xdr:cNvSpPr/>
      </xdr:nvSpPr>
      <xdr:spPr>
        <a:xfrm>
          <a:off x="20230128" y="16562295"/>
          <a:ext cx="1016225" cy="19120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27</xdr:col>
      <xdr:colOff>682585</xdr:colOff>
      <xdr:row>69</xdr:row>
      <xdr:rowOff>57007</xdr:rowOff>
    </xdr:from>
    <xdr:to>
      <xdr:col>29</xdr:col>
      <xdr:colOff>333968</xdr:colOff>
      <xdr:row>69</xdr:row>
      <xdr:rowOff>231545</xdr:rowOff>
    </xdr:to>
    <xdr:sp macro="" textlink="">
      <xdr:nvSpPr>
        <xdr:cNvPr id="557" name="正方形/長方形 556">
          <a:extLst>
            <a:ext uri="{FF2B5EF4-FFF2-40B4-BE49-F238E27FC236}">
              <a16:creationId xmlns:a16="http://schemas.microsoft.com/office/drawing/2014/main" id="{F9C73625-EEAD-4AEA-A21E-43A2CD689D35}"/>
            </a:ext>
          </a:extLst>
        </xdr:cNvPr>
        <xdr:cNvSpPr/>
      </xdr:nvSpPr>
      <xdr:spPr>
        <a:xfrm>
          <a:off x="20214438" y="16821007"/>
          <a:ext cx="1018501" cy="17453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5748</xdr:colOff>
      <xdr:row>70</xdr:row>
      <xdr:rowOff>43988</xdr:rowOff>
    </xdr:from>
    <xdr:to>
      <xdr:col>29</xdr:col>
      <xdr:colOff>342965</xdr:colOff>
      <xdr:row>71</xdr:row>
      <xdr:rowOff>2947</xdr:rowOff>
    </xdr:to>
    <xdr:sp macro="" textlink="">
      <xdr:nvSpPr>
        <xdr:cNvPr id="558" name="正方形/長方形 557">
          <a:extLst>
            <a:ext uri="{FF2B5EF4-FFF2-40B4-BE49-F238E27FC236}">
              <a16:creationId xmlns:a16="http://schemas.microsoft.com/office/drawing/2014/main" id="{5F0708F2-5457-4D72-948E-D8837BFC4CEA}"/>
            </a:ext>
          </a:extLst>
        </xdr:cNvPr>
        <xdr:cNvSpPr/>
      </xdr:nvSpPr>
      <xdr:spPr>
        <a:xfrm>
          <a:off x="20221160" y="17054517"/>
          <a:ext cx="1020776" cy="20548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23677</xdr:colOff>
      <xdr:row>71</xdr:row>
      <xdr:rowOff>21156</xdr:rowOff>
    </xdr:from>
    <xdr:to>
      <xdr:col>29</xdr:col>
      <xdr:colOff>346108</xdr:colOff>
      <xdr:row>71</xdr:row>
      <xdr:rowOff>233787</xdr:rowOff>
    </xdr:to>
    <xdr:sp macro="" textlink="">
      <xdr:nvSpPr>
        <xdr:cNvPr id="559" name="正方形/長方形 558">
          <a:extLst>
            <a:ext uri="{FF2B5EF4-FFF2-40B4-BE49-F238E27FC236}">
              <a16:creationId xmlns:a16="http://schemas.microsoft.com/office/drawing/2014/main" id="{89AD3EDD-AA6F-429A-A409-6A0210AA7C07}"/>
            </a:ext>
          </a:extLst>
        </xdr:cNvPr>
        <xdr:cNvSpPr/>
      </xdr:nvSpPr>
      <xdr:spPr>
        <a:xfrm>
          <a:off x="20239089" y="17278215"/>
          <a:ext cx="1005990" cy="21263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7985</xdr:colOff>
      <xdr:row>72</xdr:row>
      <xdr:rowOff>45243</xdr:rowOff>
    </xdr:from>
    <xdr:to>
      <xdr:col>29</xdr:col>
      <xdr:colOff>332693</xdr:colOff>
      <xdr:row>72</xdr:row>
      <xdr:rowOff>229308</xdr:rowOff>
    </xdr:to>
    <xdr:sp macro="" textlink="">
      <xdr:nvSpPr>
        <xdr:cNvPr id="560" name="正方形/長方形 559">
          <a:extLst>
            <a:ext uri="{FF2B5EF4-FFF2-40B4-BE49-F238E27FC236}">
              <a16:creationId xmlns:a16="http://schemas.microsoft.com/office/drawing/2014/main" id="{DA8697CA-4170-499D-9E87-AB5EBF4F83DD}"/>
            </a:ext>
          </a:extLst>
        </xdr:cNvPr>
        <xdr:cNvSpPr/>
      </xdr:nvSpPr>
      <xdr:spPr>
        <a:xfrm>
          <a:off x="20223397" y="17548831"/>
          <a:ext cx="1008267" cy="184065"/>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3502</xdr:colOff>
      <xdr:row>73</xdr:row>
      <xdr:rowOff>44825</xdr:rowOff>
    </xdr:from>
    <xdr:to>
      <xdr:col>29</xdr:col>
      <xdr:colOff>336172</xdr:colOff>
      <xdr:row>73</xdr:row>
      <xdr:rowOff>236031</xdr:rowOff>
    </xdr:to>
    <xdr:sp macro="" textlink="">
      <xdr:nvSpPr>
        <xdr:cNvPr id="561" name="正方形/長方形 560">
          <a:extLst>
            <a:ext uri="{FF2B5EF4-FFF2-40B4-BE49-F238E27FC236}">
              <a16:creationId xmlns:a16="http://schemas.microsoft.com/office/drawing/2014/main" id="{E1573DAB-8487-4CB2-B365-CBA1DF9A8D86}"/>
            </a:ext>
          </a:extLst>
        </xdr:cNvPr>
        <xdr:cNvSpPr/>
      </xdr:nvSpPr>
      <xdr:spPr>
        <a:xfrm>
          <a:off x="20218914" y="17794943"/>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10224</xdr:colOff>
      <xdr:row>74</xdr:row>
      <xdr:rowOff>40345</xdr:rowOff>
    </xdr:from>
    <xdr:to>
      <xdr:col>29</xdr:col>
      <xdr:colOff>342894</xdr:colOff>
      <xdr:row>74</xdr:row>
      <xdr:rowOff>231551</xdr:rowOff>
    </xdr:to>
    <xdr:sp macro="" textlink="">
      <xdr:nvSpPr>
        <xdr:cNvPr id="562" name="正方形/長方形 561">
          <a:extLst>
            <a:ext uri="{FF2B5EF4-FFF2-40B4-BE49-F238E27FC236}">
              <a16:creationId xmlns:a16="http://schemas.microsoft.com/office/drawing/2014/main" id="{385966B6-527A-440C-A2D9-B35A5D55C455}"/>
            </a:ext>
          </a:extLst>
        </xdr:cNvPr>
        <xdr:cNvSpPr/>
      </xdr:nvSpPr>
      <xdr:spPr>
        <a:xfrm>
          <a:off x="20225636" y="18036992"/>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16946</xdr:colOff>
      <xdr:row>75</xdr:row>
      <xdr:rowOff>35864</xdr:rowOff>
    </xdr:from>
    <xdr:to>
      <xdr:col>29</xdr:col>
      <xdr:colOff>349616</xdr:colOff>
      <xdr:row>75</xdr:row>
      <xdr:rowOff>227070</xdr:rowOff>
    </xdr:to>
    <xdr:sp macro="" textlink="">
      <xdr:nvSpPr>
        <xdr:cNvPr id="563" name="正方形/長方形 562">
          <a:extLst>
            <a:ext uri="{FF2B5EF4-FFF2-40B4-BE49-F238E27FC236}">
              <a16:creationId xmlns:a16="http://schemas.microsoft.com/office/drawing/2014/main" id="{072CB037-66FC-4C59-A1B9-59DA5FDF5E37}"/>
            </a:ext>
          </a:extLst>
        </xdr:cNvPr>
        <xdr:cNvSpPr/>
      </xdr:nvSpPr>
      <xdr:spPr>
        <a:xfrm>
          <a:off x="20232358" y="18279040"/>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30</xdr:col>
      <xdr:colOff>13463</xdr:colOff>
      <xdr:row>59</xdr:row>
      <xdr:rowOff>33618</xdr:rowOff>
    </xdr:from>
    <xdr:to>
      <xdr:col>30</xdr:col>
      <xdr:colOff>649942</xdr:colOff>
      <xdr:row>59</xdr:row>
      <xdr:rowOff>219635</xdr:rowOff>
    </xdr:to>
    <xdr:sp macro="" textlink="">
      <xdr:nvSpPr>
        <xdr:cNvPr id="565" name="正方形/長方形 564">
          <a:extLst>
            <a:ext uri="{FF2B5EF4-FFF2-40B4-BE49-F238E27FC236}">
              <a16:creationId xmlns:a16="http://schemas.microsoft.com/office/drawing/2014/main" id="{5DBC5765-1F41-40A3-B309-0BAA1D671A04}"/>
            </a:ext>
          </a:extLst>
        </xdr:cNvPr>
        <xdr:cNvSpPr/>
      </xdr:nvSpPr>
      <xdr:spPr>
        <a:xfrm>
          <a:off x="21595992" y="14332324"/>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16</xdr:col>
      <xdr:colOff>8999</xdr:colOff>
      <xdr:row>70</xdr:row>
      <xdr:rowOff>44823</xdr:rowOff>
    </xdr:from>
    <xdr:to>
      <xdr:col>18</xdr:col>
      <xdr:colOff>672353</xdr:colOff>
      <xdr:row>70</xdr:row>
      <xdr:rowOff>227805</xdr:rowOff>
    </xdr:to>
    <xdr:sp macro="" textlink="">
      <xdr:nvSpPr>
        <xdr:cNvPr id="567" name="正方形/長方形 566">
          <a:extLst>
            <a:ext uri="{FF2B5EF4-FFF2-40B4-BE49-F238E27FC236}">
              <a16:creationId xmlns:a16="http://schemas.microsoft.com/office/drawing/2014/main" id="{65E6C45B-E7D8-4F03-AE1C-91ECC8FE59A5}"/>
            </a:ext>
          </a:extLst>
        </xdr:cNvPr>
        <xdr:cNvSpPr/>
      </xdr:nvSpPr>
      <xdr:spPr>
        <a:xfrm>
          <a:off x="10934734" y="13110882"/>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17</xdr:col>
      <xdr:colOff>4529</xdr:colOff>
      <xdr:row>69</xdr:row>
      <xdr:rowOff>33618</xdr:rowOff>
    </xdr:from>
    <xdr:to>
      <xdr:col>18</xdr:col>
      <xdr:colOff>649941</xdr:colOff>
      <xdr:row>69</xdr:row>
      <xdr:rowOff>223322</xdr:rowOff>
    </xdr:to>
    <xdr:sp macro="" textlink="">
      <xdr:nvSpPr>
        <xdr:cNvPr id="568" name="正方形/長方形 567">
          <a:extLst>
            <a:ext uri="{FF2B5EF4-FFF2-40B4-BE49-F238E27FC236}">
              <a16:creationId xmlns:a16="http://schemas.microsoft.com/office/drawing/2014/main" id="{3ABD2DBF-3EF5-4609-AC23-F6A4C6B2953A}"/>
            </a:ext>
          </a:extLst>
        </xdr:cNvPr>
        <xdr:cNvSpPr/>
      </xdr:nvSpPr>
      <xdr:spPr>
        <a:xfrm>
          <a:off x="12700794" y="10880912"/>
          <a:ext cx="1328971" cy="189704"/>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17</xdr:col>
      <xdr:colOff>11250</xdr:colOff>
      <xdr:row>68</xdr:row>
      <xdr:rowOff>29136</xdr:rowOff>
    </xdr:from>
    <xdr:to>
      <xdr:col>18</xdr:col>
      <xdr:colOff>656663</xdr:colOff>
      <xdr:row>68</xdr:row>
      <xdr:rowOff>218840</xdr:rowOff>
    </xdr:to>
    <xdr:sp macro="" textlink="">
      <xdr:nvSpPr>
        <xdr:cNvPr id="569" name="正方形/長方形 568">
          <a:extLst>
            <a:ext uri="{FF2B5EF4-FFF2-40B4-BE49-F238E27FC236}">
              <a16:creationId xmlns:a16="http://schemas.microsoft.com/office/drawing/2014/main" id="{A18A6115-6A13-4821-ABFA-0DA4649370A5}"/>
            </a:ext>
          </a:extLst>
        </xdr:cNvPr>
        <xdr:cNvSpPr/>
      </xdr:nvSpPr>
      <xdr:spPr>
        <a:xfrm>
          <a:off x="12707515" y="16546607"/>
          <a:ext cx="1328972" cy="189704"/>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16</xdr:col>
      <xdr:colOff>6755</xdr:colOff>
      <xdr:row>71</xdr:row>
      <xdr:rowOff>44824</xdr:rowOff>
    </xdr:from>
    <xdr:to>
      <xdr:col>18</xdr:col>
      <xdr:colOff>661147</xdr:colOff>
      <xdr:row>71</xdr:row>
      <xdr:rowOff>214356</xdr:rowOff>
    </xdr:to>
    <xdr:sp macro="" textlink="">
      <xdr:nvSpPr>
        <xdr:cNvPr id="570" name="正方形/長方形 569">
          <a:extLst>
            <a:ext uri="{FF2B5EF4-FFF2-40B4-BE49-F238E27FC236}">
              <a16:creationId xmlns:a16="http://schemas.microsoft.com/office/drawing/2014/main" id="{EAA752E2-C0AF-4780-8931-968AC2CEA7E9}"/>
            </a:ext>
          </a:extLst>
        </xdr:cNvPr>
        <xdr:cNvSpPr/>
      </xdr:nvSpPr>
      <xdr:spPr>
        <a:xfrm>
          <a:off x="10932490" y="13357412"/>
          <a:ext cx="2021510" cy="16953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16</xdr:col>
      <xdr:colOff>15721</xdr:colOff>
      <xdr:row>72</xdr:row>
      <xdr:rowOff>40344</xdr:rowOff>
    </xdr:from>
    <xdr:to>
      <xdr:col>18</xdr:col>
      <xdr:colOff>679075</xdr:colOff>
      <xdr:row>72</xdr:row>
      <xdr:rowOff>223326</xdr:rowOff>
    </xdr:to>
    <xdr:sp macro="" textlink="">
      <xdr:nvSpPr>
        <xdr:cNvPr id="571" name="正方形/長方形 570">
          <a:extLst>
            <a:ext uri="{FF2B5EF4-FFF2-40B4-BE49-F238E27FC236}">
              <a16:creationId xmlns:a16="http://schemas.microsoft.com/office/drawing/2014/main" id="{C2C0B0CA-0B84-442C-A8EC-AB48842FD343}"/>
            </a:ext>
          </a:extLst>
        </xdr:cNvPr>
        <xdr:cNvSpPr/>
      </xdr:nvSpPr>
      <xdr:spPr>
        <a:xfrm>
          <a:off x="10941456" y="13599462"/>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16</xdr:col>
      <xdr:colOff>11237</xdr:colOff>
      <xdr:row>73</xdr:row>
      <xdr:rowOff>35863</xdr:rowOff>
    </xdr:from>
    <xdr:to>
      <xdr:col>18</xdr:col>
      <xdr:colOff>674591</xdr:colOff>
      <xdr:row>73</xdr:row>
      <xdr:rowOff>218845</xdr:rowOff>
    </xdr:to>
    <xdr:sp macro="" textlink="">
      <xdr:nvSpPr>
        <xdr:cNvPr id="572" name="正方形/長方形 571">
          <a:extLst>
            <a:ext uri="{FF2B5EF4-FFF2-40B4-BE49-F238E27FC236}">
              <a16:creationId xmlns:a16="http://schemas.microsoft.com/office/drawing/2014/main" id="{BBA2DDAD-E5F5-4CCF-B28E-470740E1C523}"/>
            </a:ext>
          </a:extLst>
        </xdr:cNvPr>
        <xdr:cNvSpPr/>
      </xdr:nvSpPr>
      <xdr:spPr>
        <a:xfrm>
          <a:off x="10936972" y="13841510"/>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30</xdr:col>
      <xdr:colOff>45</xdr:colOff>
      <xdr:row>66</xdr:row>
      <xdr:rowOff>56028</xdr:rowOff>
    </xdr:from>
    <xdr:to>
      <xdr:col>30</xdr:col>
      <xdr:colOff>649942</xdr:colOff>
      <xdr:row>66</xdr:row>
      <xdr:rowOff>207635</xdr:rowOff>
    </xdr:to>
    <xdr:sp macro="" textlink="">
      <xdr:nvSpPr>
        <xdr:cNvPr id="573" name="正方形/長方形 572">
          <a:extLst>
            <a:ext uri="{FF2B5EF4-FFF2-40B4-BE49-F238E27FC236}">
              <a16:creationId xmlns:a16="http://schemas.microsoft.com/office/drawing/2014/main" id="{70814253-A070-40E2-8628-4302C763C796}"/>
            </a:ext>
          </a:extLst>
        </xdr:cNvPr>
        <xdr:cNvSpPr/>
      </xdr:nvSpPr>
      <xdr:spPr>
        <a:xfrm>
          <a:off x="21582574" y="16080440"/>
          <a:ext cx="649897" cy="151607"/>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30</xdr:col>
      <xdr:colOff>17974</xdr:colOff>
      <xdr:row>65</xdr:row>
      <xdr:rowOff>33618</xdr:rowOff>
    </xdr:from>
    <xdr:to>
      <xdr:col>30</xdr:col>
      <xdr:colOff>638736</xdr:colOff>
      <xdr:row>65</xdr:row>
      <xdr:rowOff>225567</xdr:rowOff>
    </xdr:to>
    <xdr:sp macro="" textlink="">
      <xdr:nvSpPr>
        <xdr:cNvPr id="575" name="正方形/長方形 574">
          <a:extLst>
            <a:ext uri="{FF2B5EF4-FFF2-40B4-BE49-F238E27FC236}">
              <a16:creationId xmlns:a16="http://schemas.microsoft.com/office/drawing/2014/main" id="{657F50F8-B472-45CC-A90C-8C4AF56E92E9}"/>
            </a:ext>
          </a:extLst>
        </xdr:cNvPr>
        <xdr:cNvSpPr/>
      </xdr:nvSpPr>
      <xdr:spPr>
        <a:xfrm>
          <a:off x="21600503" y="15811500"/>
          <a:ext cx="620762" cy="191949"/>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17</xdr:col>
      <xdr:colOff>35900</xdr:colOff>
      <xdr:row>74</xdr:row>
      <xdr:rowOff>31383</xdr:rowOff>
    </xdr:from>
    <xdr:to>
      <xdr:col>18</xdr:col>
      <xdr:colOff>681312</xdr:colOff>
      <xdr:row>74</xdr:row>
      <xdr:rowOff>221087</xdr:rowOff>
    </xdr:to>
    <xdr:sp macro="" textlink="">
      <xdr:nvSpPr>
        <xdr:cNvPr id="576" name="正方形/長方形 575">
          <a:extLst>
            <a:ext uri="{FF2B5EF4-FFF2-40B4-BE49-F238E27FC236}">
              <a16:creationId xmlns:a16="http://schemas.microsoft.com/office/drawing/2014/main" id="{59D83FC9-5636-4095-BDE9-3CF6602CA683}"/>
            </a:ext>
          </a:extLst>
        </xdr:cNvPr>
        <xdr:cNvSpPr/>
      </xdr:nvSpPr>
      <xdr:spPr>
        <a:xfrm>
          <a:off x="12732165" y="18028030"/>
          <a:ext cx="1328971" cy="189704"/>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17</xdr:col>
      <xdr:colOff>670988</xdr:colOff>
      <xdr:row>76</xdr:row>
      <xdr:rowOff>56030</xdr:rowOff>
    </xdr:from>
    <xdr:to>
      <xdr:col>21</xdr:col>
      <xdr:colOff>682104</xdr:colOff>
      <xdr:row>76</xdr:row>
      <xdr:rowOff>208266</xdr:rowOff>
    </xdr:to>
    <xdr:sp macro="" textlink="">
      <xdr:nvSpPr>
        <xdr:cNvPr id="577" name="正方形/長方形 576">
          <a:extLst>
            <a:ext uri="{FF2B5EF4-FFF2-40B4-BE49-F238E27FC236}">
              <a16:creationId xmlns:a16="http://schemas.microsoft.com/office/drawing/2014/main" id="{84698A79-ACD3-4899-96F8-CFA8C8DB3214}"/>
            </a:ext>
          </a:extLst>
        </xdr:cNvPr>
        <xdr:cNvSpPr/>
      </xdr:nvSpPr>
      <xdr:spPr>
        <a:xfrm>
          <a:off x="13417923" y="12728421"/>
          <a:ext cx="2760942" cy="152236"/>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18</xdr:col>
      <xdr:colOff>1460</xdr:colOff>
      <xdr:row>77</xdr:row>
      <xdr:rowOff>40342</xdr:rowOff>
    </xdr:from>
    <xdr:to>
      <xdr:col>22</xdr:col>
      <xdr:colOff>12576</xdr:colOff>
      <xdr:row>77</xdr:row>
      <xdr:rowOff>220342</xdr:rowOff>
    </xdr:to>
    <xdr:sp macro="" textlink="">
      <xdr:nvSpPr>
        <xdr:cNvPr id="578" name="正方形/長方形 577">
          <a:extLst>
            <a:ext uri="{FF2B5EF4-FFF2-40B4-BE49-F238E27FC236}">
              <a16:creationId xmlns:a16="http://schemas.microsoft.com/office/drawing/2014/main" id="{FFE8307A-11EE-4F33-B098-07B8BF953BDD}"/>
            </a:ext>
          </a:extLst>
        </xdr:cNvPr>
        <xdr:cNvSpPr/>
      </xdr:nvSpPr>
      <xdr:spPr>
        <a:xfrm>
          <a:off x="13435851" y="12961212"/>
          <a:ext cx="2760942"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30</xdr:col>
      <xdr:colOff>20185</xdr:colOff>
      <xdr:row>60</xdr:row>
      <xdr:rowOff>40343</xdr:rowOff>
    </xdr:from>
    <xdr:to>
      <xdr:col>30</xdr:col>
      <xdr:colOff>656664</xdr:colOff>
      <xdr:row>60</xdr:row>
      <xdr:rowOff>226360</xdr:rowOff>
    </xdr:to>
    <xdr:sp macro="" textlink="">
      <xdr:nvSpPr>
        <xdr:cNvPr id="579" name="正方形/長方形 578">
          <a:extLst>
            <a:ext uri="{FF2B5EF4-FFF2-40B4-BE49-F238E27FC236}">
              <a16:creationId xmlns:a16="http://schemas.microsoft.com/office/drawing/2014/main" id="{1FE5040A-6648-4A5C-A47B-AA557A85D062}"/>
            </a:ext>
          </a:extLst>
        </xdr:cNvPr>
        <xdr:cNvSpPr/>
      </xdr:nvSpPr>
      <xdr:spPr>
        <a:xfrm>
          <a:off x="21602714" y="14585578"/>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26907</xdr:colOff>
      <xdr:row>61</xdr:row>
      <xdr:rowOff>35861</xdr:rowOff>
    </xdr:from>
    <xdr:to>
      <xdr:col>30</xdr:col>
      <xdr:colOff>663386</xdr:colOff>
      <xdr:row>61</xdr:row>
      <xdr:rowOff>221878</xdr:rowOff>
    </xdr:to>
    <xdr:sp macro="" textlink="">
      <xdr:nvSpPr>
        <xdr:cNvPr id="580" name="正方形/長方形 579">
          <a:extLst>
            <a:ext uri="{FF2B5EF4-FFF2-40B4-BE49-F238E27FC236}">
              <a16:creationId xmlns:a16="http://schemas.microsoft.com/office/drawing/2014/main" id="{71A45CC5-DA23-481A-90BA-A1B381BD19F9}"/>
            </a:ext>
          </a:extLst>
        </xdr:cNvPr>
        <xdr:cNvSpPr/>
      </xdr:nvSpPr>
      <xdr:spPr>
        <a:xfrm>
          <a:off x="21609436" y="14827626"/>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33629</xdr:colOff>
      <xdr:row>62</xdr:row>
      <xdr:rowOff>42586</xdr:rowOff>
    </xdr:from>
    <xdr:to>
      <xdr:col>30</xdr:col>
      <xdr:colOff>670108</xdr:colOff>
      <xdr:row>62</xdr:row>
      <xdr:rowOff>228603</xdr:rowOff>
    </xdr:to>
    <xdr:sp macro="" textlink="">
      <xdr:nvSpPr>
        <xdr:cNvPr id="581" name="正方形/長方形 580">
          <a:extLst>
            <a:ext uri="{FF2B5EF4-FFF2-40B4-BE49-F238E27FC236}">
              <a16:creationId xmlns:a16="http://schemas.microsoft.com/office/drawing/2014/main" id="{42B836EA-24CF-43A5-A724-9D2CAB32E4ED}"/>
            </a:ext>
          </a:extLst>
        </xdr:cNvPr>
        <xdr:cNvSpPr/>
      </xdr:nvSpPr>
      <xdr:spPr>
        <a:xfrm>
          <a:off x="21616158" y="15080880"/>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29145</xdr:colOff>
      <xdr:row>63</xdr:row>
      <xdr:rowOff>38104</xdr:rowOff>
    </xdr:from>
    <xdr:to>
      <xdr:col>30</xdr:col>
      <xdr:colOff>665624</xdr:colOff>
      <xdr:row>63</xdr:row>
      <xdr:rowOff>224121</xdr:rowOff>
    </xdr:to>
    <xdr:sp macro="" textlink="">
      <xdr:nvSpPr>
        <xdr:cNvPr id="582" name="正方形/長方形 581">
          <a:extLst>
            <a:ext uri="{FF2B5EF4-FFF2-40B4-BE49-F238E27FC236}">
              <a16:creationId xmlns:a16="http://schemas.microsoft.com/office/drawing/2014/main" id="{10E6696E-3EDC-4B1E-908E-20C761801989}"/>
            </a:ext>
          </a:extLst>
        </xdr:cNvPr>
        <xdr:cNvSpPr/>
      </xdr:nvSpPr>
      <xdr:spPr>
        <a:xfrm>
          <a:off x="21611674" y="15322928"/>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24661</xdr:colOff>
      <xdr:row>64</xdr:row>
      <xdr:rowOff>44829</xdr:rowOff>
    </xdr:from>
    <xdr:to>
      <xdr:col>30</xdr:col>
      <xdr:colOff>661140</xdr:colOff>
      <xdr:row>64</xdr:row>
      <xdr:rowOff>230846</xdr:rowOff>
    </xdr:to>
    <xdr:sp macro="" textlink="">
      <xdr:nvSpPr>
        <xdr:cNvPr id="583" name="正方形/長方形 582">
          <a:extLst>
            <a:ext uri="{FF2B5EF4-FFF2-40B4-BE49-F238E27FC236}">
              <a16:creationId xmlns:a16="http://schemas.microsoft.com/office/drawing/2014/main" id="{53373CB8-D435-470C-84B9-E6D133F5B9F1}"/>
            </a:ext>
          </a:extLst>
        </xdr:cNvPr>
        <xdr:cNvSpPr/>
      </xdr:nvSpPr>
      <xdr:spPr>
        <a:xfrm>
          <a:off x="21607190" y="15576182"/>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29179</xdr:colOff>
      <xdr:row>67</xdr:row>
      <xdr:rowOff>40341</xdr:rowOff>
    </xdr:from>
    <xdr:to>
      <xdr:col>30</xdr:col>
      <xdr:colOff>679076</xdr:colOff>
      <xdr:row>67</xdr:row>
      <xdr:rowOff>191948</xdr:rowOff>
    </xdr:to>
    <xdr:sp macro="" textlink="">
      <xdr:nvSpPr>
        <xdr:cNvPr id="584" name="正方形/長方形 583">
          <a:extLst>
            <a:ext uri="{FF2B5EF4-FFF2-40B4-BE49-F238E27FC236}">
              <a16:creationId xmlns:a16="http://schemas.microsoft.com/office/drawing/2014/main" id="{3EAD62CA-1D99-46EC-A4BA-6F161911708D}"/>
            </a:ext>
          </a:extLst>
        </xdr:cNvPr>
        <xdr:cNvSpPr/>
      </xdr:nvSpPr>
      <xdr:spPr>
        <a:xfrm>
          <a:off x="21611708" y="16311282"/>
          <a:ext cx="649897" cy="151607"/>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28</xdr:col>
      <xdr:colOff>32644</xdr:colOff>
      <xdr:row>76</xdr:row>
      <xdr:rowOff>73963</xdr:rowOff>
    </xdr:from>
    <xdr:to>
      <xdr:col>29</xdr:col>
      <xdr:colOff>365310</xdr:colOff>
      <xdr:row>77</xdr:row>
      <xdr:rowOff>18636</xdr:rowOff>
    </xdr:to>
    <xdr:sp macro="" textlink="">
      <xdr:nvSpPr>
        <xdr:cNvPr id="585" name="正方形/長方形 584">
          <a:extLst>
            <a:ext uri="{FF2B5EF4-FFF2-40B4-BE49-F238E27FC236}">
              <a16:creationId xmlns:a16="http://schemas.microsoft.com/office/drawing/2014/main" id="{1BC7B1B7-9069-4934-ABD5-67243F9DC6AC}"/>
            </a:ext>
          </a:extLst>
        </xdr:cNvPr>
        <xdr:cNvSpPr/>
      </xdr:nvSpPr>
      <xdr:spPr>
        <a:xfrm>
          <a:off x="20248056" y="18563669"/>
          <a:ext cx="1016225" cy="19120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16954</xdr:colOff>
      <xdr:row>77</xdr:row>
      <xdr:rowOff>86146</xdr:rowOff>
    </xdr:from>
    <xdr:to>
      <xdr:col>29</xdr:col>
      <xdr:colOff>351896</xdr:colOff>
      <xdr:row>78</xdr:row>
      <xdr:rowOff>14154</xdr:rowOff>
    </xdr:to>
    <xdr:sp macro="" textlink="">
      <xdr:nvSpPr>
        <xdr:cNvPr id="586" name="正方形/長方形 585">
          <a:extLst>
            <a:ext uri="{FF2B5EF4-FFF2-40B4-BE49-F238E27FC236}">
              <a16:creationId xmlns:a16="http://schemas.microsoft.com/office/drawing/2014/main" id="{3B73362E-901B-4BEA-A9AE-5ED48B30F37F}"/>
            </a:ext>
          </a:extLst>
        </xdr:cNvPr>
        <xdr:cNvSpPr/>
      </xdr:nvSpPr>
      <xdr:spPr>
        <a:xfrm>
          <a:off x="20232366" y="18822381"/>
          <a:ext cx="1018501" cy="17453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23676</xdr:colOff>
      <xdr:row>78</xdr:row>
      <xdr:rowOff>73126</xdr:rowOff>
    </xdr:from>
    <xdr:to>
      <xdr:col>29</xdr:col>
      <xdr:colOff>360893</xdr:colOff>
      <xdr:row>79</xdr:row>
      <xdr:rowOff>32086</xdr:rowOff>
    </xdr:to>
    <xdr:sp macro="" textlink="">
      <xdr:nvSpPr>
        <xdr:cNvPr id="587" name="正方形/長方形 586">
          <a:extLst>
            <a:ext uri="{FF2B5EF4-FFF2-40B4-BE49-F238E27FC236}">
              <a16:creationId xmlns:a16="http://schemas.microsoft.com/office/drawing/2014/main" id="{B9F25624-741B-4A0E-9C90-F06CF6D18857}"/>
            </a:ext>
          </a:extLst>
        </xdr:cNvPr>
        <xdr:cNvSpPr/>
      </xdr:nvSpPr>
      <xdr:spPr>
        <a:xfrm>
          <a:off x="20239088" y="19055891"/>
          <a:ext cx="1020776" cy="20548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41605</xdr:colOff>
      <xdr:row>79</xdr:row>
      <xdr:rowOff>50295</xdr:rowOff>
    </xdr:from>
    <xdr:to>
      <xdr:col>29</xdr:col>
      <xdr:colOff>364036</xdr:colOff>
      <xdr:row>80</xdr:row>
      <xdr:rowOff>16396</xdr:rowOff>
    </xdr:to>
    <xdr:sp macro="" textlink="">
      <xdr:nvSpPr>
        <xdr:cNvPr id="588" name="正方形/長方形 587">
          <a:extLst>
            <a:ext uri="{FF2B5EF4-FFF2-40B4-BE49-F238E27FC236}">
              <a16:creationId xmlns:a16="http://schemas.microsoft.com/office/drawing/2014/main" id="{D4FB223A-54CC-44E1-97A3-63BD58B2A743}"/>
            </a:ext>
          </a:extLst>
        </xdr:cNvPr>
        <xdr:cNvSpPr/>
      </xdr:nvSpPr>
      <xdr:spPr>
        <a:xfrm>
          <a:off x="20257017" y="19279589"/>
          <a:ext cx="1005990" cy="21263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25913</xdr:colOff>
      <xdr:row>80</xdr:row>
      <xdr:rowOff>74381</xdr:rowOff>
    </xdr:from>
    <xdr:to>
      <xdr:col>29</xdr:col>
      <xdr:colOff>350621</xdr:colOff>
      <xdr:row>81</xdr:row>
      <xdr:rowOff>11917</xdr:rowOff>
    </xdr:to>
    <xdr:sp macro="" textlink="">
      <xdr:nvSpPr>
        <xdr:cNvPr id="589" name="正方形/長方形 588">
          <a:extLst>
            <a:ext uri="{FF2B5EF4-FFF2-40B4-BE49-F238E27FC236}">
              <a16:creationId xmlns:a16="http://schemas.microsoft.com/office/drawing/2014/main" id="{FF323ED6-152A-4C4F-96A4-8EAB9ABC4C9A}"/>
            </a:ext>
          </a:extLst>
        </xdr:cNvPr>
        <xdr:cNvSpPr/>
      </xdr:nvSpPr>
      <xdr:spPr>
        <a:xfrm>
          <a:off x="20241325" y="19550205"/>
          <a:ext cx="1008267" cy="184065"/>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21430</xdr:colOff>
      <xdr:row>81</xdr:row>
      <xdr:rowOff>73964</xdr:rowOff>
    </xdr:from>
    <xdr:to>
      <xdr:col>29</xdr:col>
      <xdr:colOff>354100</xdr:colOff>
      <xdr:row>82</xdr:row>
      <xdr:rowOff>18641</xdr:rowOff>
    </xdr:to>
    <xdr:sp macro="" textlink="">
      <xdr:nvSpPr>
        <xdr:cNvPr id="590" name="正方形/長方形 589">
          <a:extLst>
            <a:ext uri="{FF2B5EF4-FFF2-40B4-BE49-F238E27FC236}">
              <a16:creationId xmlns:a16="http://schemas.microsoft.com/office/drawing/2014/main" id="{29576201-A4CB-4F12-B9E6-75BC2E13C9C8}"/>
            </a:ext>
          </a:extLst>
        </xdr:cNvPr>
        <xdr:cNvSpPr/>
      </xdr:nvSpPr>
      <xdr:spPr>
        <a:xfrm>
          <a:off x="20236842" y="19796317"/>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28152</xdr:colOff>
      <xdr:row>82</xdr:row>
      <xdr:rowOff>69484</xdr:rowOff>
    </xdr:from>
    <xdr:to>
      <xdr:col>29</xdr:col>
      <xdr:colOff>360822</xdr:colOff>
      <xdr:row>83</xdr:row>
      <xdr:rowOff>14160</xdr:rowOff>
    </xdr:to>
    <xdr:sp macro="" textlink="">
      <xdr:nvSpPr>
        <xdr:cNvPr id="591" name="正方形/長方形 590">
          <a:extLst>
            <a:ext uri="{FF2B5EF4-FFF2-40B4-BE49-F238E27FC236}">
              <a16:creationId xmlns:a16="http://schemas.microsoft.com/office/drawing/2014/main" id="{22460695-5A7C-4858-968C-449003C04686}"/>
            </a:ext>
          </a:extLst>
        </xdr:cNvPr>
        <xdr:cNvSpPr/>
      </xdr:nvSpPr>
      <xdr:spPr>
        <a:xfrm>
          <a:off x="20243564" y="20038366"/>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34874</xdr:colOff>
      <xdr:row>83</xdr:row>
      <xdr:rowOff>65002</xdr:rowOff>
    </xdr:from>
    <xdr:to>
      <xdr:col>29</xdr:col>
      <xdr:colOff>367544</xdr:colOff>
      <xdr:row>84</xdr:row>
      <xdr:rowOff>0</xdr:rowOff>
    </xdr:to>
    <xdr:sp macro="" textlink="">
      <xdr:nvSpPr>
        <xdr:cNvPr id="592" name="正方形/長方形 591">
          <a:extLst>
            <a:ext uri="{FF2B5EF4-FFF2-40B4-BE49-F238E27FC236}">
              <a16:creationId xmlns:a16="http://schemas.microsoft.com/office/drawing/2014/main" id="{61242D3B-1022-47BE-BE6E-AD1E8D9F1321}"/>
            </a:ext>
          </a:extLst>
        </xdr:cNvPr>
        <xdr:cNvSpPr/>
      </xdr:nvSpPr>
      <xdr:spPr>
        <a:xfrm>
          <a:off x="20250286" y="20280414"/>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7</xdr:col>
      <xdr:colOff>20551</xdr:colOff>
      <xdr:row>57</xdr:row>
      <xdr:rowOff>56030</xdr:rowOff>
    </xdr:from>
    <xdr:to>
      <xdr:col>39</xdr:col>
      <xdr:colOff>638736</xdr:colOff>
      <xdr:row>57</xdr:row>
      <xdr:rowOff>212330</xdr:rowOff>
    </xdr:to>
    <xdr:sp macro="" textlink="">
      <xdr:nvSpPr>
        <xdr:cNvPr id="593" name="正方形/長方形 592">
          <a:extLst>
            <a:ext uri="{FF2B5EF4-FFF2-40B4-BE49-F238E27FC236}">
              <a16:creationId xmlns:a16="http://schemas.microsoft.com/office/drawing/2014/main" id="{BD8D7566-040E-41BA-AE0B-1BC167EA58FC}"/>
            </a:ext>
          </a:extLst>
        </xdr:cNvPr>
        <xdr:cNvSpPr/>
      </xdr:nvSpPr>
      <xdr:spPr>
        <a:xfrm>
          <a:off x="4794257" y="14108206"/>
          <a:ext cx="22492067" cy="15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654809</xdr:colOff>
      <xdr:row>58</xdr:row>
      <xdr:rowOff>56028</xdr:rowOff>
    </xdr:from>
    <xdr:to>
      <xdr:col>39</xdr:col>
      <xdr:colOff>638736</xdr:colOff>
      <xdr:row>58</xdr:row>
      <xdr:rowOff>219053</xdr:rowOff>
    </xdr:to>
    <xdr:sp macro="" textlink="">
      <xdr:nvSpPr>
        <xdr:cNvPr id="594" name="正方形/長方形 593">
          <a:extLst>
            <a:ext uri="{FF2B5EF4-FFF2-40B4-BE49-F238E27FC236}">
              <a16:creationId xmlns:a16="http://schemas.microsoft.com/office/drawing/2014/main" id="{77979F72-8F7E-4161-A857-48FE10D16D83}"/>
            </a:ext>
          </a:extLst>
        </xdr:cNvPr>
        <xdr:cNvSpPr/>
      </xdr:nvSpPr>
      <xdr:spPr>
        <a:xfrm>
          <a:off x="6112074" y="14354734"/>
          <a:ext cx="21174250" cy="163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33607</xdr:colOff>
      <xdr:row>99</xdr:row>
      <xdr:rowOff>33617</xdr:rowOff>
    </xdr:from>
    <xdr:to>
      <xdr:col>36</xdr:col>
      <xdr:colOff>656663</xdr:colOff>
      <xdr:row>99</xdr:row>
      <xdr:rowOff>213617</xdr:rowOff>
    </xdr:to>
    <xdr:sp macro="" textlink="">
      <xdr:nvSpPr>
        <xdr:cNvPr id="595" name="正方形/長方形 594">
          <a:extLst>
            <a:ext uri="{FF2B5EF4-FFF2-40B4-BE49-F238E27FC236}">
              <a16:creationId xmlns:a16="http://schemas.microsoft.com/office/drawing/2014/main" id="{C6A43CA2-4A5C-4772-ADEE-57A80308E6B0}"/>
            </a:ext>
          </a:extLst>
        </xdr:cNvPr>
        <xdr:cNvSpPr/>
      </xdr:nvSpPr>
      <xdr:spPr>
        <a:xfrm>
          <a:off x="5793431" y="20988617"/>
          <a:ext cx="20446261"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33607</xdr:colOff>
      <xdr:row>100</xdr:row>
      <xdr:rowOff>22412</xdr:rowOff>
    </xdr:from>
    <xdr:to>
      <xdr:col>36</xdr:col>
      <xdr:colOff>658402</xdr:colOff>
      <xdr:row>100</xdr:row>
      <xdr:rowOff>202412</xdr:rowOff>
    </xdr:to>
    <xdr:sp macro="" textlink="">
      <xdr:nvSpPr>
        <xdr:cNvPr id="596" name="正方形/長方形 595">
          <a:extLst>
            <a:ext uri="{FF2B5EF4-FFF2-40B4-BE49-F238E27FC236}">
              <a16:creationId xmlns:a16="http://schemas.microsoft.com/office/drawing/2014/main" id="{F1CAD5F6-F199-46ED-B85F-91DC1D8EC268}"/>
            </a:ext>
          </a:extLst>
        </xdr:cNvPr>
        <xdr:cNvSpPr/>
      </xdr:nvSpPr>
      <xdr:spPr>
        <a:xfrm>
          <a:off x="5793431" y="21223941"/>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33606</xdr:colOff>
      <xdr:row>101</xdr:row>
      <xdr:rowOff>22410</xdr:rowOff>
    </xdr:from>
    <xdr:to>
      <xdr:col>36</xdr:col>
      <xdr:colOff>658401</xdr:colOff>
      <xdr:row>101</xdr:row>
      <xdr:rowOff>202410</xdr:rowOff>
    </xdr:to>
    <xdr:sp macro="" textlink="">
      <xdr:nvSpPr>
        <xdr:cNvPr id="597" name="正方形/長方形 596">
          <a:extLst>
            <a:ext uri="{FF2B5EF4-FFF2-40B4-BE49-F238E27FC236}">
              <a16:creationId xmlns:a16="http://schemas.microsoft.com/office/drawing/2014/main" id="{BD2257EA-898B-4CA2-8F6B-92A60DCE8017}"/>
            </a:ext>
          </a:extLst>
        </xdr:cNvPr>
        <xdr:cNvSpPr/>
      </xdr:nvSpPr>
      <xdr:spPr>
        <a:xfrm>
          <a:off x="5793430" y="21470469"/>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33607</xdr:colOff>
      <xdr:row>102</xdr:row>
      <xdr:rowOff>33617</xdr:rowOff>
    </xdr:from>
    <xdr:to>
      <xdr:col>36</xdr:col>
      <xdr:colOff>658402</xdr:colOff>
      <xdr:row>102</xdr:row>
      <xdr:rowOff>213617</xdr:rowOff>
    </xdr:to>
    <xdr:sp macro="" textlink="">
      <xdr:nvSpPr>
        <xdr:cNvPr id="598" name="正方形/長方形 597">
          <a:extLst>
            <a:ext uri="{FF2B5EF4-FFF2-40B4-BE49-F238E27FC236}">
              <a16:creationId xmlns:a16="http://schemas.microsoft.com/office/drawing/2014/main" id="{11DEDD1B-D491-4104-AF29-17606DC304DF}"/>
            </a:ext>
          </a:extLst>
        </xdr:cNvPr>
        <xdr:cNvSpPr/>
      </xdr:nvSpPr>
      <xdr:spPr>
        <a:xfrm>
          <a:off x="5793431" y="21728205"/>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33607</xdr:colOff>
      <xdr:row>103</xdr:row>
      <xdr:rowOff>29135</xdr:rowOff>
    </xdr:from>
    <xdr:to>
      <xdr:col>36</xdr:col>
      <xdr:colOff>658402</xdr:colOff>
      <xdr:row>103</xdr:row>
      <xdr:rowOff>209135</xdr:rowOff>
    </xdr:to>
    <xdr:sp macro="" textlink="">
      <xdr:nvSpPr>
        <xdr:cNvPr id="599" name="正方形/長方形 598">
          <a:extLst>
            <a:ext uri="{FF2B5EF4-FFF2-40B4-BE49-F238E27FC236}">
              <a16:creationId xmlns:a16="http://schemas.microsoft.com/office/drawing/2014/main" id="{FBC91D5A-A4D2-4F68-88E2-655921482394}"/>
            </a:ext>
          </a:extLst>
        </xdr:cNvPr>
        <xdr:cNvSpPr/>
      </xdr:nvSpPr>
      <xdr:spPr>
        <a:xfrm>
          <a:off x="5793431" y="21970253"/>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25</xdr:col>
      <xdr:colOff>13454</xdr:colOff>
      <xdr:row>104</xdr:row>
      <xdr:rowOff>22412</xdr:rowOff>
    </xdr:from>
    <xdr:to>
      <xdr:col>32</xdr:col>
      <xdr:colOff>661146</xdr:colOff>
      <xdr:row>104</xdr:row>
      <xdr:rowOff>208439</xdr:rowOff>
    </xdr:to>
    <xdr:sp macro="" textlink="">
      <xdr:nvSpPr>
        <xdr:cNvPr id="600" name="正方形/長方形 599">
          <a:extLst>
            <a:ext uri="{FF2B5EF4-FFF2-40B4-BE49-F238E27FC236}">
              <a16:creationId xmlns:a16="http://schemas.microsoft.com/office/drawing/2014/main" id="{BDE74151-4478-4D42-AA38-99D19C0D6798}"/>
            </a:ext>
          </a:extLst>
        </xdr:cNvPr>
        <xdr:cNvSpPr/>
      </xdr:nvSpPr>
      <xdr:spPr>
        <a:xfrm>
          <a:off x="18077336" y="22210059"/>
          <a:ext cx="5432604" cy="18602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20</xdr:col>
      <xdr:colOff>661146</xdr:colOff>
      <xdr:row>104</xdr:row>
      <xdr:rowOff>40830</xdr:rowOff>
    </xdr:from>
    <xdr:to>
      <xdr:col>24</xdr:col>
      <xdr:colOff>672261</xdr:colOff>
      <xdr:row>104</xdr:row>
      <xdr:rowOff>220830</xdr:rowOff>
    </xdr:to>
    <xdr:sp macro="" textlink="">
      <xdr:nvSpPr>
        <xdr:cNvPr id="601" name="正方形/長方形 600">
          <a:extLst>
            <a:ext uri="{FF2B5EF4-FFF2-40B4-BE49-F238E27FC236}">
              <a16:creationId xmlns:a16="http://schemas.microsoft.com/office/drawing/2014/main" id="{C7BB2A6C-4691-4B23-903D-52CD77215E63}"/>
            </a:ext>
          </a:extLst>
        </xdr:cNvPr>
        <xdr:cNvSpPr/>
      </xdr:nvSpPr>
      <xdr:spPr>
        <a:xfrm>
          <a:off x="15307234" y="25433359"/>
          <a:ext cx="274535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18</xdr:col>
      <xdr:colOff>6757</xdr:colOff>
      <xdr:row>104</xdr:row>
      <xdr:rowOff>44846</xdr:rowOff>
    </xdr:from>
    <xdr:to>
      <xdr:col>20</xdr:col>
      <xdr:colOff>661150</xdr:colOff>
      <xdr:row>104</xdr:row>
      <xdr:rowOff>214378</xdr:rowOff>
    </xdr:to>
    <xdr:sp macro="" textlink="">
      <xdr:nvSpPr>
        <xdr:cNvPr id="603" name="正方形/長方形 602">
          <a:extLst>
            <a:ext uri="{FF2B5EF4-FFF2-40B4-BE49-F238E27FC236}">
              <a16:creationId xmlns:a16="http://schemas.microsoft.com/office/drawing/2014/main" id="{FD21E1AC-8A34-44C8-969E-FE9B6B89C560}"/>
            </a:ext>
          </a:extLst>
        </xdr:cNvPr>
        <xdr:cNvSpPr/>
      </xdr:nvSpPr>
      <xdr:spPr>
        <a:xfrm>
          <a:off x="13285728" y="25437375"/>
          <a:ext cx="2021510" cy="16953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15</xdr:col>
      <xdr:colOff>11240</xdr:colOff>
      <xdr:row>104</xdr:row>
      <xdr:rowOff>35885</xdr:rowOff>
    </xdr:from>
    <xdr:to>
      <xdr:col>17</xdr:col>
      <xdr:colOff>674594</xdr:colOff>
      <xdr:row>104</xdr:row>
      <xdr:rowOff>218867</xdr:rowOff>
    </xdr:to>
    <xdr:sp macro="" textlink="">
      <xdr:nvSpPr>
        <xdr:cNvPr id="604" name="正方形/長方形 603">
          <a:extLst>
            <a:ext uri="{FF2B5EF4-FFF2-40B4-BE49-F238E27FC236}">
              <a16:creationId xmlns:a16="http://schemas.microsoft.com/office/drawing/2014/main" id="{ADFE5208-B787-40EB-8836-0C48C4F9D495}"/>
            </a:ext>
          </a:extLst>
        </xdr:cNvPr>
        <xdr:cNvSpPr/>
      </xdr:nvSpPr>
      <xdr:spPr>
        <a:xfrm>
          <a:off x="11239534" y="25428414"/>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20</xdr:col>
      <xdr:colOff>25927</xdr:colOff>
      <xdr:row>105</xdr:row>
      <xdr:rowOff>56046</xdr:rowOff>
    </xdr:from>
    <xdr:to>
      <xdr:col>22</xdr:col>
      <xdr:colOff>661144</xdr:colOff>
      <xdr:row>105</xdr:row>
      <xdr:rowOff>236045</xdr:rowOff>
    </xdr:to>
    <xdr:sp macro="" textlink="">
      <xdr:nvSpPr>
        <xdr:cNvPr id="605" name="正方形/長方形 604">
          <a:extLst>
            <a:ext uri="{FF2B5EF4-FFF2-40B4-BE49-F238E27FC236}">
              <a16:creationId xmlns:a16="http://schemas.microsoft.com/office/drawing/2014/main" id="{22D7990D-9560-4E6A-A9F8-8C572CB81FB2}"/>
            </a:ext>
          </a:extLst>
        </xdr:cNvPr>
        <xdr:cNvSpPr/>
      </xdr:nvSpPr>
      <xdr:spPr>
        <a:xfrm>
          <a:off x="14672015" y="25695105"/>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10237</xdr:colOff>
      <xdr:row>106</xdr:row>
      <xdr:rowOff>67252</xdr:rowOff>
    </xdr:from>
    <xdr:to>
      <xdr:col>22</xdr:col>
      <xdr:colOff>649938</xdr:colOff>
      <xdr:row>106</xdr:row>
      <xdr:rowOff>231563</xdr:rowOff>
    </xdr:to>
    <xdr:sp macro="" textlink="">
      <xdr:nvSpPr>
        <xdr:cNvPr id="606" name="正方形/長方形 605">
          <a:extLst>
            <a:ext uri="{FF2B5EF4-FFF2-40B4-BE49-F238E27FC236}">
              <a16:creationId xmlns:a16="http://schemas.microsoft.com/office/drawing/2014/main" id="{7556BDFE-867D-450D-AA24-522BC411E97A}"/>
            </a:ext>
          </a:extLst>
        </xdr:cNvPr>
        <xdr:cNvSpPr/>
      </xdr:nvSpPr>
      <xdr:spPr>
        <a:xfrm>
          <a:off x="14656325" y="21268781"/>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16958</xdr:colOff>
      <xdr:row>107</xdr:row>
      <xdr:rowOff>56046</xdr:rowOff>
    </xdr:from>
    <xdr:to>
      <xdr:col>22</xdr:col>
      <xdr:colOff>661143</xdr:colOff>
      <xdr:row>108</xdr:row>
      <xdr:rowOff>2966</xdr:rowOff>
    </xdr:to>
    <xdr:sp macro="" textlink="">
      <xdr:nvSpPr>
        <xdr:cNvPr id="607" name="正方形/長方形 606">
          <a:extLst>
            <a:ext uri="{FF2B5EF4-FFF2-40B4-BE49-F238E27FC236}">
              <a16:creationId xmlns:a16="http://schemas.microsoft.com/office/drawing/2014/main" id="{E46604D6-77D0-4F60-9254-789DE3B6CC4C}"/>
            </a:ext>
          </a:extLst>
        </xdr:cNvPr>
        <xdr:cNvSpPr/>
      </xdr:nvSpPr>
      <xdr:spPr>
        <a:xfrm>
          <a:off x="14663046" y="21504105"/>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34887</xdr:colOff>
      <xdr:row>108</xdr:row>
      <xdr:rowOff>33635</xdr:rowOff>
    </xdr:from>
    <xdr:to>
      <xdr:col>22</xdr:col>
      <xdr:colOff>649938</xdr:colOff>
      <xdr:row>108</xdr:row>
      <xdr:rowOff>233808</xdr:rowOff>
    </xdr:to>
    <xdr:sp macro="" textlink="">
      <xdr:nvSpPr>
        <xdr:cNvPr id="608" name="正方形/長方形 607">
          <a:extLst>
            <a:ext uri="{FF2B5EF4-FFF2-40B4-BE49-F238E27FC236}">
              <a16:creationId xmlns:a16="http://schemas.microsoft.com/office/drawing/2014/main" id="{695E5136-E2F8-4827-8D3B-3450AA9C8D43}"/>
            </a:ext>
          </a:extLst>
        </xdr:cNvPr>
        <xdr:cNvSpPr/>
      </xdr:nvSpPr>
      <xdr:spPr>
        <a:xfrm>
          <a:off x="14680975" y="21728223"/>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19196</xdr:colOff>
      <xdr:row>109</xdr:row>
      <xdr:rowOff>56047</xdr:rowOff>
    </xdr:from>
    <xdr:to>
      <xdr:col>22</xdr:col>
      <xdr:colOff>638732</xdr:colOff>
      <xdr:row>109</xdr:row>
      <xdr:rowOff>229326</xdr:rowOff>
    </xdr:to>
    <xdr:sp macro="" textlink="">
      <xdr:nvSpPr>
        <xdr:cNvPr id="609" name="正方形/長方形 608">
          <a:extLst>
            <a:ext uri="{FF2B5EF4-FFF2-40B4-BE49-F238E27FC236}">
              <a16:creationId xmlns:a16="http://schemas.microsoft.com/office/drawing/2014/main" id="{C8AB5EB4-508F-440B-8225-CF757140EF27}"/>
            </a:ext>
          </a:extLst>
        </xdr:cNvPr>
        <xdr:cNvSpPr/>
      </xdr:nvSpPr>
      <xdr:spPr>
        <a:xfrm>
          <a:off x="14665284" y="21997165"/>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23</xdr:col>
      <xdr:colOff>32649</xdr:colOff>
      <xdr:row>105</xdr:row>
      <xdr:rowOff>62768</xdr:rowOff>
    </xdr:from>
    <xdr:to>
      <xdr:col>25</xdr:col>
      <xdr:colOff>667867</xdr:colOff>
      <xdr:row>105</xdr:row>
      <xdr:rowOff>242767</xdr:rowOff>
    </xdr:to>
    <xdr:sp macro="" textlink="">
      <xdr:nvSpPr>
        <xdr:cNvPr id="610" name="正方形/長方形 609">
          <a:extLst>
            <a:ext uri="{FF2B5EF4-FFF2-40B4-BE49-F238E27FC236}">
              <a16:creationId xmlns:a16="http://schemas.microsoft.com/office/drawing/2014/main" id="{76105CEC-B661-4B7F-9A04-56CBEA52D2BC}"/>
            </a:ext>
          </a:extLst>
        </xdr:cNvPr>
        <xdr:cNvSpPr/>
      </xdr:nvSpPr>
      <xdr:spPr>
        <a:xfrm>
          <a:off x="16729414" y="21017768"/>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16959</xdr:colOff>
      <xdr:row>106</xdr:row>
      <xdr:rowOff>73974</xdr:rowOff>
    </xdr:from>
    <xdr:to>
      <xdr:col>25</xdr:col>
      <xdr:colOff>656661</xdr:colOff>
      <xdr:row>106</xdr:row>
      <xdr:rowOff>238285</xdr:rowOff>
    </xdr:to>
    <xdr:sp macro="" textlink="">
      <xdr:nvSpPr>
        <xdr:cNvPr id="611" name="正方形/長方形 610">
          <a:extLst>
            <a:ext uri="{FF2B5EF4-FFF2-40B4-BE49-F238E27FC236}">
              <a16:creationId xmlns:a16="http://schemas.microsoft.com/office/drawing/2014/main" id="{5C3F8F45-1027-4127-A999-DDCBC0F973F1}"/>
            </a:ext>
          </a:extLst>
        </xdr:cNvPr>
        <xdr:cNvSpPr/>
      </xdr:nvSpPr>
      <xdr:spPr>
        <a:xfrm>
          <a:off x="16713724" y="21275503"/>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23680</xdr:colOff>
      <xdr:row>107</xdr:row>
      <xdr:rowOff>62768</xdr:rowOff>
    </xdr:from>
    <xdr:to>
      <xdr:col>25</xdr:col>
      <xdr:colOff>667866</xdr:colOff>
      <xdr:row>108</xdr:row>
      <xdr:rowOff>9688</xdr:rowOff>
    </xdr:to>
    <xdr:sp macro="" textlink="">
      <xdr:nvSpPr>
        <xdr:cNvPr id="612" name="正方形/長方形 611">
          <a:extLst>
            <a:ext uri="{FF2B5EF4-FFF2-40B4-BE49-F238E27FC236}">
              <a16:creationId xmlns:a16="http://schemas.microsoft.com/office/drawing/2014/main" id="{B75C2B0D-D31E-4844-A600-CD6D6151FA40}"/>
            </a:ext>
          </a:extLst>
        </xdr:cNvPr>
        <xdr:cNvSpPr/>
      </xdr:nvSpPr>
      <xdr:spPr>
        <a:xfrm>
          <a:off x="16720445" y="21510827"/>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41609</xdr:colOff>
      <xdr:row>108</xdr:row>
      <xdr:rowOff>40357</xdr:rowOff>
    </xdr:from>
    <xdr:to>
      <xdr:col>25</xdr:col>
      <xdr:colOff>656661</xdr:colOff>
      <xdr:row>108</xdr:row>
      <xdr:rowOff>240530</xdr:rowOff>
    </xdr:to>
    <xdr:sp macro="" textlink="">
      <xdr:nvSpPr>
        <xdr:cNvPr id="613" name="正方形/長方形 612">
          <a:extLst>
            <a:ext uri="{FF2B5EF4-FFF2-40B4-BE49-F238E27FC236}">
              <a16:creationId xmlns:a16="http://schemas.microsoft.com/office/drawing/2014/main" id="{41B54891-F7AD-47F9-AC4C-4D5077F806A1}"/>
            </a:ext>
          </a:extLst>
        </xdr:cNvPr>
        <xdr:cNvSpPr/>
      </xdr:nvSpPr>
      <xdr:spPr>
        <a:xfrm>
          <a:off x="16738374" y="21734945"/>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25918</xdr:colOff>
      <xdr:row>109</xdr:row>
      <xdr:rowOff>62769</xdr:rowOff>
    </xdr:from>
    <xdr:to>
      <xdr:col>25</xdr:col>
      <xdr:colOff>645455</xdr:colOff>
      <xdr:row>109</xdr:row>
      <xdr:rowOff>236048</xdr:rowOff>
    </xdr:to>
    <xdr:sp macro="" textlink="">
      <xdr:nvSpPr>
        <xdr:cNvPr id="614" name="正方形/長方形 613">
          <a:extLst>
            <a:ext uri="{FF2B5EF4-FFF2-40B4-BE49-F238E27FC236}">
              <a16:creationId xmlns:a16="http://schemas.microsoft.com/office/drawing/2014/main" id="{CAC2C48D-B703-4FA8-B81C-80B22FC0A100}"/>
            </a:ext>
          </a:extLst>
        </xdr:cNvPr>
        <xdr:cNvSpPr/>
      </xdr:nvSpPr>
      <xdr:spPr>
        <a:xfrm>
          <a:off x="16722683" y="22003887"/>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26</xdr:col>
      <xdr:colOff>39376</xdr:colOff>
      <xdr:row>105</xdr:row>
      <xdr:rowOff>80696</xdr:rowOff>
    </xdr:from>
    <xdr:to>
      <xdr:col>28</xdr:col>
      <xdr:colOff>674593</xdr:colOff>
      <xdr:row>106</xdr:row>
      <xdr:rowOff>14166</xdr:rowOff>
    </xdr:to>
    <xdr:sp macro="" textlink="">
      <xdr:nvSpPr>
        <xdr:cNvPr id="615" name="正方形/長方形 614">
          <a:extLst>
            <a:ext uri="{FF2B5EF4-FFF2-40B4-BE49-F238E27FC236}">
              <a16:creationId xmlns:a16="http://schemas.microsoft.com/office/drawing/2014/main" id="{EAB9F4CB-03B3-4646-91B3-6BF12F24DD89}"/>
            </a:ext>
          </a:extLst>
        </xdr:cNvPr>
        <xdr:cNvSpPr/>
      </xdr:nvSpPr>
      <xdr:spPr>
        <a:xfrm>
          <a:off x="18786817" y="21035696"/>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23686</xdr:colOff>
      <xdr:row>106</xdr:row>
      <xdr:rowOff>91902</xdr:rowOff>
    </xdr:from>
    <xdr:to>
      <xdr:col>28</xdr:col>
      <xdr:colOff>663387</xdr:colOff>
      <xdr:row>107</xdr:row>
      <xdr:rowOff>9683</xdr:rowOff>
    </xdr:to>
    <xdr:sp macro="" textlink="">
      <xdr:nvSpPr>
        <xdr:cNvPr id="616" name="正方形/長方形 615">
          <a:extLst>
            <a:ext uri="{FF2B5EF4-FFF2-40B4-BE49-F238E27FC236}">
              <a16:creationId xmlns:a16="http://schemas.microsoft.com/office/drawing/2014/main" id="{E7C495BA-3B99-439C-A45B-83703D2A04BD}"/>
            </a:ext>
          </a:extLst>
        </xdr:cNvPr>
        <xdr:cNvSpPr/>
      </xdr:nvSpPr>
      <xdr:spPr>
        <a:xfrm>
          <a:off x="18771127" y="21293431"/>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30407</xdr:colOff>
      <xdr:row>107</xdr:row>
      <xdr:rowOff>80696</xdr:rowOff>
    </xdr:from>
    <xdr:to>
      <xdr:col>28</xdr:col>
      <xdr:colOff>674592</xdr:colOff>
      <xdr:row>108</xdr:row>
      <xdr:rowOff>27616</xdr:rowOff>
    </xdr:to>
    <xdr:sp macro="" textlink="">
      <xdr:nvSpPr>
        <xdr:cNvPr id="617" name="正方形/長方形 616">
          <a:extLst>
            <a:ext uri="{FF2B5EF4-FFF2-40B4-BE49-F238E27FC236}">
              <a16:creationId xmlns:a16="http://schemas.microsoft.com/office/drawing/2014/main" id="{0BDEE310-D968-4BC0-AB1B-0075956F2F07}"/>
            </a:ext>
          </a:extLst>
        </xdr:cNvPr>
        <xdr:cNvSpPr/>
      </xdr:nvSpPr>
      <xdr:spPr>
        <a:xfrm>
          <a:off x="18777848" y="21528755"/>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48336</xdr:colOff>
      <xdr:row>108</xdr:row>
      <xdr:rowOff>58285</xdr:rowOff>
    </xdr:from>
    <xdr:to>
      <xdr:col>28</xdr:col>
      <xdr:colOff>663387</xdr:colOff>
      <xdr:row>109</xdr:row>
      <xdr:rowOff>11928</xdr:rowOff>
    </xdr:to>
    <xdr:sp macro="" textlink="">
      <xdr:nvSpPr>
        <xdr:cNvPr id="618" name="正方形/長方形 617">
          <a:extLst>
            <a:ext uri="{FF2B5EF4-FFF2-40B4-BE49-F238E27FC236}">
              <a16:creationId xmlns:a16="http://schemas.microsoft.com/office/drawing/2014/main" id="{C106A7C5-944E-4211-86EC-6CBCD172DD3A}"/>
            </a:ext>
          </a:extLst>
        </xdr:cNvPr>
        <xdr:cNvSpPr/>
      </xdr:nvSpPr>
      <xdr:spPr>
        <a:xfrm>
          <a:off x="18795777" y="21752873"/>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32645</xdr:colOff>
      <xdr:row>109</xdr:row>
      <xdr:rowOff>80697</xdr:rowOff>
    </xdr:from>
    <xdr:to>
      <xdr:col>28</xdr:col>
      <xdr:colOff>652181</xdr:colOff>
      <xdr:row>110</xdr:row>
      <xdr:rowOff>7447</xdr:rowOff>
    </xdr:to>
    <xdr:sp macro="" textlink="">
      <xdr:nvSpPr>
        <xdr:cNvPr id="619" name="正方形/長方形 618">
          <a:extLst>
            <a:ext uri="{FF2B5EF4-FFF2-40B4-BE49-F238E27FC236}">
              <a16:creationId xmlns:a16="http://schemas.microsoft.com/office/drawing/2014/main" id="{FF045C05-D976-430F-AF7D-1B644CE88A86}"/>
            </a:ext>
          </a:extLst>
        </xdr:cNvPr>
        <xdr:cNvSpPr/>
      </xdr:nvSpPr>
      <xdr:spPr>
        <a:xfrm>
          <a:off x="18780086" y="22021815"/>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23</xdr:col>
      <xdr:colOff>28165</xdr:colOff>
      <xdr:row>110</xdr:row>
      <xdr:rowOff>47083</xdr:rowOff>
    </xdr:from>
    <xdr:to>
      <xdr:col>25</xdr:col>
      <xdr:colOff>663383</xdr:colOff>
      <xdr:row>110</xdr:row>
      <xdr:rowOff>227082</xdr:rowOff>
    </xdr:to>
    <xdr:sp macro="" textlink="">
      <xdr:nvSpPr>
        <xdr:cNvPr id="620" name="正方形/長方形 619">
          <a:extLst>
            <a:ext uri="{FF2B5EF4-FFF2-40B4-BE49-F238E27FC236}">
              <a16:creationId xmlns:a16="http://schemas.microsoft.com/office/drawing/2014/main" id="{490F46AE-C4BA-46FA-ACA5-CC721559B938}"/>
            </a:ext>
          </a:extLst>
        </xdr:cNvPr>
        <xdr:cNvSpPr/>
      </xdr:nvSpPr>
      <xdr:spPr>
        <a:xfrm>
          <a:off x="16724930" y="22234730"/>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12475</xdr:colOff>
      <xdr:row>111</xdr:row>
      <xdr:rowOff>58289</xdr:rowOff>
    </xdr:from>
    <xdr:to>
      <xdr:col>25</xdr:col>
      <xdr:colOff>652177</xdr:colOff>
      <xdr:row>111</xdr:row>
      <xdr:rowOff>222600</xdr:rowOff>
    </xdr:to>
    <xdr:sp macro="" textlink="">
      <xdr:nvSpPr>
        <xdr:cNvPr id="621" name="正方形/長方形 620">
          <a:extLst>
            <a:ext uri="{FF2B5EF4-FFF2-40B4-BE49-F238E27FC236}">
              <a16:creationId xmlns:a16="http://schemas.microsoft.com/office/drawing/2014/main" id="{BB4F3093-3BBD-488D-A32E-1DC358F1FA73}"/>
            </a:ext>
          </a:extLst>
        </xdr:cNvPr>
        <xdr:cNvSpPr/>
      </xdr:nvSpPr>
      <xdr:spPr>
        <a:xfrm>
          <a:off x="16709240" y="22492465"/>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19196</xdr:colOff>
      <xdr:row>112</xdr:row>
      <xdr:rowOff>47083</xdr:rowOff>
    </xdr:from>
    <xdr:to>
      <xdr:col>25</xdr:col>
      <xdr:colOff>663382</xdr:colOff>
      <xdr:row>112</xdr:row>
      <xdr:rowOff>240532</xdr:rowOff>
    </xdr:to>
    <xdr:sp macro="" textlink="">
      <xdr:nvSpPr>
        <xdr:cNvPr id="622" name="正方形/長方形 621">
          <a:extLst>
            <a:ext uri="{FF2B5EF4-FFF2-40B4-BE49-F238E27FC236}">
              <a16:creationId xmlns:a16="http://schemas.microsoft.com/office/drawing/2014/main" id="{097102AC-56A5-4047-8D5A-70830B32742A}"/>
            </a:ext>
          </a:extLst>
        </xdr:cNvPr>
        <xdr:cNvSpPr/>
      </xdr:nvSpPr>
      <xdr:spPr>
        <a:xfrm>
          <a:off x="16715961" y="22727789"/>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37125</xdr:colOff>
      <xdr:row>113</xdr:row>
      <xdr:rowOff>24672</xdr:rowOff>
    </xdr:from>
    <xdr:to>
      <xdr:col>25</xdr:col>
      <xdr:colOff>652177</xdr:colOff>
      <xdr:row>113</xdr:row>
      <xdr:rowOff>224845</xdr:rowOff>
    </xdr:to>
    <xdr:sp macro="" textlink="">
      <xdr:nvSpPr>
        <xdr:cNvPr id="623" name="正方形/長方形 622">
          <a:extLst>
            <a:ext uri="{FF2B5EF4-FFF2-40B4-BE49-F238E27FC236}">
              <a16:creationId xmlns:a16="http://schemas.microsoft.com/office/drawing/2014/main" id="{2E7FF7A7-95E9-4744-8690-6C57F26894F9}"/>
            </a:ext>
          </a:extLst>
        </xdr:cNvPr>
        <xdr:cNvSpPr/>
      </xdr:nvSpPr>
      <xdr:spPr>
        <a:xfrm>
          <a:off x="16733890" y="22951907"/>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21434</xdr:colOff>
      <xdr:row>114</xdr:row>
      <xdr:rowOff>47084</xdr:rowOff>
    </xdr:from>
    <xdr:to>
      <xdr:col>25</xdr:col>
      <xdr:colOff>640971</xdr:colOff>
      <xdr:row>114</xdr:row>
      <xdr:rowOff>220363</xdr:rowOff>
    </xdr:to>
    <xdr:sp macro="" textlink="">
      <xdr:nvSpPr>
        <xdr:cNvPr id="624" name="正方形/長方形 623">
          <a:extLst>
            <a:ext uri="{FF2B5EF4-FFF2-40B4-BE49-F238E27FC236}">
              <a16:creationId xmlns:a16="http://schemas.microsoft.com/office/drawing/2014/main" id="{3ED77DE2-225F-43F1-A96B-BDE199C18A66}"/>
            </a:ext>
          </a:extLst>
        </xdr:cNvPr>
        <xdr:cNvSpPr/>
      </xdr:nvSpPr>
      <xdr:spPr>
        <a:xfrm>
          <a:off x="16718199" y="23220849"/>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26</xdr:col>
      <xdr:colOff>34892</xdr:colOff>
      <xdr:row>110</xdr:row>
      <xdr:rowOff>65011</xdr:rowOff>
    </xdr:from>
    <xdr:to>
      <xdr:col>28</xdr:col>
      <xdr:colOff>670109</xdr:colOff>
      <xdr:row>110</xdr:row>
      <xdr:rowOff>245010</xdr:rowOff>
    </xdr:to>
    <xdr:sp macro="" textlink="">
      <xdr:nvSpPr>
        <xdr:cNvPr id="625" name="正方形/長方形 624">
          <a:extLst>
            <a:ext uri="{FF2B5EF4-FFF2-40B4-BE49-F238E27FC236}">
              <a16:creationId xmlns:a16="http://schemas.microsoft.com/office/drawing/2014/main" id="{8CF8874A-6F21-4405-BFE1-0E53D553F375}"/>
            </a:ext>
          </a:extLst>
        </xdr:cNvPr>
        <xdr:cNvSpPr/>
      </xdr:nvSpPr>
      <xdr:spPr>
        <a:xfrm>
          <a:off x="18782333" y="22252658"/>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19202</xdr:colOff>
      <xdr:row>111</xdr:row>
      <xdr:rowOff>76217</xdr:rowOff>
    </xdr:from>
    <xdr:to>
      <xdr:col>28</xdr:col>
      <xdr:colOff>658903</xdr:colOff>
      <xdr:row>111</xdr:row>
      <xdr:rowOff>240528</xdr:rowOff>
    </xdr:to>
    <xdr:sp macro="" textlink="">
      <xdr:nvSpPr>
        <xdr:cNvPr id="626" name="正方形/長方形 625">
          <a:extLst>
            <a:ext uri="{FF2B5EF4-FFF2-40B4-BE49-F238E27FC236}">
              <a16:creationId xmlns:a16="http://schemas.microsoft.com/office/drawing/2014/main" id="{AFFC6AE9-4FCB-45FC-9739-AAC1DAADB08F}"/>
            </a:ext>
          </a:extLst>
        </xdr:cNvPr>
        <xdr:cNvSpPr/>
      </xdr:nvSpPr>
      <xdr:spPr>
        <a:xfrm>
          <a:off x="18766643" y="22510393"/>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25923</xdr:colOff>
      <xdr:row>112</xdr:row>
      <xdr:rowOff>65011</xdr:rowOff>
    </xdr:from>
    <xdr:to>
      <xdr:col>28</xdr:col>
      <xdr:colOff>670108</xdr:colOff>
      <xdr:row>113</xdr:row>
      <xdr:rowOff>11931</xdr:rowOff>
    </xdr:to>
    <xdr:sp macro="" textlink="">
      <xdr:nvSpPr>
        <xdr:cNvPr id="627" name="正方形/長方形 626">
          <a:extLst>
            <a:ext uri="{FF2B5EF4-FFF2-40B4-BE49-F238E27FC236}">
              <a16:creationId xmlns:a16="http://schemas.microsoft.com/office/drawing/2014/main" id="{CCADC604-68DE-4F27-A9BF-1E0CA64C0F57}"/>
            </a:ext>
          </a:extLst>
        </xdr:cNvPr>
        <xdr:cNvSpPr/>
      </xdr:nvSpPr>
      <xdr:spPr>
        <a:xfrm>
          <a:off x="18773364" y="22745717"/>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43852</xdr:colOff>
      <xdr:row>113</xdr:row>
      <xdr:rowOff>42600</xdr:rowOff>
    </xdr:from>
    <xdr:to>
      <xdr:col>28</xdr:col>
      <xdr:colOff>658903</xdr:colOff>
      <xdr:row>113</xdr:row>
      <xdr:rowOff>242773</xdr:rowOff>
    </xdr:to>
    <xdr:sp macro="" textlink="">
      <xdr:nvSpPr>
        <xdr:cNvPr id="628" name="正方形/長方形 627">
          <a:extLst>
            <a:ext uri="{FF2B5EF4-FFF2-40B4-BE49-F238E27FC236}">
              <a16:creationId xmlns:a16="http://schemas.microsoft.com/office/drawing/2014/main" id="{706D9CDB-5156-471B-A7C1-7537003794F1}"/>
            </a:ext>
          </a:extLst>
        </xdr:cNvPr>
        <xdr:cNvSpPr/>
      </xdr:nvSpPr>
      <xdr:spPr>
        <a:xfrm>
          <a:off x="18791293" y="22969835"/>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28161</xdr:colOff>
      <xdr:row>114</xdr:row>
      <xdr:rowOff>65012</xdr:rowOff>
    </xdr:from>
    <xdr:to>
      <xdr:col>28</xdr:col>
      <xdr:colOff>647697</xdr:colOff>
      <xdr:row>114</xdr:row>
      <xdr:rowOff>238291</xdr:rowOff>
    </xdr:to>
    <xdr:sp macro="" textlink="">
      <xdr:nvSpPr>
        <xdr:cNvPr id="629" name="正方形/長方形 628">
          <a:extLst>
            <a:ext uri="{FF2B5EF4-FFF2-40B4-BE49-F238E27FC236}">
              <a16:creationId xmlns:a16="http://schemas.microsoft.com/office/drawing/2014/main" id="{46EC28EA-9BA5-45A3-9DEF-47052541CCC5}"/>
            </a:ext>
          </a:extLst>
        </xdr:cNvPr>
        <xdr:cNvSpPr/>
      </xdr:nvSpPr>
      <xdr:spPr>
        <a:xfrm>
          <a:off x="18775602" y="23238777"/>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29</xdr:col>
      <xdr:colOff>12479</xdr:colOff>
      <xdr:row>105</xdr:row>
      <xdr:rowOff>78442</xdr:rowOff>
    </xdr:from>
    <xdr:to>
      <xdr:col>30</xdr:col>
      <xdr:colOff>381001</xdr:colOff>
      <xdr:row>106</xdr:row>
      <xdr:rowOff>20889</xdr:rowOff>
    </xdr:to>
    <xdr:sp macro="" textlink="">
      <xdr:nvSpPr>
        <xdr:cNvPr id="630" name="正方形/長方形 629">
          <a:extLst>
            <a:ext uri="{FF2B5EF4-FFF2-40B4-BE49-F238E27FC236}">
              <a16:creationId xmlns:a16="http://schemas.microsoft.com/office/drawing/2014/main" id="{84A11234-12B1-4C1E-93DC-165BA1B4D581}"/>
            </a:ext>
          </a:extLst>
        </xdr:cNvPr>
        <xdr:cNvSpPr/>
      </xdr:nvSpPr>
      <xdr:spPr>
        <a:xfrm>
          <a:off x="20810597" y="21033442"/>
          <a:ext cx="1052080" cy="18897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680348</xdr:colOff>
      <xdr:row>106</xdr:row>
      <xdr:rowOff>90430</xdr:rowOff>
    </xdr:from>
    <xdr:to>
      <xdr:col>30</xdr:col>
      <xdr:colOff>367667</xdr:colOff>
      <xdr:row>107</xdr:row>
      <xdr:rowOff>16406</xdr:rowOff>
    </xdr:to>
    <xdr:sp macro="" textlink="">
      <xdr:nvSpPr>
        <xdr:cNvPr id="631" name="正方形/長方形 630">
          <a:extLst>
            <a:ext uri="{FF2B5EF4-FFF2-40B4-BE49-F238E27FC236}">
              <a16:creationId xmlns:a16="http://schemas.microsoft.com/office/drawing/2014/main" id="{52F541A8-A4E1-4FA1-9578-4CF35ECE6055}"/>
            </a:ext>
          </a:extLst>
        </xdr:cNvPr>
        <xdr:cNvSpPr/>
      </xdr:nvSpPr>
      <xdr:spPr>
        <a:xfrm>
          <a:off x="20794907" y="21291959"/>
          <a:ext cx="1054436" cy="1725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3510</xdr:colOff>
      <xdr:row>107</xdr:row>
      <xdr:rowOff>77770</xdr:rowOff>
    </xdr:from>
    <xdr:to>
      <xdr:col>30</xdr:col>
      <xdr:colOff>376744</xdr:colOff>
      <xdr:row>108</xdr:row>
      <xdr:rowOff>34338</xdr:rowOff>
    </xdr:to>
    <xdr:sp macro="" textlink="">
      <xdr:nvSpPr>
        <xdr:cNvPr id="632" name="正方形/長方形 631">
          <a:extLst>
            <a:ext uri="{FF2B5EF4-FFF2-40B4-BE49-F238E27FC236}">
              <a16:creationId xmlns:a16="http://schemas.microsoft.com/office/drawing/2014/main" id="{7C600B12-9836-47E9-B658-FE472F0BAAB4}"/>
            </a:ext>
          </a:extLst>
        </xdr:cNvPr>
        <xdr:cNvSpPr/>
      </xdr:nvSpPr>
      <xdr:spPr>
        <a:xfrm>
          <a:off x="20801628" y="21525829"/>
          <a:ext cx="1056792" cy="2030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21439</xdr:colOff>
      <xdr:row>108</xdr:row>
      <xdr:rowOff>55025</xdr:rowOff>
    </xdr:from>
    <xdr:to>
      <xdr:col>30</xdr:col>
      <xdr:colOff>379365</xdr:colOff>
      <xdr:row>109</xdr:row>
      <xdr:rowOff>18651</xdr:rowOff>
    </xdr:to>
    <xdr:sp macro="" textlink="">
      <xdr:nvSpPr>
        <xdr:cNvPr id="633" name="正方形/長方形 632">
          <a:extLst>
            <a:ext uri="{FF2B5EF4-FFF2-40B4-BE49-F238E27FC236}">
              <a16:creationId xmlns:a16="http://schemas.microsoft.com/office/drawing/2014/main" id="{124D7101-5C30-4D36-8875-771BC8E0B2AD}"/>
            </a:ext>
          </a:extLst>
        </xdr:cNvPr>
        <xdr:cNvSpPr/>
      </xdr:nvSpPr>
      <xdr:spPr>
        <a:xfrm>
          <a:off x="20819557" y="21749613"/>
          <a:ext cx="1041484" cy="21015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5747</xdr:colOff>
      <xdr:row>109</xdr:row>
      <xdr:rowOff>78777</xdr:rowOff>
    </xdr:from>
    <xdr:to>
      <xdr:col>30</xdr:col>
      <xdr:colOff>366030</xdr:colOff>
      <xdr:row>110</xdr:row>
      <xdr:rowOff>14169</xdr:rowOff>
    </xdr:to>
    <xdr:sp macro="" textlink="">
      <xdr:nvSpPr>
        <xdr:cNvPr id="634" name="正方形/長方形 633">
          <a:extLst>
            <a:ext uri="{FF2B5EF4-FFF2-40B4-BE49-F238E27FC236}">
              <a16:creationId xmlns:a16="http://schemas.microsoft.com/office/drawing/2014/main" id="{DE0E6450-CB70-427E-86B8-167AA94B676E}"/>
            </a:ext>
          </a:extLst>
        </xdr:cNvPr>
        <xdr:cNvSpPr/>
      </xdr:nvSpPr>
      <xdr:spPr>
        <a:xfrm>
          <a:off x="20803865" y="22019895"/>
          <a:ext cx="1043841" cy="18192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7995</xdr:colOff>
      <xdr:row>110</xdr:row>
      <xdr:rowOff>62757</xdr:rowOff>
    </xdr:from>
    <xdr:to>
      <xdr:col>30</xdr:col>
      <xdr:colOff>376517</xdr:colOff>
      <xdr:row>111</xdr:row>
      <xdr:rowOff>5204</xdr:rowOff>
    </xdr:to>
    <xdr:sp macro="" textlink="">
      <xdr:nvSpPr>
        <xdr:cNvPr id="635" name="正方形/長方形 634">
          <a:extLst>
            <a:ext uri="{FF2B5EF4-FFF2-40B4-BE49-F238E27FC236}">
              <a16:creationId xmlns:a16="http://schemas.microsoft.com/office/drawing/2014/main" id="{8459BCBA-3300-4116-A963-51C1E8E52B1D}"/>
            </a:ext>
          </a:extLst>
        </xdr:cNvPr>
        <xdr:cNvSpPr/>
      </xdr:nvSpPr>
      <xdr:spPr>
        <a:xfrm>
          <a:off x="20806113" y="22250404"/>
          <a:ext cx="1052080" cy="18897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675864</xdr:colOff>
      <xdr:row>111</xdr:row>
      <xdr:rowOff>74745</xdr:rowOff>
    </xdr:from>
    <xdr:to>
      <xdr:col>30</xdr:col>
      <xdr:colOff>363183</xdr:colOff>
      <xdr:row>112</xdr:row>
      <xdr:rowOff>721</xdr:rowOff>
    </xdr:to>
    <xdr:sp macro="" textlink="">
      <xdr:nvSpPr>
        <xdr:cNvPr id="636" name="正方形/長方形 635">
          <a:extLst>
            <a:ext uri="{FF2B5EF4-FFF2-40B4-BE49-F238E27FC236}">
              <a16:creationId xmlns:a16="http://schemas.microsoft.com/office/drawing/2014/main" id="{E1E02FC0-86F3-4F4D-87C1-B76F54F2ABD4}"/>
            </a:ext>
          </a:extLst>
        </xdr:cNvPr>
        <xdr:cNvSpPr/>
      </xdr:nvSpPr>
      <xdr:spPr>
        <a:xfrm>
          <a:off x="20790423" y="22508921"/>
          <a:ext cx="1054436" cy="1725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682585</xdr:colOff>
      <xdr:row>112</xdr:row>
      <xdr:rowOff>62085</xdr:rowOff>
    </xdr:from>
    <xdr:to>
      <xdr:col>30</xdr:col>
      <xdr:colOff>372260</xdr:colOff>
      <xdr:row>113</xdr:row>
      <xdr:rowOff>18653</xdr:rowOff>
    </xdr:to>
    <xdr:sp macro="" textlink="">
      <xdr:nvSpPr>
        <xdr:cNvPr id="637" name="正方形/長方形 636">
          <a:extLst>
            <a:ext uri="{FF2B5EF4-FFF2-40B4-BE49-F238E27FC236}">
              <a16:creationId xmlns:a16="http://schemas.microsoft.com/office/drawing/2014/main" id="{EBFD4B4E-6B8B-4C37-AD09-69936C65CA37}"/>
            </a:ext>
          </a:extLst>
        </xdr:cNvPr>
        <xdr:cNvSpPr/>
      </xdr:nvSpPr>
      <xdr:spPr>
        <a:xfrm>
          <a:off x="20797144" y="22742791"/>
          <a:ext cx="1056792" cy="2030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16955</xdr:colOff>
      <xdr:row>113</xdr:row>
      <xdr:rowOff>39340</xdr:rowOff>
    </xdr:from>
    <xdr:to>
      <xdr:col>30</xdr:col>
      <xdr:colOff>374881</xdr:colOff>
      <xdr:row>114</xdr:row>
      <xdr:rowOff>2966</xdr:rowOff>
    </xdr:to>
    <xdr:sp macro="" textlink="">
      <xdr:nvSpPr>
        <xdr:cNvPr id="638" name="正方形/長方形 637">
          <a:extLst>
            <a:ext uri="{FF2B5EF4-FFF2-40B4-BE49-F238E27FC236}">
              <a16:creationId xmlns:a16="http://schemas.microsoft.com/office/drawing/2014/main" id="{3B2D9F8B-2A7D-4E1B-BF14-4FF41D057096}"/>
            </a:ext>
          </a:extLst>
        </xdr:cNvPr>
        <xdr:cNvSpPr/>
      </xdr:nvSpPr>
      <xdr:spPr>
        <a:xfrm>
          <a:off x="20815073" y="22966575"/>
          <a:ext cx="1041484" cy="21015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1263</xdr:colOff>
      <xdr:row>114</xdr:row>
      <xdr:rowOff>63092</xdr:rowOff>
    </xdr:from>
    <xdr:to>
      <xdr:col>30</xdr:col>
      <xdr:colOff>361546</xdr:colOff>
      <xdr:row>114</xdr:row>
      <xdr:rowOff>245013</xdr:rowOff>
    </xdr:to>
    <xdr:sp macro="" textlink="">
      <xdr:nvSpPr>
        <xdr:cNvPr id="639" name="正方形/長方形 638">
          <a:extLst>
            <a:ext uri="{FF2B5EF4-FFF2-40B4-BE49-F238E27FC236}">
              <a16:creationId xmlns:a16="http://schemas.microsoft.com/office/drawing/2014/main" id="{00DCBAB7-7B75-42E7-BEAB-94D30A63CABA}"/>
            </a:ext>
          </a:extLst>
        </xdr:cNvPr>
        <xdr:cNvSpPr/>
      </xdr:nvSpPr>
      <xdr:spPr>
        <a:xfrm>
          <a:off x="20799381" y="23236857"/>
          <a:ext cx="1043841" cy="18192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7</xdr:col>
      <xdr:colOff>20553</xdr:colOff>
      <xdr:row>98</xdr:row>
      <xdr:rowOff>56046</xdr:rowOff>
    </xdr:from>
    <xdr:to>
      <xdr:col>39</xdr:col>
      <xdr:colOff>638738</xdr:colOff>
      <xdr:row>98</xdr:row>
      <xdr:rowOff>212346</xdr:rowOff>
    </xdr:to>
    <xdr:sp macro="" textlink="">
      <xdr:nvSpPr>
        <xdr:cNvPr id="640" name="正方形/長方形 639">
          <a:extLst>
            <a:ext uri="{FF2B5EF4-FFF2-40B4-BE49-F238E27FC236}">
              <a16:creationId xmlns:a16="http://schemas.microsoft.com/office/drawing/2014/main" id="{FF94A0F4-A0BE-4AFC-A2BF-A05B3B59640C}"/>
            </a:ext>
          </a:extLst>
        </xdr:cNvPr>
        <xdr:cNvSpPr/>
      </xdr:nvSpPr>
      <xdr:spPr>
        <a:xfrm>
          <a:off x="5780377" y="23969399"/>
          <a:ext cx="22492067" cy="15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683549</xdr:colOff>
      <xdr:row>116</xdr:row>
      <xdr:rowOff>67236</xdr:rowOff>
    </xdr:from>
    <xdr:to>
      <xdr:col>35</xdr:col>
      <xdr:colOff>0</xdr:colOff>
      <xdr:row>116</xdr:row>
      <xdr:rowOff>213630</xdr:rowOff>
    </xdr:to>
    <xdr:sp macro="" textlink="">
      <xdr:nvSpPr>
        <xdr:cNvPr id="641" name="正方形/長方形 640">
          <a:extLst>
            <a:ext uri="{FF2B5EF4-FFF2-40B4-BE49-F238E27FC236}">
              <a16:creationId xmlns:a16="http://schemas.microsoft.com/office/drawing/2014/main" id="{B431BC8A-A9F5-4D5C-BE93-2110B880E5DC}"/>
            </a:ext>
          </a:extLst>
        </xdr:cNvPr>
        <xdr:cNvSpPr/>
      </xdr:nvSpPr>
      <xdr:spPr>
        <a:xfrm>
          <a:off x="7810490" y="28418118"/>
          <a:ext cx="17088981" cy="14639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a:t>
          </a:r>
          <a:r>
            <a:rPr kumimoji="1" lang="en-US" altLang="ja-JP" sz="800">
              <a:solidFill>
                <a:sysClr val="windowText" lastClr="000000"/>
              </a:solidFill>
            </a:rPr>
            <a:t>SE</a:t>
          </a:r>
          <a:r>
            <a:rPr kumimoji="1" lang="ja-JP" altLang="en-US" sz="800">
              <a:solidFill>
                <a:sysClr val="windowText" lastClr="000000"/>
              </a:solidFill>
            </a:rPr>
            <a:t>作成</a:t>
          </a:r>
        </a:p>
      </xdr:txBody>
    </xdr:sp>
    <xdr:clientData/>
  </xdr:twoCellAnchor>
  <xdr:twoCellAnchor>
    <xdr:from>
      <xdr:col>19</xdr:col>
      <xdr:colOff>24647</xdr:colOff>
      <xdr:row>117</xdr:row>
      <xdr:rowOff>35299</xdr:rowOff>
    </xdr:from>
    <xdr:to>
      <xdr:col>22</xdr:col>
      <xdr:colOff>0</xdr:colOff>
      <xdr:row>117</xdr:row>
      <xdr:rowOff>210129</xdr:rowOff>
    </xdr:to>
    <xdr:sp macro="" textlink="">
      <xdr:nvSpPr>
        <xdr:cNvPr id="646" name="正方形/長方形 645">
          <a:extLst>
            <a:ext uri="{FF2B5EF4-FFF2-40B4-BE49-F238E27FC236}">
              <a16:creationId xmlns:a16="http://schemas.microsoft.com/office/drawing/2014/main" id="{1BE7C301-B240-4965-B428-CAA541B5454A}"/>
            </a:ext>
          </a:extLst>
        </xdr:cNvPr>
        <xdr:cNvSpPr/>
      </xdr:nvSpPr>
      <xdr:spPr>
        <a:xfrm>
          <a:off x="14016872" y="29505649"/>
          <a:ext cx="2032753" cy="17483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16</xdr:col>
      <xdr:colOff>644892</xdr:colOff>
      <xdr:row>118</xdr:row>
      <xdr:rowOff>47559</xdr:rowOff>
    </xdr:from>
    <xdr:to>
      <xdr:col>20</xdr:col>
      <xdr:colOff>656008</xdr:colOff>
      <xdr:row>118</xdr:row>
      <xdr:rowOff>227559</xdr:rowOff>
    </xdr:to>
    <xdr:sp macro="" textlink="">
      <xdr:nvSpPr>
        <xdr:cNvPr id="647" name="正方形/長方形 646">
          <a:extLst>
            <a:ext uri="{FF2B5EF4-FFF2-40B4-BE49-F238E27FC236}">
              <a16:creationId xmlns:a16="http://schemas.microsoft.com/office/drawing/2014/main" id="{09F9D51B-C69A-42CA-AE0A-E6516BE6551A}"/>
            </a:ext>
          </a:extLst>
        </xdr:cNvPr>
        <xdr:cNvSpPr/>
      </xdr:nvSpPr>
      <xdr:spPr>
        <a:xfrm>
          <a:off x="12579717" y="29765559"/>
          <a:ext cx="275431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25</xdr:col>
      <xdr:colOff>24695</xdr:colOff>
      <xdr:row>117</xdr:row>
      <xdr:rowOff>40370</xdr:rowOff>
    </xdr:from>
    <xdr:to>
      <xdr:col>27</xdr:col>
      <xdr:colOff>679087</xdr:colOff>
      <xdr:row>117</xdr:row>
      <xdr:rowOff>209902</xdr:rowOff>
    </xdr:to>
    <xdr:sp macro="" textlink="">
      <xdr:nvSpPr>
        <xdr:cNvPr id="648" name="正方形/長方形 647">
          <a:extLst>
            <a:ext uri="{FF2B5EF4-FFF2-40B4-BE49-F238E27FC236}">
              <a16:creationId xmlns:a16="http://schemas.microsoft.com/office/drawing/2014/main" id="{CE3E1DC2-178F-4DFF-9194-7024282F543C}"/>
            </a:ext>
          </a:extLst>
        </xdr:cNvPr>
        <xdr:cNvSpPr/>
      </xdr:nvSpPr>
      <xdr:spPr>
        <a:xfrm>
          <a:off x="18088577" y="29377370"/>
          <a:ext cx="2021510" cy="16953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22</xdr:col>
      <xdr:colOff>29177</xdr:colOff>
      <xdr:row>117</xdr:row>
      <xdr:rowOff>31409</xdr:rowOff>
    </xdr:from>
    <xdr:to>
      <xdr:col>25</xdr:col>
      <xdr:colOff>8973</xdr:colOff>
      <xdr:row>117</xdr:row>
      <xdr:rowOff>214391</xdr:rowOff>
    </xdr:to>
    <xdr:sp macro="" textlink="">
      <xdr:nvSpPr>
        <xdr:cNvPr id="649" name="正方形/長方形 648">
          <a:extLst>
            <a:ext uri="{FF2B5EF4-FFF2-40B4-BE49-F238E27FC236}">
              <a16:creationId xmlns:a16="http://schemas.microsoft.com/office/drawing/2014/main" id="{10DFEF85-46B2-4DD6-8982-37A0D04CBFDC}"/>
            </a:ext>
          </a:extLst>
        </xdr:cNvPr>
        <xdr:cNvSpPr/>
      </xdr:nvSpPr>
      <xdr:spPr>
        <a:xfrm>
          <a:off x="16042383" y="29368409"/>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21</xdr:col>
      <xdr:colOff>25926</xdr:colOff>
      <xdr:row>118</xdr:row>
      <xdr:rowOff>33131</xdr:rowOff>
    </xdr:from>
    <xdr:to>
      <xdr:col>23</xdr:col>
      <xdr:colOff>670890</xdr:colOff>
      <xdr:row>118</xdr:row>
      <xdr:rowOff>213645</xdr:rowOff>
    </xdr:to>
    <xdr:sp macro="" textlink="">
      <xdr:nvSpPr>
        <xdr:cNvPr id="650" name="正方形/長方形 649">
          <a:extLst>
            <a:ext uri="{FF2B5EF4-FFF2-40B4-BE49-F238E27FC236}">
              <a16:creationId xmlns:a16="http://schemas.microsoft.com/office/drawing/2014/main" id="{352FA693-7AFC-406F-81FE-B4829DE44C29}"/>
            </a:ext>
          </a:extLst>
        </xdr:cNvPr>
        <xdr:cNvSpPr/>
      </xdr:nvSpPr>
      <xdr:spPr>
        <a:xfrm>
          <a:off x="15415013" y="29850522"/>
          <a:ext cx="2019877"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①</a:t>
          </a:r>
          <a:endParaRPr kumimoji="1" lang="en-US" altLang="ja-JP" sz="800">
            <a:solidFill>
              <a:sysClr val="windowText" lastClr="000000"/>
            </a:solidFill>
          </a:endParaRPr>
        </a:p>
      </xdr:txBody>
    </xdr:sp>
    <xdr:clientData/>
  </xdr:twoCellAnchor>
  <xdr:twoCellAnchor>
    <xdr:from>
      <xdr:col>21</xdr:col>
      <xdr:colOff>10238</xdr:colOff>
      <xdr:row>119</xdr:row>
      <xdr:rowOff>41413</xdr:rowOff>
    </xdr:from>
    <xdr:to>
      <xdr:col>23</xdr:col>
      <xdr:colOff>662609</xdr:colOff>
      <xdr:row>119</xdr:row>
      <xdr:rowOff>209162</xdr:rowOff>
    </xdr:to>
    <xdr:sp macro="" textlink="">
      <xdr:nvSpPr>
        <xdr:cNvPr id="651" name="正方形/長方形 650">
          <a:extLst>
            <a:ext uri="{FF2B5EF4-FFF2-40B4-BE49-F238E27FC236}">
              <a16:creationId xmlns:a16="http://schemas.microsoft.com/office/drawing/2014/main" id="{5CC2585E-1257-45FB-A434-7BD05EA51A5B}"/>
            </a:ext>
          </a:extLst>
        </xdr:cNvPr>
        <xdr:cNvSpPr/>
      </xdr:nvSpPr>
      <xdr:spPr>
        <a:xfrm>
          <a:off x="15399325" y="30107283"/>
          <a:ext cx="202728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①</a:t>
          </a:r>
          <a:endParaRPr kumimoji="1" lang="en-US" altLang="ja-JP" sz="800">
            <a:solidFill>
              <a:sysClr val="windowText" lastClr="000000"/>
            </a:solidFill>
          </a:endParaRPr>
        </a:p>
      </xdr:txBody>
    </xdr:sp>
    <xdr:clientData/>
  </xdr:twoCellAnchor>
  <xdr:twoCellAnchor>
    <xdr:from>
      <xdr:col>23</xdr:col>
      <xdr:colOff>683564</xdr:colOff>
      <xdr:row>118</xdr:row>
      <xdr:rowOff>36442</xdr:rowOff>
    </xdr:from>
    <xdr:to>
      <xdr:col>26</xdr:col>
      <xdr:colOff>641071</xdr:colOff>
      <xdr:row>118</xdr:row>
      <xdr:rowOff>216956</xdr:rowOff>
    </xdr:to>
    <xdr:sp macro="" textlink="">
      <xdr:nvSpPr>
        <xdr:cNvPr id="655" name="正方形/長方形 654">
          <a:extLst>
            <a:ext uri="{FF2B5EF4-FFF2-40B4-BE49-F238E27FC236}">
              <a16:creationId xmlns:a16="http://schemas.microsoft.com/office/drawing/2014/main" id="{F92468A1-BDC9-4803-867B-19060A09317C}"/>
            </a:ext>
          </a:extLst>
        </xdr:cNvPr>
        <xdr:cNvSpPr/>
      </xdr:nvSpPr>
      <xdr:spPr>
        <a:xfrm>
          <a:off x="17447564" y="29853833"/>
          <a:ext cx="2019877"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②</a:t>
          </a:r>
          <a:endParaRPr kumimoji="1" lang="en-US" altLang="ja-JP" sz="800">
            <a:solidFill>
              <a:sysClr val="windowText" lastClr="000000"/>
            </a:solidFill>
          </a:endParaRPr>
        </a:p>
      </xdr:txBody>
    </xdr:sp>
    <xdr:clientData/>
  </xdr:twoCellAnchor>
  <xdr:twoCellAnchor>
    <xdr:from>
      <xdr:col>23</xdr:col>
      <xdr:colOff>667876</xdr:colOff>
      <xdr:row>119</xdr:row>
      <xdr:rowOff>44724</xdr:rowOff>
    </xdr:from>
    <xdr:to>
      <xdr:col>26</xdr:col>
      <xdr:colOff>632790</xdr:colOff>
      <xdr:row>119</xdr:row>
      <xdr:rowOff>212473</xdr:rowOff>
    </xdr:to>
    <xdr:sp macro="" textlink="">
      <xdr:nvSpPr>
        <xdr:cNvPr id="656" name="正方形/長方形 655">
          <a:extLst>
            <a:ext uri="{FF2B5EF4-FFF2-40B4-BE49-F238E27FC236}">
              <a16:creationId xmlns:a16="http://schemas.microsoft.com/office/drawing/2014/main" id="{ED15FC22-054E-4514-962C-1B554A628AE2}"/>
            </a:ext>
          </a:extLst>
        </xdr:cNvPr>
        <xdr:cNvSpPr/>
      </xdr:nvSpPr>
      <xdr:spPr>
        <a:xfrm>
          <a:off x="17431876" y="30110594"/>
          <a:ext cx="202728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②</a:t>
          </a:r>
          <a:endParaRPr kumimoji="1" lang="en-US" altLang="ja-JP" sz="800">
            <a:solidFill>
              <a:sysClr val="windowText" lastClr="000000"/>
            </a:solidFill>
          </a:endParaRPr>
        </a:p>
      </xdr:txBody>
    </xdr:sp>
    <xdr:clientData/>
  </xdr:twoCellAnchor>
  <xdr:twoCellAnchor>
    <xdr:from>
      <xdr:col>24</xdr:col>
      <xdr:colOff>7699</xdr:colOff>
      <xdr:row>120</xdr:row>
      <xdr:rowOff>26506</xdr:rowOff>
    </xdr:from>
    <xdr:to>
      <xdr:col>26</xdr:col>
      <xdr:colOff>652663</xdr:colOff>
      <xdr:row>120</xdr:row>
      <xdr:rowOff>207020</xdr:rowOff>
    </xdr:to>
    <xdr:sp macro="" textlink="">
      <xdr:nvSpPr>
        <xdr:cNvPr id="658" name="正方形/長方形 657">
          <a:extLst>
            <a:ext uri="{FF2B5EF4-FFF2-40B4-BE49-F238E27FC236}">
              <a16:creationId xmlns:a16="http://schemas.microsoft.com/office/drawing/2014/main" id="{603ED4A4-0432-401A-B632-DCF841894A46}"/>
            </a:ext>
          </a:extLst>
        </xdr:cNvPr>
        <xdr:cNvSpPr/>
      </xdr:nvSpPr>
      <xdr:spPr>
        <a:xfrm>
          <a:off x="17428924" y="29496856"/>
          <a:ext cx="2016564"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③</a:t>
          </a:r>
          <a:endParaRPr kumimoji="1" lang="en-US" altLang="ja-JP" sz="800">
            <a:solidFill>
              <a:sysClr val="windowText" lastClr="000000"/>
            </a:solidFill>
          </a:endParaRPr>
        </a:p>
      </xdr:txBody>
    </xdr:sp>
    <xdr:clientData/>
  </xdr:twoCellAnchor>
  <xdr:twoCellAnchor>
    <xdr:from>
      <xdr:col>23</xdr:col>
      <xdr:colOff>679468</xdr:colOff>
      <xdr:row>121</xdr:row>
      <xdr:rowOff>34789</xdr:rowOff>
    </xdr:from>
    <xdr:to>
      <xdr:col>26</xdr:col>
      <xdr:colOff>644382</xdr:colOff>
      <xdr:row>121</xdr:row>
      <xdr:rowOff>202538</xdr:rowOff>
    </xdr:to>
    <xdr:sp macro="" textlink="">
      <xdr:nvSpPr>
        <xdr:cNvPr id="659" name="正方形/長方形 658">
          <a:extLst>
            <a:ext uri="{FF2B5EF4-FFF2-40B4-BE49-F238E27FC236}">
              <a16:creationId xmlns:a16="http://schemas.microsoft.com/office/drawing/2014/main" id="{C0A04C67-80D8-483A-9DCF-0D555FDC59E7}"/>
            </a:ext>
          </a:extLst>
        </xdr:cNvPr>
        <xdr:cNvSpPr/>
      </xdr:nvSpPr>
      <xdr:spPr>
        <a:xfrm>
          <a:off x="17414893" y="29752789"/>
          <a:ext cx="202231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③</a:t>
          </a:r>
          <a:endParaRPr kumimoji="1" lang="en-US" altLang="ja-JP" sz="800">
            <a:solidFill>
              <a:sysClr val="windowText" lastClr="000000"/>
            </a:solidFill>
          </a:endParaRPr>
        </a:p>
      </xdr:txBody>
    </xdr:sp>
    <xdr:clientData/>
  </xdr:twoCellAnchor>
  <xdr:twoCellAnchor>
    <xdr:from>
      <xdr:col>27</xdr:col>
      <xdr:colOff>27575</xdr:colOff>
      <xdr:row>118</xdr:row>
      <xdr:rowOff>34781</xdr:rowOff>
    </xdr:from>
    <xdr:to>
      <xdr:col>29</xdr:col>
      <xdr:colOff>672539</xdr:colOff>
      <xdr:row>118</xdr:row>
      <xdr:rowOff>215295</xdr:rowOff>
    </xdr:to>
    <xdr:sp macro="" textlink="">
      <xdr:nvSpPr>
        <xdr:cNvPr id="661" name="正方形/長方形 660">
          <a:extLst>
            <a:ext uri="{FF2B5EF4-FFF2-40B4-BE49-F238E27FC236}">
              <a16:creationId xmlns:a16="http://schemas.microsoft.com/office/drawing/2014/main" id="{19C90018-EDA4-4E71-AD48-EFE222FC123B}"/>
            </a:ext>
          </a:extLst>
        </xdr:cNvPr>
        <xdr:cNvSpPr/>
      </xdr:nvSpPr>
      <xdr:spPr>
        <a:xfrm>
          <a:off x="19541401" y="29852172"/>
          <a:ext cx="2019877"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④</a:t>
          </a:r>
          <a:endParaRPr kumimoji="1" lang="en-US" altLang="ja-JP" sz="800">
            <a:solidFill>
              <a:sysClr val="windowText" lastClr="000000"/>
            </a:solidFill>
          </a:endParaRPr>
        </a:p>
      </xdr:txBody>
    </xdr:sp>
    <xdr:clientData/>
  </xdr:twoCellAnchor>
  <xdr:twoCellAnchor>
    <xdr:from>
      <xdr:col>27</xdr:col>
      <xdr:colOff>11887</xdr:colOff>
      <xdr:row>119</xdr:row>
      <xdr:rowOff>43063</xdr:rowOff>
    </xdr:from>
    <xdr:to>
      <xdr:col>29</xdr:col>
      <xdr:colOff>664258</xdr:colOff>
      <xdr:row>119</xdr:row>
      <xdr:rowOff>210812</xdr:rowOff>
    </xdr:to>
    <xdr:sp macro="" textlink="">
      <xdr:nvSpPr>
        <xdr:cNvPr id="662" name="正方形/長方形 661">
          <a:extLst>
            <a:ext uri="{FF2B5EF4-FFF2-40B4-BE49-F238E27FC236}">
              <a16:creationId xmlns:a16="http://schemas.microsoft.com/office/drawing/2014/main" id="{4089E57F-98BB-4074-9ED7-F7D3D296077A}"/>
            </a:ext>
          </a:extLst>
        </xdr:cNvPr>
        <xdr:cNvSpPr/>
      </xdr:nvSpPr>
      <xdr:spPr>
        <a:xfrm>
          <a:off x="19525713" y="30108933"/>
          <a:ext cx="202728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④</a:t>
          </a:r>
          <a:endParaRPr kumimoji="1" lang="en-US" altLang="ja-JP" sz="800">
            <a:solidFill>
              <a:sysClr val="windowText" lastClr="000000"/>
            </a:solidFill>
          </a:endParaRPr>
        </a:p>
      </xdr:txBody>
    </xdr:sp>
    <xdr:clientData/>
  </xdr:twoCellAnchor>
  <xdr:twoCellAnchor>
    <xdr:from>
      <xdr:col>27</xdr:col>
      <xdr:colOff>15198</xdr:colOff>
      <xdr:row>120</xdr:row>
      <xdr:rowOff>35612</xdr:rowOff>
    </xdr:from>
    <xdr:to>
      <xdr:col>29</xdr:col>
      <xdr:colOff>667569</xdr:colOff>
      <xdr:row>120</xdr:row>
      <xdr:rowOff>203361</xdr:rowOff>
    </xdr:to>
    <xdr:sp macro="" textlink="">
      <xdr:nvSpPr>
        <xdr:cNvPr id="665" name="正方形/長方形 664">
          <a:extLst>
            <a:ext uri="{FF2B5EF4-FFF2-40B4-BE49-F238E27FC236}">
              <a16:creationId xmlns:a16="http://schemas.microsoft.com/office/drawing/2014/main" id="{F7E7E268-DC13-4D46-990C-3BFD72CF5C60}"/>
            </a:ext>
          </a:extLst>
        </xdr:cNvPr>
        <xdr:cNvSpPr/>
      </xdr:nvSpPr>
      <xdr:spPr>
        <a:xfrm>
          <a:off x="19493823" y="29505962"/>
          <a:ext cx="2023971"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⑤</a:t>
          </a:r>
          <a:endParaRPr kumimoji="1" lang="en-US" altLang="ja-JP" sz="800">
            <a:solidFill>
              <a:sysClr val="windowText" lastClr="000000"/>
            </a:solidFill>
          </a:endParaRPr>
        </a:p>
      </xdr:txBody>
    </xdr:sp>
    <xdr:clientData/>
  </xdr:twoCellAnchor>
  <xdr:twoCellAnchor>
    <xdr:from>
      <xdr:col>27</xdr:col>
      <xdr:colOff>21919</xdr:colOff>
      <xdr:row>121</xdr:row>
      <xdr:rowOff>19046</xdr:rowOff>
    </xdr:from>
    <xdr:to>
      <xdr:col>29</xdr:col>
      <xdr:colOff>675851</xdr:colOff>
      <xdr:row>121</xdr:row>
      <xdr:rowOff>221294</xdr:rowOff>
    </xdr:to>
    <xdr:sp macro="" textlink="">
      <xdr:nvSpPr>
        <xdr:cNvPr id="666" name="正方形/長方形 665">
          <a:extLst>
            <a:ext uri="{FF2B5EF4-FFF2-40B4-BE49-F238E27FC236}">
              <a16:creationId xmlns:a16="http://schemas.microsoft.com/office/drawing/2014/main" id="{17553AD3-224B-495B-951D-ABE99541AA82}"/>
            </a:ext>
          </a:extLst>
        </xdr:cNvPr>
        <xdr:cNvSpPr/>
      </xdr:nvSpPr>
      <xdr:spPr>
        <a:xfrm>
          <a:off x="19500544" y="29737046"/>
          <a:ext cx="2025532" cy="2022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⑤</a:t>
          </a:r>
          <a:endParaRPr kumimoji="1" lang="en-US" altLang="ja-JP" sz="800">
            <a:solidFill>
              <a:sysClr val="windowText" lastClr="000000"/>
            </a:solidFill>
          </a:endParaRPr>
        </a:p>
      </xdr:txBody>
    </xdr:sp>
    <xdr:clientData/>
  </xdr:twoCellAnchor>
  <xdr:twoCellAnchor>
    <xdr:from>
      <xdr:col>30</xdr:col>
      <xdr:colOff>14320</xdr:colOff>
      <xdr:row>118</xdr:row>
      <xdr:rowOff>33131</xdr:rowOff>
    </xdr:from>
    <xdr:to>
      <xdr:col>32</xdr:col>
      <xdr:colOff>0</xdr:colOff>
      <xdr:row>118</xdr:row>
      <xdr:rowOff>210323</xdr:rowOff>
    </xdr:to>
    <xdr:sp macro="" textlink="">
      <xdr:nvSpPr>
        <xdr:cNvPr id="667" name="正方形/長方形 666">
          <a:extLst>
            <a:ext uri="{FF2B5EF4-FFF2-40B4-BE49-F238E27FC236}">
              <a16:creationId xmlns:a16="http://schemas.microsoft.com/office/drawing/2014/main" id="{8B4DEFE5-768F-4FAB-96F5-D6DBB27D3109}"/>
            </a:ext>
          </a:extLst>
        </xdr:cNvPr>
        <xdr:cNvSpPr/>
      </xdr:nvSpPr>
      <xdr:spPr>
        <a:xfrm>
          <a:off x="21590516" y="29850522"/>
          <a:ext cx="1360593" cy="17719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29</xdr:col>
      <xdr:colOff>686089</xdr:colOff>
      <xdr:row>119</xdr:row>
      <xdr:rowOff>41178</xdr:rowOff>
    </xdr:from>
    <xdr:to>
      <xdr:col>31</xdr:col>
      <xdr:colOff>676758</xdr:colOff>
      <xdr:row>119</xdr:row>
      <xdr:rowOff>205840</xdr:rowOff>
    </xdr:to>
    <xdr:sp macro="" textlink="">
      <xdr:nvSpPr>
        <xdr:cNvPr id="668" name="正方形/長方形 667">
          <a:extLst>
            <a:ext uri="{FF2B5EF4-FFF2-40B4-BE49-F238E27FC236}">
              <a16:creationId xmlns:a16="http://schemas.microsoft.com/office/drawing/2014/main" id="{EFBD153E-34AC-4E52-85BC-ACE79712B0EE}"/>
            </a:ext>
          </a:extLst>
        </xdr:cNvPr>
        <xdr:cNvSpPr/>
      </xdr:nvSpPr>
      <xdr:spPr>
        <a:xfrm>
          <a:off x="21574828" y="30107048"/>
          <a:ext cx="1365582" cy="16466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30</xdr:col>
      <xdr:colOff>5354</xdr:colOff>
      <xdr:row>120</xdr:row>
      <xdr:rowOff>25248</xdr:rowOff>
    </xdr:from>
    <xdr:to>
      <xdr:col>31</xdr:col>
      <xdr:colOff>684532</xdr:colOff>
      <xdr:row>120</xdr:row>
      <xdr:rowOff>223774</xdr:rowOff>
    </xdr:to>
    <xdr:sp macro="" textlink="">
      <xdr:nvSpPr>
        <xdr:cNvPr id="669" name="正方形/長方形 668">
          <a:extLst>
            <a:ext uri="{FF2B5EF4-FFF2-40B4-BE49-F238E27FC236}">
              <a16:creationId xmlns:a16="http://schemas.microsoft.com/office/drawing/2014/main" id="{2348240D-8152-465D-A176-68C140403C86}"/>
            </a:ext>
          </a:extLst>
        </xdr:cNvPr>
        <xdr:cNvSpPr/>
      </xdr:nvSpPr>
      <xdr:spPr>
        <a:xfrm>
          <a:off x="21581550" y="30339596"/>
          <a:ext cx="1366634" cy="19852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30</xdr:col>
      <xdr:colOff>17631</xdr:colOff>
      <xdr:row>121</xdr:row>
      <xdr:rowOff>44729</xdr:rowOff>
    </xdr:from>
    <xdr:to>
      <xdr:col>32</xdr:col>
      <xdr:colOff>3311</xdr:colOff>
      <xdr:row>121</xdr:row>
      <xdr:rowOff>221921</xdr:rowOff>
    </xdr:to>
    <xdr:sp macro="" textlink="">
      <xdr:nvSpPr>
        <xdr:cNvPr id="670" name="正方形/長方形 669">
          <a:extLst>
            <a:ext uri="{FF2B5EF4-FFF2-40B4-BE49-F238E27FC236}">
              <a16:creationId xmlns:a16="http://schemas.microsoft.com/office/drawing/2014/main" id="{B48B6885-43D9-4426-A8E5-FC576C1E4661}"/>
            </a:ext>
          </a:extLst>
        </xdr:cNvPr>
        <xdr:cNvSpPr/>
      </xdr:nvSpPr>
      <xdr:spPr>
        <a:xfrm>
          <a:off x="21593827" y="30607555"/>
          <a:ext cx="1360593" cy="17719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32</xdr:col>
      <xdr:colOff>28545</xdr:colOff>
      <xdr:row>118</xdr:row>
      <xdr:rowOff>17804</xdr:rowOff>
    </xdr:from>
    <xdr:to>
      <xdr:col>34</xdr:col>
      <xdr:colOff>682477</xdr:colOff>
      <xdr:row>118</xdr:row>
      <xdr:rowOff>220052</xdr:rowOff>
    </xdr:to>
    <xdr:sp macro="" textlink="">
      <xdr:nvSpPr>
        <xdr:cNvPr id="672" name="正方形/長方形 671">
          <a:extLst>
            <a:ext uri="{FF2B5EF4-FFF2-40B4-BE49-F238E27FC236}">
              <a16:creationId xmlns:a16="http://schemas.microsoft.com/office/drawing/2014/main" id="{B1FDF27F-0187-46C5-95D9-21B2A0D6725E}"/>
            </a:ext>
          </a:extLst>
        </xdr:cNvPr>
        <xdr:cNvSpPr/>
      </xdr:nvSpPr>
      <xdr:spPr>
        <a:xfrm>
          <a:off x="22936170" y="29735804"/>
          <a:ext cx="2025532" cy="2022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p>
      </xdr:txBody>
    </xdr:sp>
    <xdr:clientData/>
  </xdr:twoCellAnchor>
  <xdr:twoCellAnchor>
    <xdr:from>
      <xdr:col>32</xdr:col>
      <xdr:colOff>19020</xdr:colOff>
      <xdr:row>119</xdr:row>
      <xdr:rowOff>17804</xdr:rowOff>
    </xdr:from>
    <xdr:to>
      <xdr:col>34</xdr:col>
      <xdr:colOff>672952</xdr:colOff>
      <xdr:row>119</xdr:row>
      <xdr:rowOff>220052</xdr:rowOff>
    </xdr:to>
    <xdr:sp macro="" textlink="">
      <xdr:nvSpPr>
        <xdr:cNvPr id="673" name="正方形/長方形 672">
          <a:extLst>
            <a:ext uri="{FF2B5EF4-FFF2-40B4-BE49-F238E27FC236}">
              <a16:creationId xmlns:a16="http://schemas.microsoft.com/office/drawing/2014/main" id="{CE7B87A6-59FC-4C26-847B-767F57648B0C}"/>
            </a:ext>
          </a:extLst>
        </xdr:cNvPr>
        <xdr:cNvSpPr/>
      </xdr:nvSpPr>
      <xdr:spPr>
        <a:xfrm>
          <a:off x="22926645" y="29983454"/>
          <a:ext cx="2025532" cy="2022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p>
      </xdr:txBody>
    </xdr:sp>
    <xdr:clientData/>
  </xdr:twoCellAnchor>
  <xdr:twoCellAnchor>
    <xdr:from>
      <xdr:col>10</xdr:col>
      <xdr:colOff>9525</xdr:colOff>
      <xdr:row>117</xdr:row>
      <xdr:rowOff>38099</xdr:rowOff>
    </xdr:from>
    <xdr:to>
      <xdr:col>18</xdr:col>
      <xdr:colOff>676275</xdr:colOff>
      <xdr:row>117</xdr:row>
      <xdr:rowOff>208574</xdr:rowOff>
    </xdr:to>
    <xdr:sp macro="" textlink="">
      <xdr:nvSpPr>
        <xdr:cNvPr id="674" name="正方形/長方形 673">
          <a:extLst>
            <a:ext uri="{FF2B5EF4-FFF2-40B4-BE49-F238E27FC236}">
              <a16:creationId xmlns:a16="http://schemas.microsoft.com/office/drawing/2014/main" id="{AE4AF6C3-08BF-472D-987C-5730177C765A}"/>
            </a:ext>
          </a:extLst>
        </xdr:cNvPr>
        <xdr:cNvSpPr/>
      </xdr:nvSpPr>
      <xdr:spPr>
        <a:xfrm>
          <a:off x="7829550" y="29508449"/>
          <a:ext cx="6153150" cy="17047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環境音</a:t>
          </a:r>
        </a:p>
      </xdr:txBody>
    </xdr:sp>
    <xdr:clientData/>
  </xdr:twoCellAnchor>
  <xdr:twoCellAnchor>
    <xdr:from>
      <xdr:col>11</xdr:col>
      <xdr:colOff>9525</xdr:colOff>
      <xdr:row>122</xdr:row>
      <xdr:rowOff>38100</xdr:rowOff>
    </xdr:from>
    <xdr:to>
      <xdr:col>30</xdr:col>
      <xdr:colOff>657225</xdr:colOff>
      <xdr:row>122</xdr:row>
      <xdr:rowOff>218100</xdr:rowOff>
    </xdr:to>
    <xdr:sp macro="" textlink="">
      <xdr:nvSpPr>
        <xdr:cNvPr id="679" name="正方形/長方形 678">
          <a:extLst>
            <a:ext uri="{FF2B5EF4-FFF2-40B4-BE49-F238E27FC236}">
              <a16:creationId xmlns:a16="http://schemas.microsoft.com/office/drawing/2014/main" id="{137EC376-6A0E-460A-9EA2-A7DFF3499AAB}"/>
            </a:ext>
          </a:extLst>
        </xdr:cNvPr>
        <xdr:cNvSpPr/>
      </xdr:nvSpPr>
      <xdr:spPr>
        <a:xfrm>
          <a:off x="8515350" y="31242000"/>
          <a:ext cx="13677900"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BGM</a:t>
          </a:r>
        </a:p>
      </xdr:txBody>
    </xdr:sp>
    <xdr:clientData/>
  </xdr:twoCellAnchor>
  <xdr:twoCellAnchor>
    <xdr:from>
      <xdr:col>11</xdr:col>
      <xdr:colOff>19050</xdr:colOff>
      <xdr:row>123</xdr:row>
      <xdr:rowOff>47625</xdr:rowOff>
    </xdr:from>
    <xdr:to>
      <xdr:col>30</xdr:col>
      <xdr:colOff>666750</xdr:colOff>
      <xdr:row>123</xdr:row>
      <xdr:rowOff>227625</xdr:rowOff>
    </xdr:to>
    <xdr:sp macro="" textlink="">
      <xdr:nvSpPr>
        <xdr:cNvPr id="680" name="正方形/長方形 679">
          <a:extLst>
            <a:ext uri="{FF2B5EF4-FFF2-40B4-BE49-F238E27FC236}">
              <a16:creationId xmlns:a16="http://schemas.microsoft.com/office/drawing/2014/main" id="{D6BA8AEB-DE09-4B05-A44D-E611EA937E74}"/>
            </a:ext>
          </a:extLst>
        </xdr:cNvPr>
        <xdr:cNvSpPr/>
      </xdr:nvSpPr>
      <xdr:spPr>
        <a:xfrm>
          <a:off x="8524875" y="31499175"/>
          <a:ext cx="13677900"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BGM</a:t>
          </a:r>
          <a:endParaRPr kumimoji="1" lang="ja-JP" altLang="en-US" sz="1000">
            <a:solidFill>
              <a:sysClr val="windowText" lastClr="000000"/>
            </a:solidFill>
          </a:endParaRPr>
        </a:p>
      </xdr:txBody>
    </xdr:sp>
    <xdr:clientData/>
  </xdr:twoCellAnchor>
  <xdr:twoCellAnchor>
    <xdr:from>
      <xdr:col>9</xdr:col>
      <xdr:colOff>8228</xdr:colOff>
      <xdr:row>115</xdr:row>
      <xdr:rowOff>38100</xdr:rowOff>
    </xdr:from>
    <xdr:to>
      <xdr:col>39</xdr:col>
      <xdr:colOff>657226</xdr:colOff>
      <xdr:row>115</xdr:row>
      <xdr:rowOff>217949</xdr:rowOff>
    </xdr:to>
    <xdr:sp macro="" textlink="">
      <xdr:nvSpPr>
        <xdr:cNvPr id="681" name="正方形/長方形 680">
          <a:extLst>
            <a:ext uri="{FF2B5EF4-FFF2-40B4-BE49-F238E27FC236}">
              <a16:creationId xmlns:a16="http://schemas.microsoft.com/office/drawing/2014/main" id="{42E498E2-DB0B-4F7B-8A1A-492BE051EB90}"/>
            </a:ext>
          </a:extLst>
        </xdr:cNvPr>
        <xdr:cNvSpPr/>
      </xdr:nvSpPr>
      <xdr:spPr>
        <a:xfrm>
          <a:off x="7142453" y="28270200"/>
          <a:ext cx="21222998" cy="1798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16977</xdr:colOff>
      <xdr:row>124</xdr:row>
      <xdr:rowOff>49696</xdr:rowOff>
    </xdr:from>
    <xdr:to>
      <xdr:col>14</xdr:col>
      <xdr:colOff>0</xdr:colOff>
      <xdr:row>124</xdr:row>
      <xdr:rowOff>213131</xdr:rowOff>
    </xdr:to>
    <xdr:sp macro="" textlink="">
      <xdr:nvSpPr>
        <xdr:cNvPr id="602" name="正方形/長方形 601">
          <a:extLst>
            <a:ext uri="{FF2B5EF4-FFF2-40B4-BE49-F238E27FC236}">
              <a16:creationId xmlns:a16="http://schemas.microsoft.com/office/drawing/2014/main" id="{866035E7-74A6-46C2-93D2-DA8AC687C41C}"/>
            </a:ext>
          </a:extLst>
        </xdr:cNvPr>
        <xdr:cNvSpPr/>
      </xdr:nvSpPr>
      <xdr:spPr>
        <a:xfrm>
          <a:off x="5781673" y="8001000"/>
          <a:ext cx="4795218" cy="16343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仮素材作成</a:t>
          </a:r>
        </a:p>
      </xdr:txBody>
    </xdr:sp>
    <xdr:clientData/>
  </xdr:twoCellAnchor>
  <xdr:twoCellAnchor>
    <xdr:from>
      <xdr:col>14</xdr:col>
      <xdr:colOff>12004</xdr:colOff>
      <xdr:row>124</xdr:row>
      <xdr:rowOff>49696</xdr:rowOff>
    </xdr:from>
    <xdr:to>
      <xdr:col>15</xdr:col>
      <xdr:colOff>0</xdr:colOff>
      <xdr:row>124</xdr:row>
      <xdr:rowOff>216439</xdr:rowOff>
    </xdr:to>
    <xdr:sp macro="" textlink="">
      <xdr:nvSpPr>
        <xdr:cNvPr id="653" name="正方形/長方形 652">
          <a:extLst>
            <a:ext uri="{FF2B5EF4-FFF2-40B4-BE49-F238E27FC236}">
              <a16:creationId xmlns:a16="http://schemas.microsoft.com/office/drawing/2014/main" id="{FB868D51-2C58-4155-9C26-BF3B9C281714}"/>
            </a:ext>
          </a:extLst>
        </xdr:cNvPr>
        <xdr:cNvSpPr/>
      </xdr:nvSpPr>
      <xdr:spPr>
        <a:xfrm>
          <a:off x="10588895" y="8001000"/>
          <a:ext cx="675453" cy="16674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15</xdr:col>
      <xdr:colOff>12002</xdr:colOff>
      <xdr:row>124</xdr:row>
      <xdr:rowOff>41414</xdr:rowOff>
    </xdr:from>
    <xdr:to>
      <xdr:col>17</xdr:col>
      <xdr:colOff>0</xdr:colOff>
      <xdr:row>124</xdr:row>
      <xdr:rowOff>216440</xdr:rowOff>
    </xdr:to>
    <xdr:sp macro="" textlink="">
      <xdr:nvSpPr>
        <xdr:cNvPr id="654" name="正方形/長方形 653">
          <a:extLst>
            <a:ext uri="{FF2B5EF4-FFF2-40B4-BE49-F238E27FC236}">
              <a16:creationId xmlns:a16="http://schemas.microsoft.com/office/drawing/2014/main" id="{2B313262-72CE-494A-83B5-AD1ECD58F3F1}"/>
            </a:ext>
          </a:extLst>
        </xdr:cNvPr>
        <xdr:cNvSpPr/>
      </xdr:nvSpPr>
      <xdr:spPr>
        <a:xfrm>
          <a:off x="11276350" y="6750327"/>
          <a:ext cx="1362911" cy="175026"/>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ロビー</a:t>
          </a:r>
        </a:p>
      </xdr:txBody>
    </xdr:sp>
    <xdr:clientData/>
  </xdr:twoCellAnchor>
  <xdr:twoCellAnchor>
    <xdr:from>
      <xdr:col>17</xdr:col>
      <xdr:colOff>7033</xdr:colOff>
      <xdr:row>124</xdr:row>
      <xdr:rowOff>41413</xdr:rowOff>
    </xdr:from>
    <xdr:to>
      <xdr:col>18</xdr:col>
      <xdr:colOff>372719</xdr:colOff>
      <xdr:row>124</xdr:row>
      <xdr:rowOff>219751</xdr:rowOff>
    </xdr:to>
    <xdr:sp macro="" textlink="">
      <xdr:nvSpPr>
        <xdr:cNvPr id="675" name="正方形/長方形 674">
          <a:extLst>
            <a:ext uri="{FF2B5EF4-FFF2-40B4-BE49-F238E27FC236}">
              <a16:creationId xmlns:a16="http://schemas.microsoft.com/office/drawing/2014/main" id="{79A4AA49-DFE4-48FE-957D-7C32BCFA18AD}"/>
            </a:ext>
          </a:extLst>
        </xdr:cNvPr>
        <xdr:cNvSpPr/>
      </xdr:nvSpPr>
      <xdr:spPr>
        <a:xfrm>
          <a:off x="12646294" y="6750326"/>
          <a:ext cx="1053142" cy="17833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ロッカー</a:t>
          </a:r>
        </a:p>
      </xdr:txBody>
    </xdr:sp>
    <xdr:clientData/>
  </xdr:twoCellAnchor>
  <xdr:twoCellAnchor>
    <xdr:from>
      <xdr:col>18</xdr:col>
      <xdr:colOff>385159</xdr:colOff>
      <xdr:row>124</xdr:row>
      <xdr:rowOff>33132</xdr:rowOff>
    </xdr:from>
    <xdr:to>
      <xdr:col>20</xdr:col>
      <xdr:colOff>375635</xdr:colOff>
      <xdr:row>124</xdr:row>
      <xdr:rowOff>225677</xdr:rowOff>
    </xdr:to>
    <xdr:sp macro="" textlink="">
      <xdr:nvSpPr>
        <xdr:cNvPr id="676" name="正方形/長方形 675">
          <a:extLst>
            <a:ext uri="{FF2B5EF4-FFF2-40B4-BE49-F238E27FC236}">
              <a16:creationId xmlns:a16="http://schemas.microsoft.com/office/drawing/2014/main" id="{CA851328-CD44-491E-B84A-2F65F17E13DE}"/>
            </a:ext>
          </a:extLst>
        </xdr:cNvPr>
        <xdr:cNvSpPr/>
      </xdr:nvSpPr>
      <xdr:spPr>
        <a:xfrm>
          <a:off x="13711876" y="6742045"/>
          <a:ext cx="1365389" cy="19254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20</xdr:col>
      <xdr:colOff>381971</xdr:colOff>
      <xdr:row>124</xdr:row>
      <xdr:rowOff>41413</xdr:rowOff>
    </xdr:from>
    <xdr:to>
      <xdr:col>26</xdr:col>
      <xdr:colOff>381000</xdr:colOff>
      <xdr:row>124</xdr:row>
      <xdr:rowOff>215350</xdr:rowOff>
    </xdr:to>
    <xdr:sp macro="" textlink="">
      <xdr:nvSpPr>
        <xdr:cNvPr id="677" name="正方形/長方形 676">
          <a:extLst>
            <a:ext uri="{FF2B5EF4-FFF2-40B4-BE49-F238E27FC236}">
              <a16:creationId xmlns:a16="http://schemas.microsoft.com/office/drawing/2014/main" id="{9D6FACBD-C72C-4481-A157-747881042A5A}"/>
            </a:ext>
          </a:extLst>
        </xdr:cNvPr>
        <xdr:cNvSpPr/>
      </xdr:nvSpPr>
      <xdr:spPr>
        <a:xfrm>
          <a:off x="15083601" y="6750326"/>
          <a:ext cx="4123769" cy="173937"/>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24</xdr:col>
      <xdr:colOff>4316</xdr:colOff>
      <xdr:row>125</xdr:row>
      <xdr:rowOff>49696</xdr:rowOff>
    </xdr:from>
    <xdr:to>
      <xdr:col>30</xdr:col>
      <xdr:colOff>0</xdr:colOff>
      <xdr:row>125</xdr:row>
      <xdr:rowOff>215350</xdr:rowOff>
    </xdr:to>
    <xdr:sp macro="" textlink="">
      <xdr:nvSpPr>
        <xdr:cNvPr id="678" name="正方形/長方形 677">
          <a:extLst>
            <a:ext uri="{FF2B5EF4-FFF2-40B4-BE49-F238E27FC236}">
              <a16:creationId xmlns:a16="http://schemas.microsoft.com/office/drawing/2014/main" id="{71C027AB-78EA-4FE1-A70D-102B6A5FA596}"/>
            </a:ext>
          </a:extLst>
        </xdr:cNvPr>
        <xdr:cNvSpPr/>
      </xdr:nvSpPr>
      <xdr:spPr>
        <a:xfrm>
          <a:off x="17455773" y="7007087"/>
          <a:ext cx="4120423" cy="165654"/>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a:t>
          </a:r>
        </a:p>
      </xdr:txBody>
    </xdr:sp>
    <xdr:clientData/>
  </xdr:twoCellAnchor>
  <xdr:twoCellAnchor>
    <xdr:from>
      <xdr:col>26</xdr:col>
      <xdr:colOff>14397</xdr:colOff>
      <xdr:row>127</xdr:row>
      <xdr:rowOff>42549</xdr:rowOff>
    </xdr:from>
    <xdr:to>
      <xdr:col>28</xdr:col>
      <xdr:colOff>6529</xdr:colOff>
      <xdr:row>127</xdr:row>
      <xdr:rowOff>222549</xdr:rowOff>
    </xdr:to>
    <xdr:sp macro="" textlink="">
      <xdr:nvSpPr>
        <xdr:cNvPr id="682" name="正方形/長方形 681">
          <a:extLst>
            <a:ext uri="{FF2B5EF4-FFF2-40B4-BE49-F238E27FC236}">
              <a16:creationId xmlns:a16="http://schemas.microsoft.com/office/drawing/2014/main" id="{6944D5F3-C394-4B1C-883C-3A010A6985B6}"/>
            </a:ext>
          </a:extLst>
        </xdr:cNvPr>
        <xdr:cNvSpPr/>
      </xdr:nvSpPr>
      <xdr:spPr>
        <a:xfrm>
          <a:off x="18807222" y="24807549"/>
          <a:ext cx="136373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26</xdr:col>
      <xdr:colOff>382803</xdr:colOff>
      <xdr:row>124</xdr:row>
      <xdr:rowOff>33130</xdr:rowOff>
    </xdr:from>
    <xdr:to>
      <xdr:col>27</xdr:col>
      <xdr:colOff>679174</xdr:colOff>
      <xdr:row>124</xdr:row>
      <xdr:rowOff>218386</xdr:rowOff>
    </xdr:to>
    <xdr:sp macro="" textlink="">
      <xdr:nvSpPr>
        <xdr:cNvPr id="683" name="正方形/長方形 682">
          <a:extLst>
            <a:ext uri="{FF2B5EF4-FFF2-40B4-BE49-F238E27FC236}">
              <a16:creationId xmlns:a16="http://schemas.microsoft.com/office/drawing/2014/main" id="{F09C0B23-8217-4EDB-BE6E-63FA039323FD}"/>
            </a:ext>
          </a:extLst>
        </xdr:cNvPr>
        <xdr:cNvSpPr/>
      </xdr:nvSpPr>
      <xdr:spPr>
        <a:xfrm>
          <a:off x="19175628" y="11177380"/>
          <a:ext cx="982171" cy="185256"/>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a:t>
          </a:r>
          <a:endParaRPr kumimoji="1" lang="en-US" altLang="ja-JP" sz="800">
            <a:solidFill>
              <a:sysClr val="windowText" lastClr="000000"/>
            </a:solidFill>
          </a:endParaRPr>
        </a:p>
      </xdr:txBody>
    </xdr:sp>
    <xdr:clientData/>
  </xdr:twoCellAnchor>
  <xdr:twoCellAnchor>
    <xdr:from>
      <xdr:col>27</xdr:col>
      <xdr:colOff>1050</xdr:colOff>
      <xdr:row>126</xdr:row>
      <xdr:rowOff>29392</xdr:rowOff>
    </xdr:from>
    <xdr:to>
      <xdr:col>28</xdr:col>
      <xdr:colOff>8334</xdr:colOff>
      <xdr:row>126</xdr:row>
      <xdr:rowOff>209392</xdr:rowOff>
    </xdr:to>
    <xdr:sp macro="" textlink="">
      <xdr:nvSpPr>
        <xdr:cNvPr id="684" name="正方形/長方形 683">
          <a:extLst>
            <a:ext uri="{FF2B5EF4-FFF2-40B4-BE49-F238E27FC236}">
              <a16:creationId xmlns:a16="http://schemas.microsoft.com/office/drawing/2014/main" id="{32399EB7-FAB3-4396-9420-D07F08D9E239}"/>
            </a:ext>
          </a:extLst>
        </xdr:cNvPr>
        <xdr:cNvSpPr/>
      </xdr:nvSpPr>
      <xdr:spPr>
        <a:xfrm>
          <a:off x="19514876" y="7235262"/>
          <a:ext cx="694741"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25</xdr:col>
      <xdr:colOff>677329</xdr:colOff>
      <xdr:row>126</xdr:row>
      <xdr:rowOff>36433</xdr:rowOff>
    </xdr:from>
    <xdr:to>
      <xdr:col>26</xdr:col>
      <xdr:colOff>686854</xdr:colOff>
      <xdr:row>126</xdr:row>
      <xdr:rowOff>216433</xdr:rowOff>
    </xdr:to>
    <xdr:sp macro="" textlink="">
      <xdr:nvSpPr>
        <xdr:cNvPr id="685" name="正方形/長方形 684">
          <a:extLst>
            <a:ext uri="{FF2B5EF4-FFF2-40B4-BE49-F238E27FC236}">
              <a16:creationId xmlns:a16="http://schemas.microsoft.com/office/drawing/2014/main" id="{8FBC1148-AB4D-4D77-9F8D-AEE49FAEBA49}"/>
            </a:ext>
          </a:extLst>
        </xdr:cNvPr>
        <xdr:cNvSpPr/>
      </xdr:nvSpPr>
      <xdr:spPr>
        <a:xfrm>
          <a:off x="18816242" y="7242303"/>
          <a:ext cx="69698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20</xdr:col>
      <xdr:colOff>10982</xdr:colOff>
      <xdr:row>125</xdr:row>
      <xdr:rowOff>41414</xdr:rowOff>
    </xdr:from>
    <xdr:to>
      <xdr:col>21</xdr:col>
      <xdr:colOff>372716</xdr:colOff>
      <xdr:row>125</xdr:row>
      <xdr:rowOff>217392</xdr:rowOff>
    </xdr:to>
    <xdr:sp macro="" textlink="">
      <xdr:nvSpPr>
        <xdr:cNvPr id="686" name="正方形/長方形 685">
          <a:extLst>
            <a:ext uri="{FF2B5EF4-FFF2-40B4-BE49-F238E27FC236}">
              <a16:creationId xmlns:a16="http://schemas.microsoft.com/office/drawing/2014/main" id="{A3C1DCCC-6FA1-4BF0-8C1C-139C91462F07}"/>
            </a:ext>
          </a:extLst>
        </xdr:cNvPr>
        <xdr:cNvSpPr/>
      </xdr:nvSpPr>
      <xdr:spPr>
        <a:xfrm>
          <a:off x="14712612" y="6998805"/>
          <a:ext cx="1049191" cy="17597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21</xdr:col>
      <xdr:colOff>382651</xdr:colOff>
      <xdr:row>125</xdr:row>
      <xdr:rowOff>41413</xdr:rowOff>
    </xdr:from>
    <xdr:to>
      <xdr:col>22</xdr:col>
      <xdr:colOff>687456</xdr:colOff>
      <xdr:row>125</xdr:row>
      <xdr:rowOff>212714</xdr:rowOff>
    </xdr:to>
    <xdr:sp macro="" textlink="">
      <xdr:nvSpPr>
        <xdr:cNvPr id="687" name="正方形/長方形 686">
          <a:extLst>
            <a:ext uri="{FF2B5EF4-FFF2-40B4-BE49-F238E27FC236}">
              <a16:creationId xmlns:a16="http://schemas.microsoft.com/office/drawing/2014/main" id="{D38D4F40-D6F1-4FCD-87D2-FB15C2EAA13E}"/>
            </a:ext>
          </a:extLst>
        </xdr:cNvPr>
        <xdr:cNvSpPr/>
      </xdr:nvSpPr>
      <xdr:spPr>
        <a:xfrm>
          <a:off x="15771738" y="6998804"/>
          <a:ext cx="992261" cy="1713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22</xdr:col>
      <xdr:colOff>3788</xdr:colOff>
      <xdr:row>126</xdr:row>
      <xdr:rowOff>38991</xdr:rowOff>
    </xdr:from>
    <xdr:to>
      <xdr:col>23</xdr:col>
      <xdr:colOff>669263</xdr:colOff>
      <xdr:row>126</xdr:row>
      <xdr:rowOff>218991</xdr:rowOff>
    </xdr:to>
    <xdr:sp macro="" textlink="">
      <xdr:nvSpPr>
        <xdr:cNvPr id="688" name="正方形/長方形 687">
          <a:extLst>
            <a:ext uri="{FF2B5EF4-FFF2-40B4-BE49-F238E27FC236}">
              <a16:creationId xmlns:a16="http://schemas.microsoft.com/office/drawing/2014/main" id="{8401B58E-4A0E-45C1-AFC8-A4665E5E9F8F}"/>
            </a:ext>
          </a:extLst>
        </xdr:cNvPr>
        <xdr:cNvSpPr/>
      </xdr:nvSpPr>
      <xdr:spPr>
        <a:xfrm>
          <a:off x="16080331" y="8487252"/>
          <a:ext cx="135293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各エラー画面</a:t>
          </a:r>
          <a:endParaRPr kumimoji="1" lang="en-US" altLang="ja-JP" sz="800">
            <a:solidFill>
              <a:sysClr val="windowText" lastClr="000000"/>
            </a:solidFill>
          </a:endParaRPr>
        </a:p>
      </xdr:txBody>
    </xdr:sp>
    <xdr:clientData/>
  </xdr:twoCellAnchor>
  <xdr:twoCellAnchor>
    <xdr:from>
      <xdr:col>24</xdr:col>
      <xdr:colOff>7932</xdr:colOff>
      <xdr:row>126</xdr:row>
      <xdr:rowOff>57977</xdr:rowOff>
    </xdr:from>
    <xdr:to>
      <xdr:col>25</xdr:col>
      <xdr:colOff>679174</xdr:colOff>
      <xdr:row>126</xdr:row>
      <xdr:rowOff>221406</xdr:rowOff>
    </xdr:to>
    <xdr:sp macro="" textlink="">
      <xdr:nvSpPr>
        <xdr:cNvPr id="689" name="正方形/長方形 688">
          <a:extLst>
            <a:ext uri="{FF2B5EF4-FFF2-40B4-BE49-F238E27FC236}">
              <a16:creationId xmlns:a16="http://schemas.microsoft.com/office/drawing/2014/main" id="{15138D9F-45D8-4038-B6A6-344DB4A03AE0}"/>
            </a:ext>
          </a:extLst>
        </xdr:cNvPr>
        <xdr:cNvSpPr/>
      </xdr:nvSpPr>
      <xdr:spPr>
        <a:xfrm>
          <a:off x="17459389" y="8506238"/>
          <a:ext cx="1358698" cy="16342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28</xdr:col>
      <xdr:colOff>15075</xdr:colOff>
      <xdr:row>126</xdr:row>
      <xdr:rowOff>33130</xdr:rowOff>
    </xdr:from>
    <xdr:to>
      <xdr:col>29</xdr:col>
      <xdr:colOff>679174</xdr:colOff>
      <xdr:row>126</xdr:row>
      <xdr:rowOff>215920</xdr:rowOff>
    </xdr:to>
    <xdr:sp macro="" textlink="">
      <xdr:nvSpPr>
        <xdr:cNvPr id="690" name="正方形/長方形 689">
          <a:extLst>
            <a:ext uri="{FF2B5EF4-FFF2-40B4-BE49-F238E27FC236}">
              <a16:creationId xmlns:a16="http://schemas.microsoft.com/office/drawing/2014/main" id="{97E88DFE-1982-43FA-981A-9D0B0D3F68C7}"/>
            </a:ext>
          </a:extLst>
        </xdr:cNvPr>
        <xdr:cNvSpPr/>
      </xdr:nvSpPr>
      <xdr:spPr>
        <a:xfrm>
          <a:off x="20216358" y="8481391"/>
          <a:ext cx="1351555" cy="18279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ストア画面</a:t>
          </a:r>
          <a:endParaRPr kumimoji="1" lang="en-US" altLang="ja-JP" sz="800">
            <a:solidFill>
              <a:sysClr val="windowText" lastClr="000000"/>
            </a:solidFill>
          </a:endParaRPr>
        </a:p>
      </xdr:txBody>
    </xdr:sp>
    <xdr:clientData/>
  </xdr:twoCellAnchor>
  <xdr:twoCellAnchor>
    <xdr:from>
      <xdr:col>23</xdr:col>
      <xdr:colOff>679161</xdr:colOff>
      <xdr:row>127</xdr:row>
      <xdr:rowOff>35929</xdr:rowOff>
    </xdr:from>
    <xdr:to>
      <xdr:col>25</xdr:col>
      <xdr:colOff>3274</xdr:colOff>
      <xdr:row>127</xdr:row>
      <xdr:rowOff>215929</xdr:rowOff>
    </xdr:to>
    <xdr:sp macro="" textlink="">
      <xdr:nvSpPr>
        <xdr:cNvPr id="691" name="正方形/長方形 690">
          <a:extLst>
            <a:ext uri="{FF2B5EF4-FFF2-40B4-BE49-F238E27FC236}">
              <a16:creationId xmlns:a16="http://schemas.microsoft.com/office/drawing/2014/main" id="{507BD12E-F4F0-4466-A44B-79B811AC4F1D}"/>
            </a:ext>
          </a:extLst>
        </xdr:cNvPr>
        <xdr:cNvSpPr/>
      </xdr:nvSpPr>
      <xdr:spPr>
        <a:xfrm>
          <a:off x="17414586" y="24800929"/>
          <a:ext cx="69571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25</xdr:col>
      <xdr:colOff>2982</xdr:colOff>
      <xdr:row>127</xdr:row>
      <xdr:rowOff>35925</xdr:rowOff>
    </xdr:from>
    <xdr:to>
      <xdr:col>26</xdr:col>
      <xdr:colOff>12507</xdr:colOff>
      <xdr:row>127</xdr:row>
      <xdr:rowOff>215925</xdr:rowOff>
    </xdr:to>
    <xdr:sp macro="" textlink="">
      <xdr:nvSpPr>
        <xdr:cNvPr id="692" name="正方形/長方形 691">
          <a:extLst>
            <a:ext uri="{FF2B5EF4-FFF2-40B4-BE49-F238E27FC236}">
              <a16:creationId xmlns:a16="http://schemas.microsoft.com/office/drawing/2014/main" id="{825C4BB5-644E-4543-81F5-8B7AA4E3666F}"/>
            </a:ext>
          </a:extLst>
        </xdr:cNvPr>
        <xdr:cNvSpPr/>
      </xdr:nvSpPr>
      <xdr:spPr>
        <a:xfrm>
          <a:off x="18110007" y="248009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22</xdr:col>
      <xdr:colOff>9490</xdr:colOff>
      <xdr:row>127</xdr:row>
      <xdr:rowOff>24848</xdr:rowOff>
    </xdr:from>
    <xdr:to>
      <xdr:col>23</xdr:col>
      <xdr:colOff>670891</xdr:colOff>
      <xdr:row>127</xdr:row>
      <xdr:rowOff>215351</xdr:rowOff>
    </xdr:to>
    <xdr:sp macro="" textlink="">
      <xdr:nvSpPr>
        <xdr:cNvPr id="693" name="正方形/長方形 692">
          <a:extLst>
            <a:ext uri="{FF2B5EF4-FFF2-40B4-BE49-F238E27FC236}">
              <a16:creationId xmlns:a16="http://schemas.microsoft.com/office/drawing/2014/main" id="{50CBA3BE-4456-4768-897E-3265CCE864BA}"/>
            </a:ext>
          </a:extLst>
        </xdr:cNvPr>
        <xdr:cNvSpPr/>
      </xdr:nvSpPr>
      <xdr:spPr>
        <a:xfrm>
          <a:off x="16059115" y="24789848"/>
          <a:ext cx="1347201" cy="190503"/>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endParaRPr kumimoji="1" lang="ja-JP" altLang="en-US" sz="800">
            <a:solidFill>
              <a:sysClr val="windowText" lastClr="000000"/>
            </a:solidFill>
          </a:endParaRPr>
        </a:p>
      </xdr:txBody>
    </xdr:sp>
    <xdr:clientData/>
  </xdr:twoCellAnchor>
  <xdr:twoCellAnchor>
    <xdr:from>
      <xdr:col>22</xdr:col>
      <xdr:colOff>684096</xdr:colOff>
      <xdr:row>125</xdr:row>
      <xdr:rowOff>35660</xdr:rowOff>
    </xdr:from>
    <xdr:to>
      <xdr:col>23</xdr:col>
      <xdr:colOff>684096</xdr:colOff>
      <xdr:row>125</xdr:row>
      <xdr:rowOff>215660</xdr:rowOff>
    </xdr:to>
    <xdr:sp macro="" textlink="">
      <xdr:nvSpPr>
        <xdr:cNvPr id="694" name="正方形/長方形 693">
          <a:extLst>
            <a:ext uri="{FF2B5EF4-FFF2-40B4-BE49-F238E27FC236}">
              <a16:creationId xmlns:a16="http://schemas.microsoft.com/office/drawing/2014/main" id="{9CBA7109-C7B9-4FAE-B435-0B4420652782}"/>
            </a:ext>
          </a:extLst>
        </xdr:cNvPr>
        <xdr:cNvSpPr/>
      </xdr:nvSpPr>
      <xdr:spPr>
        <a:xfrm>
          <a:off x="16760639" y="8235443"/>
          <a:ext cx="687457"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リプレイ</a:t>
          </a:r>
        </a:p>
      </xdr:txBody>
    </xdr:sp>
    <xdr:clientData/>
  </xdr:twoCellAnchor>
  <xdr:twoCellAnchor>
    <xdr:from>
      <xdr:col>28</xdr:col>
      <xdr:colOff>14393</xdr:colOff>
      <xdr:row>124</xdr:row>
      <xdr:rowOff>42657</xdr:rowOff>
    </xdr:from>
    <xdr:to>
      <xdr:col>33</xdr:col>
      <xdr:colOff>9525</xdr:colOff>
      <xdr:row>124</xdr:row>
      <xdr:rowOff>224875</xdr:rowOff>
    </xdr:to>
    <xdr:sp macro="" textlink="">
      <xdr:nvSpPr>
        <xdr:cNvPr id="695" name="正方形/長方形 694">
          <a:extLst>
            <a:ext uri="{FF2B5EF4-FFF2-40B4-BE49-F238E27FC236}">
              <a16:creationId xmlns:a16="http://schemas.microsoft.com/office/drawing/2014/main" id="{CEE4E93D-7718-42A2-9B9F-004514FE2122}"/>
            </a:ext>
          </a:extLst>
        </xdr:cNvPr>
        <xdr:cNvSpPr/>
      </xdr:nvSpPr>
      <xdr:spPr>
        <a:xfrm>
          <a:off x="20178818" y="11186907"/>
          <a:ext cx="3424132"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実績アイコン</a:t>
          </a:r>
          <a:endParaRPr kumimoji="1" lang="en-US" altLang="ja-JP" sz="800">
            <a:solidFill>
              <a:sysClr val="windowText" lastClr="000000"/>
            </a:solidFill>
          </a:endParaRPr>
        </a:p>
      </xdr:txBody>
    </xdr:sp>
    <xdr:clientData/>
  </xdr:twoCellAnchor>
  <xdr:twoCellAnchor>
    <xdr:from>
      <xdr:col>29</xdr:col>
      <xdr:colOff>687356</xdr:colOff>
      <xdr:row>125</xdr:row>
      <xdr:rowOff>44729</xdr:rowOff>
    </xdr:from>
    <xdr:to>
      <xdr:col>34</xdr:col>
      <xdr:colOff>682487</xdr:colOff>
      <xdr:row>125</xdr:row>
      <xdr:rowOff>226947</xdr:rowOff>
    </xdr:to>
    <xdr:sp macro="" textlink="">
      <xdr:nvSpPr>
        <xdr:cNvPr id="696" name="正方形/長方形 695">
          <a:extLst>
            <a:ext uri="{FF2B5EF4-FFF2-40B4-BE49-F238E27FC236}">
              <a16:creationId xmlns:a16="http://schemas.microsoft.com/office/drawing/2014/main" id="{0BF452D6-9CA6-4FDF-9117-843B7921C199}"/>
            </a:ext>
          </a:extLst>
        </xdr:cNvPr>
        <xdr:cNvSpPr/>
      </xdr:nvSpPr>
      <xdr:spPr>
        <a:xfrm>
          <a:off x="21576095" y="8244512"/>
          <a:ext cx="3432414"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xdr:txBody>
    </xdr:sp>
    <xdr:clientData/>
  </xdr:twoCellAnchor>
  <xdr:twoCellAnchor>
    <xdr:from>
      <xdr:col>21</xdr:col>
      <xdr:colOff>37549</xdr:colOff>
      <xdr:row>23</xdr:row>
      <xdr:rowOff>44824</xdr:rowOff>
    </xdr:from>
    <xdr:to>
      <xdr:col>39</xdr:col>
      <xdr:colOff>672353</xdr:colOff>
      <xdr:row>23</xdr:row>
      <xdr:rowOff>231554</xdr:rowOff>
    </xdr:to>
    <xdr:sp macro="" textlink="">
      <xdr:nvSpPr>
        <xdr:cNvPr id="697" name="正方形/長方形 696">
          <a:extLst>
            <a:ext uri="{FF2B5EF4-FFF2-40B4-BE49-F238E27FC236}">
              <a16:creationId xmlns:a16="http://schemas.microsoft.com/office/drawing/2014/main" id="{9774EB1E-6213-4259-9138-EE00C9D04B04}"/>
            </a:ext>
          </a:extLst>
        </xdr:cNvPr>
        <xdr:cNvSpPr/>
      </xdr:nvSpPr>
      <xdr:spPr>
        <a:xfrm>
          <a:off x="15367196" y="5715000"/>
          <a:ext cx="12938863" cy="1867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16516</xdr:colOff>
      <xdr:row>84</xdr:row>
      <xdr:rowOff>57977</xdr:rowOff>
    </xdr:from>
    <xdr:to>
      <xdr:col>5</xdr:col>
      <xdr:colOff>670891</xdr:colOff>
      <xdr:row>84</xdr:row>
      <xdr:rowOff>213194</xdr:rowOff>
    </xdr:to>
    <xdr:sp macro="" textlink="">
      <xdr:nvSpPr>
        <xdr:cNvPr id="698" name="正方形/長方形 697">
          <a:extLst>
            <a:ext uri="{FF2B5EF4-FFF2-40B4-BE49-F238E27FC236}">
              <a16:creationId xmlns:a16="http://schemas.microsoft.com/office/drawing/2014/main" id="{231B1D05-C371-4DC2-BB55-4CB105E9163F}"/>
            </a:ext>
          </a:extLst>
        </xdr:cNvPr>
        <xdr:cNvSpPr/>
      </xdr:nvSpPr>
      <xdr:spPr>
        <a:xfrm>
          <a:off x="3718842" y="20930151"/>
          <a:ext cx="1341832" cy="155217"/>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環境構築</a:t>
          </a:r>
        </a:p>
      </xdr:txBody>
    </xdr:sp>
    <xdr:clientData/>
  </xdr:twoCellAnchor>
  <xdr:twoCellAnchor>
    <xdr:from>
      <xdr:col>4</xdr:col>
      <xdr:colOff>11496</xdr:colOff>
      <xdr:row>57</xdr:row>
      <xdr:rowOff>49695</xdr:rowOff>
    </xdr:from>
    <xdr:to>
      <xdr:col>5</xdr:col>
      <xdr:colOff>0</xdr:colOff>
      <xdr:row>57</xdr:row>
      <xdr:rowOff>216930</xdr:rowOff>
    </xdr:to>
    <xdr:sp macro="" textlink="">
      <xdr:nvSpPr>
        <xdr:cNvPr id="699" name="正方形/長方形 698">
          <a:extLst>
            <a:ext uri="{FF2B5EF4-FFF2-40B4-BE49-F238E27FC236}">
              <a16:creationId xmlns:a16="http://schemas.microsoft.com/office/drawing/2014/main" id="{D2D7498C-A6D3-4590-B9E6-C11CAF6DCB01}"/>
            </a:ext>
          </a:extLst>
        </xdr:cNvPr>
        <xdr:cNvSpPr/>
      </xdr:nvSpPr>
      <xdr:spPr>
        <a:xfrm>
          <a:off x="3713822" y="14212956"/>
          <a:ext cx="675961" cy="167235"/>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4</xdr:col>
      <xdr:colOff>28575</xdr:colOff>
      <xdr:row>87</xdr:row>
      <xdr:rowOff>47625</xdr:rowOff>
    </xdr:from>
    <xdr:to>
      <xdr:col>6</xdr:col>
      <xdr:colOff>682488</xdr:colOff>
      <xdr:row>87</xdr:row>
      <xdr:rowOff>208226</xdr:rowOff>
    </xdr:to>
    <xdr:sp macro="" textlink="">
      <xdr:nvSpPr>
        <xdr:cNvPr id="700" name="正方形/長方形 699">
          <a:extLst>
            <a:ext uri="{FF2B5EF4-FFF2-40B4-BE49-F238E27FC236}">
              <a16:creationId xmlns:a16="http://schemas.microsoft.com/office/drawing/2014/main" id="{A4ECFA66-08C9-44BE-A8FE-72FBCFA2C06E}"/>
            </a:ext>
          </a:extLst>
        </xdr:cNvPr>
        <xdr:cNvSpPr/>
      </xdr:nvSpPr>
      <xdr:spPr>
        <a:xfrm>
          <a:off x="3733800" y="8220075"/>
          <a:ext cx="2025513" cy="1606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武器取得・持ち替え</a:t>
          </a:r>
        </a:p>
      </xdr:txBody>
    </xdr:sp>
    <xdr:clientData/>
  </xdr:twoCellAnchor>
  <xdr:twoCellAnchor>
    <xdr:from>
      <xdr:col>7</xdr:col>
      <xdr:colOff>30806</xdr:colOff>
      <xdr:row>87</xdr:row>
      <xdr:rowOff>38100</xdr:rowOff>
    </xdr:from>
    <xdr:to>
      <xdr:col>39</xdr:col>
      <xdr:colOff>647700</xdr:colOff>
      <xdr:row>87</xdr:row>
      <xdr:rowOff>223142</xdr:rowOff>
    </xdr:to>
    <xdr:sp macro="" textlink="">
      <xdr:nvSpPr>
        <xdr:cNvPr id="701" name="正方形/長方形 700">
          <a:extLst>
            <a:ext uri="{FF2B5EF4-FFF2-40B4-BE49-F238E27FC236}">
              <a16:creationId xmlns:a16="http://schemas.microsoft.com/office/drawing/2014/main" id="{4CFC3BEA-E3C7-4D86-9C21-B308346A4A91}"/>
            </a:ext>
          </a:extLst>
        </xdr:cNvPr>
        <xdr:cNvSpPr/>
      </xdr:nvSpPr>
      <xdr:spPr>
        <a:xfrm>
          <a:off x="5793431" y="8210550"/>
          <a:ext cx="22562494" cy="18504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プレイヤー作成</a:t>
          </a:r>
        </a:p>
      </xdr:txBody>
    </xdr:sp>
    <xdr:clientData/>
  </xdr:twoCellAnchor>
  <xdr:twoCellAnchor>
    <xdr:from>
      <xdr:col>4</xdr:col>
      <xdr:colOff>19050</xdr:colOff>
      <xdr:row>88</xdr:row>
      <xdr:rowOff>47625</xdr:rowOff>
    </xdr:from>
    <xdr:to>
      <xdr:col>6</xdr:col>
      <xdr:colOff>672963</xdr:colOff>
      <xdr:row>88</xdr:row>
      <xdr:rowOff>208226</xdr:rowOff>
    </xdr:to>
    <xdr:sp macro="" textlink="">
      <xdr:nvSpPr>
        <xdr:cNvPr id="702" name="正方形/長方形 701">
          <a:extLst>
            <a:ext uri="{FF2B5EF4-FFF2-40B4-BE49-F238E27FC236}">
              <a16:creationId xmlns:a16="http://schemas.microsoft.com/office/drawing/2014/main" id="{5DC9FD0A-E632-404C-A546-156E4987DDCD}"/>
            </a:ext>
          </a:extLst>
        </xdr:cNvPr>
        <xdr:cNvSpPr/>
      </xdr:nvSpPr>
      <xdr:spPr>
        <a:xfrm>
          <a:off x="3724275" y="8467725"/>
          <a:ext cx="2025513" cy="1606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IK</a:t>
          </a:r>
          <a:r>
            <a:rPr kumimoji="1" lang="ja-JP" altLang="en-US" sz="1000">
              <a:solidFill>
                <a:sysClr val="windowText" lastClr="000000"/>
              </a:solidFill>
            </a:rPr>
            <a:t>仮実装</a:t>
          </a:r>
        </a:p>
      </xdr:txBody>
    </xdr:sp>
    <xdr:clientData/>
  </xdr:twoCellAnchor>
  <xdr:twoCellAnchor>
    <xdr:from>
      <xdr:col>7</xdr:col>
      <xdr:colOff>0</xdr:colOff>
      <xdr:row>88</xdr:row>
      <xdr:rowOff>38100</xdr:rowOff>
    </xdr:from>
    <xdr:to>
      <xdr:col>10</xdr:col>
      <xdr:colOff>0</xdr:colOff>
      <xdr:row>88</xdr:row>
      <xdr:rowOff>218100</xdr:rowOff>
    </xdr:to>
    <xdr:sp macro="" textlink="">
      <xdr:nvSpPr>
        <xdr:cNvPr id="703" name="正方形/長方形 702">
          <a:extLst>
            <a:ext uri="{FF2B5EF4-FFF2-40B4-BE49-F238E27FC236}">
              <a16:creationId xmlns:a16="http://schemas.microsoft.com/office/drawing/2014/main" id="{4A6C24A8-F976-4424-B2AD-511E18F06E4C}"/>
            </a:ext>
          </a:extLst>
        </xdr:cNvPr>
        <xdr:cNvSpPr/>
      </xdr:nvSpPr>
      <xdr:spPr>
        <a:xfrm>
          <a:off x="5762625" y="84582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木・枝のツール作成</a:t>
          </a:r>
        </a:p>
      </xdr:txBody>
    </xdr:sp>
    <xdr:clientData/>
  </xdr:twoCellAnchor>
  <xdr:twoCellAnchor>
    <xdr:from>
      <xdr:col>10</xdr:col>
      <xdr:colOff>0</xdr:colOff>
      <xdr:row>88</xdr:row>
      <xdr:rowOff>38100</xdr:rowOff>
    </xdr:from>
    <xdr:to>
      <xdr:col>13</xdr:col>
      <xdr:colOff>0</xdr:colOff>
      <xdr:row>88</xdr:row>
      <xdr:rowOff>218100</xdr:rowOff>
    </xdr:to>
    <xdr:sp macro="" textlink="">
      <xdr:nvSpPr>
        <xdr:cNvPr id="704" name="正方形/長方形 703">
          <a:extLst>
            <a:ext uri="{FF2B5EF4-FFF2-40B4-BE49-F238E27FC236}">
              <a16:creationId xmlns:a16="http://schemas.microsoft.com/office/drawing/2014/main" id="{7A714425-560B-46F3-B880-896E1D5B6C0C}"/>
            </a:ext>
          </a:extLst>
        </xdr:cNvPr>
        <xdr:cNvSpPr/>
      </xdr:nvSpPr>
      <xdr:spPr>
        <a:xfrm>
          <a:off x="7820025" y="84582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木・枝の要望対応</a:t>
          </a:r>
        </a:p>
      </xdr:txBody>
    </xdr:sp>
    <xdr:clientData/>
  </xdr:twoCellAnchor>
  <xdr:twoCellAnchor>
    <xdr:from>
      <xdr:col>6</xdr:col>
      <xdr:colOff>13617</xdr:colOff>
      <xdr:row>84</xdr:row>
      <xdr:rowOff>51351</xdr:rowOff>
    </xdr:from>
    <xdr:to>
      <xdr:col>7</xdr:col>
      <xdr:colOff>667992</xdr:colOff>
      <xdr:row>84</xdr:row>
      <xdr:rowOff>206568</xdr:rowOff>
    </xdr:to>
    <xdr:sp macro="" textlink="">
      <xdr:nvSpPr>
        <xdr:cNvPr id="705" name="正方形/長方形 704">
          <a:extLst>
            <a:ext uri="{FF2B5EF4-FFF2-40B4-BE49-F238E27FC236}">
              <a16:creationId xmlns:a16="http://schemas.microsoft.com/office/drawing/2014/main" id="{A12B656A-AD9A-41F2-9A19-AC311A22D48B}"/>
            </a:ext>
          </a:extLst>
        </xdr:cNvPr>
        <xdr:cNvSpPr/>
      </xdr:nvSpPr>
      <xdr:spPr>
        <a:xfrm>
          <a:off x="5090442" y="7976151"/>
          <a:ext cx="1340175" cy="155217"/>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PC</a:t>
          </a:r>
          <a:r>
            <a:rPr kumimoji="1" lang="ja-JP" altLang="en-US" sz="800">
              <a:solidFill>
                <a:sysClr val="windowText" lastClr="000000"/>
              </a:solidFill>
            </a:rPr>
            <a:t>、</a:t>
          </a:r>
          <a:r>
            <a:rPr kumimoji="1" lang="en-US" altLang="ja-JP" sz="800">
              <a:solidFill>
                <a:sysClr val="windowText" lastClr="000000"/>
              </a:solidFill>
            </a:rPr>
            <a:t>Ps4</a:t>
          </a:r>
          <a:r>
            <a:rPr kumimoji="1" lang="ja-JP" altLang="en-US" sz="800">
              <a:solidFill>
                <a:sysClr val="windowText" lastClr="000000"/>
              </a:solidFill>
            </a:rPr>
            <a:t>パッケージ対応</a:t>
          </a:r>
        </a:p>
      </xdr:txBody>
    </xdr:sp>
    <xdr:clientData/>
  </xdr:twoCellAnchor>
  <xdr:twoCellAnchor>
    <xdr:from>
      <xdr:col>11</xdr:col>
      <xdr:colOff>9525</xdr:colOff>
      <xdr:row>89</xdr:row>
      <xdr:rowOff>38099</xdr:rowOff>
    </xdr:from>
    <xdr:to>
      <xdr:col>16</xdr:col>
      <xdr:colOff>676275</xdr:colOff>
      <xdr:row>89</xdr:row>
      <xdr:rowOff>208574</xdr:rowOff>
    </xdr:to>
    <xdr:sp macro="" textlink="">
      <xdr:nvSpPr>
        <xdr:cNvPr id="706" name="正方形/長方形 705">
          <a:extLst>
            <a:ext uri="{FF2B5EF4-FFF2-40B4-BE49-F238E27FC236}">
              <a16:creationId xmlns:a16="http://schemas.microsoft.com/office/drawing/2014/main" id="{49452C05-A612-4D14-8405-882D23581E8F}"/>
            </a:ext>
          </a:extLst>
        </xdr:cNvPr>
        <xdr:cNvSpPr/>
      </xdr:nvSpPr>
      <xdr:spPr>
        <a:xfrm>
          <a:off x="8515350" y="8705849"/>
          <a:ext cx="4095750" cy="170475"/>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a:t>
          </a:r>
        </a:p>
      </xdr:txBody>
    </xdr:sp>
    <xdr:clientData/>
  </xdr:twoCellAnchor>
  <xdr:twoCellAnchor>
    <xdr:from>
      <xdr:col>7</xdr:col>
      <xdr:colOff>32667</xdr:colOff>
      <xdr:row>89</xdr:row>
      <xdr:rowOff>38101</xdr:rowOff>
    </xdr:from>
    <xdr:to>
      <xdr:col>9</xdr:col>
      <xdr:colOff>666750</xdr:colOff>
      <xdr:row>89</xdr:row>
      <xdr:rowOff>206569</xdr:rowOff>
    </xdr:to>
    <xdr:sp macro="" textlink="">
      <xdr:nvSpPr>
        <xdr:cNvPr id="707" name="正方形/長方形 706">
          <a:extLst>
            <a:ext uri="{FF2B5EF4-FFF2-40B4-BE49-F238E27FC236}">
              <a16:creationId xmlns:a16="http://schemas.microsoft.com/office/drawing/2014/main" id="{80CCDA8A-3618-4335-A11D-6D464FAE80AB}"/>
            </a:ext>
          </a:extLst>
        </xdr:cNvPr>
        <xdr:cNvSpPr/>
      </xdr:nvSpPr>
      <xdr:spPr>
        <a:xfrm>
          <a:off x="5795292" y="8705851"/>
          <a:ext cx="2005683" cy="16846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リソース管理</a:t>
          </a:r>
        </a:p>
      </xdr:txBody>
    </xdr:sp>
    <xdr:clientData/>
  </xdr:twoCellAnchor>
  <xdr:twoCellAnchor>
    <xdr:from>
      <xdr:col>7</xdr:col>
      <xdr:colOff>21281</xdr:colOff>
      <xdr:row>85</xdr:row>
      <xdr:rowOff>28575</xdr:rowOff>
    </xdr:from>
    <xdr:to>
      <xdr:col>39</xdr:col>
      <xdr:colOff>638175</xdr:colOff>
      <xdr:row>85</xdr:row>
      <xdr:rowOff>213617</xdr:rowOff>
    </xdr:to>
    <xdr:sp macro="" textlink="">
      <xdr:nvSpPr>
        <xdr:cNvPr id="708" name="正方形/長方形 707">
          <a:extLst>
            <a:ext uri="{FF2B5EF4-FFF2-40B4-BE49-F238E27FC236}">
              <a16:creationId xmlns:a16="http://schemas.microsoft.com/office/drawing/2014/main" id="{AE8B4622-4CD5-4437-BEA9-7ABBFBE4B2F0}"/>
            </a:ext>
          </a:extLst>
        </xdr:cNvPr>
        <xdr:cNvSpPr/>
      </xdr:nvSpPr>
      <xdr:spPr>
        <a:xfrm>
          <a:off x="5783906" y="8201025"/>
          <a:ext cx="22562494" cy="185042"/>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グラフィック関連</a:t>
          </a:r>
        </a:p>
      </xdr:txBody>
    </xdr:sp>
    <xdr:clientData/>
  </xdr:twoCellAnchor>
  <xdr:twoCellAnchor>
    <xdr:from>
      <xdr:col>8</xdr:col>
      <xdr:colOff>13617</xdr:colOff>
      <xdr:row>84</xdr:row>
      <xdr:rowOff>57150</xdr:rowOff>
    </xdr:from>
    <xdr:to>
      <xdr:col>14</xdr:col>
      <xdr:colOff>676275</xdr:colOff>
      <xdr:row>84</xdr:row>
      <xdr:rowOff>206568</xdr:rowOff>
    </xdr:to>
    <xdr:sp macro="" textlink="">
      <xdr:nvSpPr>
        <xdr:cNvPr id="709" name="正方形/長方形 708">
          <a:extLst>
            <a:ext uri="{FF2B5EF4-FFF2-40B4-BE49-F238E27FC236}">
              <a16:creationId xmlns:a16="http://schemas.microsoft.com/office/drawing/2014/main" id="{AE24C4E5-FF8E-479C-9F2F-8C51E3F800CC}"/>
            </a:ext>
          </a:extLst>
        </xdr:cNvPr>
        <xdr:cNvSpPr/>
      </xdr:nvSpPr>
      <xdr:spPr>
        <a:xfrm>
          <a:off x="6462042" y="7981950"/>
          <a:ext cx="4777458" cy="14941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サウンドシステム構築</a:t>
          </a:r>
        </a:p>
      </xdr:txBody>
    </xdr:sp>
    <xdr:clientData/>
  </xdr:twoCellAnchor>
  <xdr:twoCellAnchor>
    <xdr:from>
      <xdr:col>7</xdr:col>
      <xdr:colOff>0</xdr:colOff>
      <xdr:row>90</xdr:row>
      <xdr:rowOff>47624</xdr:rowOff>
    </xdr:from>
    <xdr:to>
      <xdr:col>12</xdr:col>
      <xdr:colOff>666750</xdr:colOff>
      <xdr:row>90</xdr:row>
      <xdr:rowOff>218099</xdr:rowOff>
    </xdr:to>
    <xdr:sp macro="" textlink="">
      <xdr:nvSpPr>
        <xdr:cNvPr id="710" name="正方形/長方形 709">
          <a:extLst>
            <a:ext uri="{FF2B5EF4-FFF2-40B4-BE49-F238E27FC236}">
              <a16:creationId xmlns:a16="http://schemas.microsoft.com/office/drawing/2014/main" id="{A8541D5E-DF9B-4EBD-9B68-D6B8EE9AF31E}"/>
            </a:ext>
          </a:extLst>
        </xdr:cNvPr>
        <xdr:cNvSpPr/>
      </xdr:nvSpPr>
      <xdr:spPr>
        <a:xfrm>
          <a:off x="5762625" y="9210674"/>
          <a:ext cx="4095750" cy="17047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UI</a:t>
          </a:r>
          <a:r>
            <a:rPr kumimoji="1" lang="ja-JP" altLang="en-US" sz="1000">
              <a:solidFill>
                <a:sysClr val="windowText" lastClr="000000"/>
              </a:solidFill>
            </a:rPr>
            <a:t>システム構築</a:t>
          </a:r>
        </a:p>
      </xdr:txBody>
    </xdr:sp>
    <xdr:clientData/>
  </xdr:twoCellAnchor>
  <xdr:twoCellAnchor>
    <xdr:from>
      <xdr:col>10</xdr:col>
      <xdr:colOff>19048</xdr:colOff>
      <xdr:row>92</xdr:row>
      <xdr:rowOff>38100</xdr:rowOff>
    </xdr:from>
    <xdr:to>
      <xdr:col>33</xdr:col>
      <xdr:colOff>685799</xdr:colOff>
      <xdr:row>92</xdr:row>
      <xdr:rowOff>218100</xdr:rowOff>
    </xdr:to>
    <xdr:sp macro="" textlink="">
      <xdr:nvSpPr>
        <xdr:cNvPr id="711" name="正方形/長方形 710">
          <a:extLst>
            <a:ext uri="{FF2B5EF4-FFF2-40B4-BE49-F238E27FC236}">
              <a16:creationId xmlns:a16="http://schemas.microsoft.com/office/drawing/2014/main" id="{4F5A48B4-9DAF-40DE-AB63-084C5816C482}"/>
            </a:ext>
          </a:extLst>
        </xdr:cNvPr>
        <xdr:cNvSpPr/>
      </xdr:nvSpPr>
      <xdr:spPr>
        <a:xfrm>
          <a:off x="7839073" y="9696450"/>
          <a:ext cx="16440151"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10</xdr:col>
      <xdr:colOff>38099</xdr:colOff>
      <xdr:row>93</xdr:row>
      <xdr:rowOff>38100</xdr:rowOff>
    </xdr:from>
    <xdr:to>
      <xdr:col>33</xdr:col>
      <xdr:colOff>676275</xdr:colOff>
      <xdr:row>93</xdr:row>
      <xdr:rowOff>218100</xdr:rowOff>
    </xdr:to>
    <xdr:sp macro="" textlink="">
      <xdr:nvSpPr>
        <xdr:cNvPr id="712" name="正方形/長方形 711">
          <a:extLst>
            <a:ext uri="{FF2B5EF4-FFF2-40B4-BE49-F238E27FC236}">
              <a16:creationId xmlns:a16="http://schemas.microsoft.com/office/drawing/2014/main" id="{B3B29379-3290-47F7-AB43-2E8768E2F19A}"/>
            </a:ext>
          </a:extLst>
        </xdr:cNvPr>
        <xdr:cNvSpPr/>
      </xdr:nvSpPr>
      <xdr:spPr>
        <a:xfrm>
          <a:off x="7858124" y="9944100"/>
          <a:ext cx="16411576"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7</xdr:col>
      <xdr:colOff>9525</xdr:colOff>
      <xdr:row>91</xdr:row>
      <xdr:rowOff>28575</xdr:rowOff>
    </xdr:from>
    <xdr:to>
      <xdr:col>8</xdr:col>
      <xdr:colOff>666750</xdr:colOff>
      <xdr:row>91</xdr:row>
      <xdr:rowOff>199049</xdr:rowOff>
    </xdr:to>
    <xdr:sp macro="" textlink="">
      <xdr:nvSpPr>
        <xdr:cNvPr id="713" name="正方形/長方形 712">
          <a:extLst>
            <a:ext uri="{FF2B5EF4-FFF2-40B4-BE49-F238E27FC236}">
              <a16:creationId xmlns:a16="http://schemas.microsoft.com/office/drawing/2014/main" id="{04EF689C-4715-42B6-9FC0-09298BA541BF}"/>
            </a:ext>
          </a:extLst>
        </xdr:cNvPr>
        <xdr:cNvSpPr/>
      </xdr:nvSpPr>
      <xdr:spPr>
        <a:xfrm>
          <a:off x="5772150" y="9686925"/>
          <a:ext cx="1343025" cy="17047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17</xdr:col>
      <xdr:colOff>19050</xdr:colOff>
      <xdr:row>88</xdr:row>
      <xdr:rowOff>47624</xdr:rowOff>
    </xdr:from>
    <xdr:to>
      <xdr:col>22</xdr:col>
      <xdr:colOff>628650</xdr:colOff>
      <xdr:row>88</xdr:row>
      <xdr:rowOff>218099</xdr:rowOff>
    </xdr:to>
    <xdr:sp macro="" textlink="">
      <xdr:nvSpPr>
        <xdr:cNvPr id="714" name="正方形/長方形 713">
          <a:extLst>
            <a:ext uri="{FF2B5EF4-FFF2-40B4-BE49-F238E27FC236}">
              <a16:creationId xmlns:a16="http://schemas.microsoft.com/office/drawing/2014/main" id="{66C2D60F-DAFD-48F0-A293-3289CFCBF4B6}"/>
            </a:ext>
          </a:extLst>
        </xdr:cNvPr>
        <xdr:cNvSpPr/>
      </xdr:nvSpPr>
      <xdr:spPr>
        <a:xfrm>
          <a:off x="12639675" y="8715374"/>
          <a:ext cx="4038600" cy="17047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ガーデニング</a:t>
          </a:r>
        </a:p>
      </xdr:txBody>
    </xdr:sp>
    <xdr:clientData/>
  </xdr:twoCellAnchor>
  <xdr:twoCellAnchor>
    <xdr:from>
      <xdr:col>18</xdr:col>
      <xdr:colOff>19049</xdr:colOff>
      <xdr:row>89</xdr:row>
      <xdr:rowOff>38100</xdr:rowOff>
    </xdr:from>
    <xdr:to>
      <xdr:col>23</xdr:col>
      <xdr:colOff>676274</xdr:colOff>
      <xdr:row>89</xdr:row>
      <xdr:rowOff>218098</xdr:rowOff>
    </xdr:to>
    <xdr:sp macro="" textlink="">
      <xdr:nvSpPr>
        <xdr:cNvPr id="716" name="正方形/長方形 715">
          <a:extLst>
            <a:ext uri="{FF2B5EF4-FFF2-40B4-BE49-F238E27FC236}">
              <a16:creationId xmlns:a16="http://schemas.microsoft.com/office/drawing/2014/main" id="{D5436C48-A50A-48EE-AD27-294CDF292507}"/>
            </a:ext>
          </a:extLst>
        </xdr:cNvPr>
        <xdr:cNvSpPr/>
      </xdr:nvSpPr>
      <xdr:spPr>
        <a:xfrm>
          <a:off x="13325474" y="8953500"/>
          <a:ext cx="4086225" cy="17999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ブロードキャスト</a:t>
          </a:r>
        </a:p>
      </xdr:txBody>
    </xdr:sp>
    <xdr:clientData/>
  </xdr:twoCellAnchor>
  <xdr:twoCellAnchor>
    <xdr:from>
      <xdr:col>13</xdr:col>
      <xdr:colOff>11756</xdr:colOff>
      <xdr:row>86</xdr:row>
      <xdr:rowOff>28575</xdr:rowOff>
    </xdr:from>
    <xdr:to>
      <xdr:col>39</xdr:col>
      <xdr:colOff>657225</xdr:colOff>
      <xdr:row>86</xdr:row>
      <xdr:rowOff>223142</xdr:rowOff>
    </xdr:to>
    <xdr:sp macro="" textlink="">
      <xdr:nvSpPr>
        <xdr:cNvPr id="717" name="正方形/長方形 716">
          <a:extLst>
            <a:ext uri="{FF2B5EF4-FFF2-40B4-BE49-F238E27FC236}">
              <a16:creationId xmlns:a16="http://schemas.microsoft.com/office/drawing/2014/main" id="{453F6848-EA67-4B4A-AEB6-BF6D973658B5}"/>
            </a:ext>
          </a:extLst>
        </xdr:cNvPr>
        <xdr:cNvSpPr/>
      </xdr:nvSpPr>
      <xdr:spPr>
        <a:xfrm>
          <a:off x="9889181" y="8448675"/>
          <a:ext cx="18476269" cy="194567"/>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ネットワーク関連</a:t>
          </a:r>
        </a:p>
      </xdr:txBody>
    </xdr:sp>
    <xdr:clientData/>
  </xdr:twoCellAnchor>
  <xdr:twoCellAnchor>
    <xdr:from>
      <xdr:col>9</xdr:col>
      <xdr:colOff>677482</xdr:colOff>
      <xdr:row>91</xdr:row>
      <xdr:rowOff>41145</xdr:rowOff>
    </xdr:from>
    <xdr:to>
      <xdr:col>10</xdr:col>
      <xdr:colOff>677482</xdr:colOff>
      <xdr:row>91</xdr:row>
      <xdr:rowOff>221145</xdr:rowOff>
    </xdr:to>
    <xdr:sp macro="" textlink="">
      <xdr:nvSpPr>
        <xdr:cNvPr id="718" name="正方形/長方形 717">
          <a:extLst>
            <a:ext uri="{FF2B5EF4-FFF2-40B4-BE49-F238E27FC236}">
              <a16:creationId xmlns:a16="http://schemas.microsoft.com/office/drawing/2014/main" id="{303D9A9F-58C6-4ABD-8130-6991643F5F89}"/>
            </a:ext>
          </a:extLst>
        </xdr:cNvPr>
        <xdr:cNvSpPr/>
      </xdr:nvSpPr>
      <xdr:spPr>
        <a:xfrm>
          <a:off x="7811707" y="9699495"/>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システム</a:t>
          </a:r>
        </a:p>
      </xdr:txBody>
    </xdr:sp>
    <xdr:clientData/>
  </xdr:twoCellAnchor>
  <xdr:twoCellAnchor>
    <xdr:from>
      <xdr:col>10</xdr:col>
      <xdr:colOff>677482</xdr:colOff>
      <xdr:row>91</xdr:row>
      <xdr:rowOff>41145</xdr:rowOff>
    </xdr:from>
    <xdr:to>
      <xdr:col>11</xdr:col>
      <xdr:colOff>677482</xdr:colOff>
      <xdr:row>91</xdr:row>
      <xdr:rowOff>221145</xdr:rowOff>
    </xdr:to>
    <xdr:sp macro="" textlink="">
      <xdr:nvSpPr>
        <xdr:cNvPr id="719" name="正方形/長方形 718">
          <a:extLst>
            <a:ext uri="{FF2B5EF4-FFF2-40B4-BE49-F238E27FC236}">
              <a16:creationId xmlns:a16="http://schemas.microsoft.com/office/drawing/2014/main" id="{72CAEEFC-90A1-4F2B-941D-8EC0DF078FE6}"/>
            </a:ext>
          </a:extLst>
        </xdr:cNvPr>
        <xdr:cNvSpPr/>
      </xdr:nvSpPr>
      <xdr:spPr>
        <a:xfrm>
          <a:off x="8497507" y="9699495"/>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パラメータ</a:t>
          </a:r>
        </a:p>
      </xdr:txBody>
    </xdr:sp>
    <xdr:clientData/>
  </xdr:twoCellAnchor>
  <xdr:twoCellAnchor>
    <xdr:from>
      <xdr:col>12</xdr:col>
      <xdr:colOff>1206</xdr:colOff>
      <xdr:row>91</xdr:row>
      <xdr:rowOff>47624</xdr:rowOff>
    </xdr:from>
    <xdr:to>
      <xdr:col>21</xdr:col>
      <xdr:colOff>685799</xdr:colOff>
      <xdr:row>91</xdr:row>
      <xdr:rowOff>211619</xdr:rowOff>
    </xdr:to>
    <xdr:sp macro="" textlink="">
      <xdr:nvSpPr>
        <xdr:cNvPr id="720" name="正方形/長方形 719">
          <a:extLst>
            <a:ext uri="{FF2B5EF4-FFF2-40B4-BE49-F238E27FC236}">
              <a16:creationId xmlns:a16="http://schemas.microsoft.com/office/drawing/2014/main" id="{EE4F78F0-6A60-4A59-BAFD-BA6866A9D2BC}"/>
            </a:ext>
          </a:extLst>
        </xdr:cNvPr>
        <xdr:cNvSpPr/>
      </xdr:nvSpPr>
      <xdr:spPr>
        <a:xfrm>
          <a:off x="9192831" y="9705974"/>
          <a:ext cx="6856793" cy="163995"/>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endParaRPr kumimoji="1" lang="ja-JP" altLang="en-US" sz="800">
            <a:solidFill>
              <a:sysClr val="windowText" lastClr="000000"/>
            </a:solidFill>
          </a:endParaRPr>
        </a:p>
      </xdr:txBody>
    </xdr:sp>
    <xdr:clientData/>
  </xdr:twoCellAnchor>
  <xdr:twoCellAnchor>
    <xdr:from>
      <xdr:col>9</xdr:col>
      <xdr:colOff>9525</xdr:colOff>
      <xdr:row>91</xdr:row>
      <xdr:rowOff>28574</xdr:rowOff>
    </xdr:from>
    <xdr:to>
      <xdr:col>10</xdr:col>
      <xdr:colOff>0</xdr:colOff>
      <xdr:row>91</xdr:row>
      <xdr:rowOff>199049</xdr:rowOff>
    </xdr:to>
    <xdr:sp macro="" textlink="">
      <xdr:nvSpPr>
        <xdr:cNvPr id="721" name="正方形/長方形 720">
          <a:extLst>
            <a:ext uri="{FF2B5EF4-FFF2-40B4-BE49-F238E27FC236}">
              <a16:creationId xmlns:a16="http://schemas.microsoft.com/office/drawing/2014/main" id="{16973B54-FC23-40AC-A589-DD8B32E641DF}"/>
            </a:ext>
          </a:extLst>
        </xdr:cNvPr>
        <xdr:cNvSpPr/>
      </xdr:nvSpPr>
      <xdr:spPr>
        <a:xfrm>
          <a:off x="7143750" y="9686924"/>
          <a:ext cx="676275" cy="170475"/>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10</xdr:col>
      <xdr:colOff>19050</xdr:colOff>
      <xdr:row>94</xdr:row>
      <xdr:rowOff>47625</xdr:rowOff>
    </xdr:from>
    <xdr:to>
      <xdr:col>24</xdr:col>
      <xdr:colOff>657225</xdr:colOff>
      <xdr:row>94</xdr:row>
      <xdr:rowOff>218099</xdr:rowOff>
    </xdr:to>
    <xdr:sp macro="" textlink="">
      <xdr:nvSpPr>
        <xdr:cNvPr id="722" name="正方形/長方形 721">
          <a:extLst>
            <a:ext uri="{FF2B5EF4-FFF2-40B4-BE49-F238E27FC236}">
              <a16:creationId xmlns:a16="http://schemas.microsoft.com/office/drawing/2014/main" id="{051EA258-F324-4D98-B8D4-D65C9D6DC304}"/>
            </a:ext>
          </a:extLst>
        </xdr:cNvPr>
        <xdr:cNvSpPr/>
      </xdr:nvSpPr>
      <xdr:spPr>
        <a:xfrm>
          <a:off x="7839075" y="10448925"/>
          <a:ext cx="10239375" cy="17047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15</xdr:col>
      <xdr:colOff>0</xdr:colOff>
      <xdr:row>90</xdr:row>
      <xdr:rowOff>38100</xdr:rowOff>
    </xdr:from>
    <xdr:to>
      <xdr:col>15</xdr:col>
      <xdr:colOff>666750</xdr:colOff>
      <xdr:row>90</xdr:row>
      <xdr:rowOff>218100</xdr:rowOff>
    </xdr:to>
    <xdr:sp macro="" textlink="">
      <xdr:nvSpPr>
        <xdr:cNvPr id="723" name="正方形/長方形 722">
          <a:extLst>
            <a:ext uri="{FF2B5EF4-FFF2-40B4-BE49-F238E27FC236}">
              <a16:creationId xmlns:a16="http://schemas.microsoft.com/office/drawing/2014/main" id="{DA761AA8-A3F3-498F-8C4B-C3AD03E3B99A}"/>
            </a:ext>
          </a:extLst>
        </xdr:cNvPr>
        <xdr:cNvSpPr/>
      </xdr:nvSpPr>
      <xdr:spPr>
        <a:xfrm>
          <a:off x="11249025" y="94488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17</xdr:col>
      <xdr:colOff>19050</xdr:colOff>
      <xdr:row>90</xdr:row>
      <xdr:rowOff>38100</xdr:rowOff>
    </xdr:from>
    <xdr:to>
      <xdr:col>18</xdr:col>
      <xdr:colOff>0</xdr:colOff>
      <xdr:row>90</xdr:row>
      <xdr:rowOff>218100</xdr:rowOff>
    </xdr:to>
    <xdr:sp macro="" textlink="">
      <xdr:nvSpPr>
        <xdr:cNvPr id="724" name="正方形/長方形 723">
          <a:extLst>
            <a:ext uri="{FF2B5EF4-FFF2-40B4-BE49-F238E27FC236}">
              <a16:creationId xmlns:a16="http://schemas.microsoft.com/office/drawing/2014/main" id="{A80903EC-4245-4FEF-9151-CA84698013DE}"/>
            </a:ext>
          </a:extLst>
        </xdr:cNvPr>
        <xdr:cNvSpPr/>
      </xdr:nvSpPr>
      <xdr:spPr>
        <a:xfrm>
          <a:off x="12639675" y="94488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ロビー</a:t>
          </a:r>
        </a:p>
      </xdr:txBody>
    </xdr:sp>
    <xdr:clientData/>
  </xdr:twoCellAnchor>
  <xdr:twoCellAnchor>
    <xdr:from>
      <xdr:col>18</xdr:col>
      <xdr:colOff>9525</xdr:colOff>
      <xdr:row>90</xdr:row>
      <xdr:rowOff>38100</xdr:rowOff>
    </xdr:from>
    <xdr:to>
      <xdr:col>18</xdr:col>
      <xdr:colOff>676275</xdr:colOff>
      <xdr:row>90</xdr:row>
      <xdr:rowOff>218100</xdr:rowOff>
    </xdr:to>
    <xdr:sp macro="" textlink="">
      <xdr:nvSpPr>
        <xdr:cNvPr id="725" name="正方形/長方形 724">
          <a:extLst>
            <a:ext uri="{FF2B5EF4-FFF2-40B4-BE49-F238E27FC236}">
              <a16:creationId xmlns:a16="http://schemas.microsoft.com/office/drawing/2014/main" id="{E9458AB3-FF62-4AEB-A2DC-F58CBA34A1CD}"/>
            </a:ext>
          </a:extLst>
        </xdr:cNvPr>
        <xdr:cNvSpPr/>
      </xdr:nvSpPr>
      <xdr:spPr>
        <a:xfrm>
          <a:off x="13315950" y="9448800"/>
          <a:ext cx="666750" cy="180000"/>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衣装変更</a:t>
          </a:r>
        </a:p>
      </xdr:txBody>
    </xdr:sp>
    <xdr:clientData/>
  </xdr:twoCellAnchor>
  <xdr:twoCellAnchor>
    <xdr:from>
      <xdr:col>19</xdr:col>
      <xdr:colOff>9524</xdr:colOff>
      <xdr:row>90</xdr:row>
      <xdr:rowOff>47624</xdr:rowOff>
    </xdr:from>
    <xdr:to>
      <xdr:col>20</xdr:col>
      <xdr:colOff>666749</xdr:colOff>
      <xdr:row>90</xdr:row>
      <xdr:rowOff>218099</xdr:rowOff>
    </xdr:to>
    <xdr:sp macro="" textlink="">
      <xdr:nvSpPr>
        <xdr:cNvPr id="726" name="正方形/長方形 725">
          <a:extLst>
            <a:ext uri="{FF2B5EF4-FFF2-40B4-BE49-F238E27FC236}">
              <a16:creationId xmlns:a16="http://schemas.microsoft.com/office/drawing/2014/main" id="{12812595-4C3E-49C3-82A8-4048E5A3465E}"/>
            </a:ext>
          </a:extLst>
        </xdr:cNvPr>
        <xdr:cNvSpPr/>
      </xdr:nvSpPr>
      <xdr:spPr>
        <a:xfrm>
          <a:off x="14001749" y="9458324"/>
          <a:ext cx="1343025" cy="17047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ロッカー</a:t>
          </a:r>
        </a:p>
      </xdr:txBody>
    </xdr:sp>
    <xdr:clientData/>
  </xdr:twoCellAnchor>
  <xdr:twoCellAnchor>
    <xdr:from>
      <xdr:col>21</xdr:col>
      <xdr:colOff>19049</xdr:colOff>
      <xdr:row>90</xdr:row>
      <xdr:rowOff>47625</xdr:rowOff>
    </xdr:from>
    <xdr:to>
      <xdr:col>23</xdr:col>
      <xdr:colOff>676275</xdr:colOff>
      <xdr:row>90</xdr:row>
      <xdr:rowOff>227624</xdr:rowOff>
    </xdr:to>
    <xdr:sp macro="" textlink="">
      <xdr:nvSpPr>
        <xdr:cNvPr id="727" name="正方形/長方形 726">
          <a:extLst>
            <a:ext uri="{FF2B5EF4-FFF2-40B4-BE49-F238E27FC236}">
              <a16:creationId xmlns:a16="http://schemas.microsoft.com/office/drawing/2014/main" id="{3C153A44-B84D-45F3-B9ED-64AF8CD8F372}"/>
            </a:ext>
          </a:extLst>
        </xdr:cNvPr>
        <xdr:cNvSpPr/>
      </xdr:nvSpPr>
      <xdr:spPr>
        <a:xfrm>
          <a:off x="15382874" y="9458325"/>
          <a:ext cx="2028826"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13</xdr:col>
      <xdr:colOff>9525</xdr:colOff>
      <xdr:row>95</xdr:row>
      <xdr:rowOff>38100</xdr:rowOff>
    </xdr:from>
    <xdr:to>
      <xdr:col>16</xdr:col>
      <xdr:colOff>9525</xdr:colOff>
      <xdr:row>95</xdr:row>
      <xdr:rowOff>218100</xdr:rowOff>
    </xdr:to>
    <xdr:sp macro="" textlink="">
      <xdr:nvSpPr>
        <xdr:cNvPr id="642" name="正方形/長方形 641">
          <a:extLst>
            <a:ext uri="{FF2B5EF4-FFF2-40B4-BE49-F238E27FC236}">
              <a16:creationId xmlns:a16="http://schemas.microsoft.com/office/drawing/2014/main" id="{3791E1E6-4C82-4128-AC17-CD6F1D9369D7}"/>
            </a:ext>
          </a:extLst>
        </xdr:cNvPr>
        <xdr:cNvSpPr/>
      </xdr:nvSpPr>
      <xdr:spPr>
        <a:xfrm>
          <a:off x="9886950" y="1068705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ステージ管理システム</a:t>
          </a:r>
        </a:p>
      </xdr:txBody>
    </xdr:sp>
    <xdr:clientData/>
  </xdr:twoCellAnchor>
  <xdr:twoCellAnchor>
    <xdr:from>
      <xdr:col>16</xdr:col>
      <xdr:colOff>9525</xdr:colOff>
      <xdr:row>95</xdr:row>
      <xdr:rowOff>38100</xdr:rowOff>
    </xdr:from>
    <xdr:to>
      <xdr:col>19</xdr:col>
      <xdr:colOff>9525</xdr:colOff>
      <xdr:row>95</xdr:row>
      <xdr:rowOff>218100</xdr:rowOff>
    </xdr:to>
    <xdr:sp macro="" textlink="">
      <xdr:nvSpPr>
        <xdr:cNvPr id="643" name="正方形/長方形 642">
          <a:extLst>
            <a:ext uri="{FF2B5EF4-FFF2-40B4-BE49-F238E27FC236}">
              <a16:creationId xmlns:a16="http://schemas.microsoft.com/office/drawing/2014/main" id="{032F931B-BD0F-4168-8706-480570A22E1F}"/>
            </a:ext>
          </a:extLst>
        </xdr:cNvPr>
        <xdr:cNvSpPr/>
      </xdr:nvSpPr>
      <xdr:spPr>
        <a:xfrm>
          <a:off x="11944350" y="1068705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エリア収縮システム</a:t>
          </a:r>
        </a:p>
      </xdr:txBody>
    </xdr:sp>
    <xdr:clientData/>
  </xdr:twoCellAnchor>
  <xdr:twoCellAnchor>
    <xdr:from>
      <xdr:col>13</xdr:col>
      <xdr:colOff>9525</xdr:colOff>
      <xdr:row>88</xdr:row>
      <xdr:rowOff>47624</xdr:rowOff>
    </xdr:from>
    <xdr:to>
      <xdr:col>14</xdr:col>
      <xdr:colOff>676275</xdr:colOff>
      <xdr:row>88</xdr:row>
      <xdr:rowOff>218099</xdr:rowOff>
    </xdr:to>
    <xdr:sp macro="" textlink="">
      <xdr:nvSpPr>
        <xdr:cNvPr id="644" name="正方形/長方形 643">
          <a:extLst>
            <a:ext uri="{FF2B5EF4-FFF2-40B4-BE49-F238E27FC236}">
              <a16:creationId xmlns:a16="http://schemas.microsoft.com/office/drawing/2014/main" id="{9835D587-9857-4F88-901F-34E4D300E3F3}"/>
            </a:ext>
          </a:extLst>
        </xdr:cNvPr>
        <xdr:cNvSpPr/>
      </xdr:nvSpPr>
      <xdr:spPr>
        <a:xfrm>
          <a:off x="9886950" y="8963024"/>
          <a:ext cx="1352550" cy="17047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ステージシステム</a:t>
          </a:r>
        </a:p>
      </xdr:txBody>
    </xdr:sp>
    <xdr:clientData/>
  </xdr:twoCellAnchor>
  <xdr:twoCellAnchor>
    <xdr:from>
      <xdr:col>10</xdr:col>
      <xdr:colOff>9525</xdr:colOff>
      <xdr:row>89</xdr:row>
      <xdr:rowOff>19050</xdr:rowOff>
    </xdr:from>
    <xdr:to>
      <xdr:col>10</xdr:col>
      <xdr:colOff>676275</xdr:colOff>
      <xdr:row>89</xdr:row>
      <xdr:rowOff>199050</xdr:rowOff>
    </xdr:to>
    <xdr:sp macro="" textlink="">
      <xdr:nvSpPr>
        <xdr:cNvPr id="645" name="正方形/長方形 644">
          <a:extLst>
            <a:ext uri="{FF2B5EF4-FFF2-40B4-BE49-F238E27FC236}">
              <a16:creationId xmlns:a16="http://schemas.microsoft.com/office/drawing/2014/main" id="{B1AB7F2D-70E3-4636-B300-31E11E6AB646}"/>
            </a:ext>
          </a:extLst>
        </xdr:cNvPr>
        <xdr:cNvSpPr/>
      </xdr:nvSpPr>
      <xdr:spPr>
        <a:xfrm>
          <a:off x="7829550" y="91821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ゲームフロー</a:t>
          </a:r>
        </a:p>
      </xdr:txBody>
    </xdr:sp>
    <xdr:clientData/>
  </xdr:twoCellAnchor>
  <xdr:twoCellAnchor>
    <xdr:from>
      <xdr:col>26</xdr:col>
      <xdr:colOff>8765</xdr:colOff>
      <xdr:row>90</xdr:row>
      <xdr:rowOff>38100</xdr:rowOff>
    </xdr:from>
    <xdr:to>
      <xdr:col>28</xdr:col>
      <xdr:colOff>28575</xdr:colOff>
      <xdr:row>90</xdr:row>
      <xdr:rowOff>223065</xdr:rowOff>
    </xdr:to>
    <xdr:sp macro="" textlink="">
      <xdr:nvSpPr>
        <xdr:cNvPr id="652" name="正方形/長方形 651">
          <a:extLst>
            <a:ext uri="{FF2B5EF4-FFF2-40B4-BE49-F238E27FC236}">
              <a16:creationId xmlns:a16="http://schemas.microsoft.com/office/drawing/2014/main" id="{A4693C83-2A18-4343-9463-F3455AA85572}"/>
            </a:ext>
          </a:extLst>
        </xdr:cNvPr>
        <xdr:cNvSpPr/>
      </xdr:nvSpPr>
      <xdr:spPr>
        <a:xfrm>
          <a:off x="18801590" y="9448800"/>
          <a:ext cx="1391410" cy="18496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24</xdr:col>
      <xdr:colOff>6164</xdr:colOff>
      <xdr:row>90</xdr:row>
      <xdr:rowOff>47624</xdr:rowOff>
    </xdr:from>
    <xdr:to>
      <xdr:col>26</xdr:col>
      <xdr:colOff>0</xdr:colOff>
      <xdr:row>90</xdr:row>
      <xdr:rowOff>214417</xdr:rowOff>
    </xdr:to>
    <xdr:sp macro="" textlink="">
      <xdr:nvSpPr>
        <xdr:cNvPr id="660" name="正方形/長方形 659">
          <a:extLst>
            <a:ext uri="{FF2B5EF4-FFF2-40B4-BE49-F238E27FC236}">
              <a16:creationId xmlns:a16="http://schemas.microsoft.com/office/drawing/2014/main" id="{C281203F-C6E3-42D8-82A8-17EB6885FC7B}"/>
            </a:ext>
          </a:extLst>
        </xdr:cNvPr>
        <xdr:cNvSpPr/>
      </xdr:nvSpPr>
      <xdr:spPr>
        <a:xfrm>
          <a:off x="17427389" y="9458324"/>
          <a:ext cx="1365436" cy="16679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リプレイ</a:t>
          </a:r>
        </a:p>
      </xdr:txBody>
    </xdr:sp>
    <xdr:clientData/>
  </xdr:twoCellAnchor>
  <xdr:twoCellAnchor>
    <xdr:from>
      <xdr:col>22</xdr:col>
      <xdr:colOff>15537</xdr:colOff>
      <xdr:row>91</xdr:row>
      <xdr:rowOff>38100</xdr:rowOff>
    </xdr:from>
    <xdr:to>
      <xdr:col>23</xdr:col>
      <xdr:colOff>377271</xdr:colOff>
      <xdr:row>91</xdr:row>
      <xdr:rowOff>221533</xdr:rowOff>
    </xdr:to>
    <xdr:sp macro="" textlink="">
      <xdr:nvSpPr>
        <xdr:cNvPr id="663" name="正方形/長方形 662">
          <a:extLst>
            <a:ext uri="{FF2B5EF4-FFF2-40B4-BE49-F238E27FC236}">
              <a16:creationId xmlns:a16="http://schemas.microsoft.com/office/drawing/2014/main" id="{77470C4A-4CC4-4450-A2F1-C07E2ABD6798}"/>
            </a:ext>
          </a:extLst>
        </xdr:cNvPr>
        <xdr:cNvSpPr/>
      </xdr:nvSpPr>
      <xdr:spPr>
        <a:xfrm>
          <a:off x="16065162" y="9696450"/>
          <a:ext cx="1047534" cy="18343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23</xdr:col>
      <xdr:colOff>388863</xdr:colOff>
      <xdr:row>91</xdr:row>
      <xdr:rowOff>45554</xdr:rowOff>
    </xdr:from>
    <xdr:to>
      <xdr:col>25</xdr:col>
      <xdr:colOff>7868</xdr:colOff>
      <xdr:row>91</xdr:row>
      <xdr:rowOff>216855</xdr:rowOff>
    </xdr:to>
    <xdr:sp macro="" textlink="">
      <xdr:nvSpPr>
        <xdr:cNvPr id="664" name="正方形/長方形 663">
          <a:extLst>
            <a:ext uri="{FF2B5EF4-FFF2-40B4-BE49-F238E27FC236}">
              <a16:creationId xmlns:a16="http://schemas.microsoft.com/office/drawing/2014/main" id="{97029B97-EF2F-4205-8A2A-692EDA6A2081}"/>
            </a:ext>
          </a:extLst>
        </xdr:cNvPr>
        <xdr:cNvSpPr/>
      </xdr:nvSpPr>
      <xdr:spPr>
        <a:xfrm>
          <a:off x="17124288" y="9703904"/>
          <a:ext cx="990605" cy="1713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30</xdr:col>
      <xdr:colOff>11656</xdr:colOff>
      <xdr:row>91</xdr:row>
      <xdr:rowOff>29052</xdr:rowOff>
    </xdr:from>
    <xdr:to>
      <xdr:col>31</xdr:col>
      <xdr:colOff>677131</xdr:colOff>
      <xdr:row>91</xdr:row>
      <xdr:rowOff>209052</xdr:rowOff>
    </xdr:to>
    <xdr:sp macro="" textlink="">
      <xdr:nvSpPr>
        <xdr:cNvPr id="671" name="正方形/長方形 670">
          <a:extLst>
            <a:ext uri="{FF2B5EF4-FFF2-40B4-BE49-F238E27FC236}">
              <a16:creationId xmlns:a16="http://schemas.microsoft.com/office/drawing/2014/main" id="{B9EC11FD-5E4F-4435-8525-B7890614F32A}"/>
            </a:ext>
          </a:extLst>
        </xdr:cNvPr>
        <xdr:cNvSpPr/>
      </xdr:nvSpPr>
      <xdr:spPr>
        <a:xfrm>
          <a:off x="21547681" y="22317552"/>
          <a:ext cx="135127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各エラー画面</a:t>
          </a:r>
          <a:endParaRPr kumimoji="1" lang="en-US" altLang="ja-JP" sz="800">
            <a:solidFill>
              <a:sysClr val="windowText" lastClr="000000"/>
            </a:solidFill>
          </a:endParaRPr>
        </a:p>
      </xdr:txBody>
    </xdr:sp>
    <xdr:clientData/>
  </xdr:twoCellAnchor>
  <xdr:twoCellAnchor>
    <xdr:from>
      <xdr:col>27</xdr:col>
      <xdr:colOff>13892</xdr:colOff>
      <xdr:row>91</xdr:row>
      <xdr:rowOff>28575</xdr:rowOff>
    </xdr:from>
    <xdr:to>
      <xdr:col>28</xdr:col>
      <xdr:colOff>361950</xdr:colOff>
      <xdr:row>91</xdr:row>
      <xdr:rowOff>211878</xdr:rowOff>
    </xdr:to>
    <xdr:sp macro="" textlink="">
      <xdr:nvSpPr>
        <xdr:cNvPr id="715" name="正方形/長方形 714">
          <a:extLst>
            <a:ext uri="{FF2B5EF4-FFF2-40B4-BE49-F238E27FC236}">
              <a16:creationId xmlns:a16="http://schemas.microsoft.com/office/drawing/2014/main" id="{A7EE4746-7F97-4BEC-B792-201E205819AC}"/>
            </a:ext>
          </a:extLst>
        </xdr:cNvPr>
        <xdr:cNvSpPr/>
      </xdr:nvSpPr>
      <xdr:spPr>
        <a:xfrm>
          <a:off x="19492517" y="9686925"/>
          <a:ext cx="1033858" cy="18330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28</xdr:col>
      <xdr:colOff>382803</xdr:colOff>
      <xdr:row>91</xdr:row>
      <xdr:rowOff>38100</xdr:rowOff>
    </xdr:from>
    <xdr:to>
      <xdr:col>29</xdr:col>
      <xdr:colOff>679174</xdr:colOff>
      <xdr:row>91</xdr:row>
      <xdr:rowOff>227911</xdr:rowOff>
    </xdr:to>
    <xdr:sp macro="" textlink="">
      <xdr:nvSpPr>
        <xdr:cNvPr id="728" name="正方形/長方形 727">
          <a:extLst>
            <a:ext uri="{FF2B5EF4-FFF2-40B4-BE49-F238E27FC236}">
              <a16:creationId xmlns:a16="http://schemas.microsoft.com/office/drawing/2014/main" id="{0E5E5EA4-0F60-42F4-9578-83C90FDF1957}"/>
            </a:ext>
          </a:extLst>
        </xdr:cNvPr>
        <xdr:cNvSpPr/>
      </xdr:nvSpPr>
      <xdr:spPr>
        <a:xfrm>
          <a:off x="20547228" y="9696450"/>
          <a:ext cx="982171" cy="18981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a:t>
          </a:r>
          <a:endParaRPr kumimoji="1" lang="en-US" altLang="ja-JP" sz="800">
            <a:solidFill>
              <a:sysClr val="windowText" lastClr="000000"/>
            </a:solidFill>
          </a:endParaRPr>
        </a:p>
      </xdr:txBody>
    </xdr:sp>
    <xdr:clientData/>
  </xdr:twoCellAnchor>
  <xdr:twoCellAnchor>
    <xdr:from>
      <xdr:col>28</xdr:col>
      <xdr:colOff>34548</xdr:colOff>
      <xdr:row>90</xdr:row>
      <xdr:rowOff>28575</xdr:rowOff>
    </xdr:from>
    <xdr:to>
      <xdr:col>30</xdr:col>
      <xdr:colOff>657225</xdr:colOff>
      <xdr:row>90</xdr:row>
      <xdr:rowOff>209966</xdr:rowOff>
    </xdr:to>
    <xdr:sp macro="" textlink="">
      <xdr:nvSpPr>
        <xdr:cNvPr id="729" name="正方形/長方形 728">
          <a:extLst>
            <a:ext uri="{FF2B5EF4-FFF2-40B4-BE49-F238E27FC236}">
              <a16:creationId xmlns:a16="http://schemas.microsoft.com/office/drawing/2014/main" id="{20A7BDBB-D136-4F4E-8EEB-B50FE923994C}"/>
            </a:ext>
          </a:extLst>
        </xdr:cNvPr>
        <xdr:cNvSpPr/>
      </xdr:nvSpPr>
      <xdr:spPr>
        <a:xfrm>
          <a:off x="20198973" y="9439275"/>
          <a:ext cx="1994277" cy="18139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a:t>
          </a:r>
        </a:p>
      </xdr:txBody>
    </xdr:sp>
    <xdr:clientData/>
  </xdr:twoCellAnchor>
  <xdr:twoCellAnchor>
    <xdr:from>
      <xdr:col>20</xdr:col>
      <xdr:colOff>10086</xdr:colOff>
      <xdr:row>86</xdr:row>
      <xdr:rowOff>28575</xdr:rowOff>
    </xdr:from>
    <xdr:to>
      <xdr:col>23</xdr:col>
      <xdr:colOff>667310</xdr:colOff>
      <xdr:row>86</xdr:row>
      <xdr:rowOff>209694</xdr:rowOff>
    </xdr:to>
    <xdr:sp macro="" textlink="">
      <xdr:nvSpPr>
        <xdr:cNvPr id="734" name="正方形/長方形 733">
          <a:extLst>
            <a:ext uri="{FF2B5EF4-FFF2-40B4-BE49-F238E27FC236}">
              <a16:creationId xmlns:a16="http://schemas.microsoft.com/office/drawing/2014/main" id="{65A190E9-8986-4556-A9D3-02C9A01AF695}"/>
            </a:ext>
          </a:extLst>
        </xdr:cNvPr>
        <xdr:cNvSpPr/>
      </xdr:nvSpPr>
      <xdr:spPr>
        <a:xfrm>
          <a:off x="14711716" y="21149227"/>
          <a:ext cx="2719594" cy="18111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マッチング機能実装・</a:t>
          </a:r>
          <a:endParaRPr kumimoji="1" lang="en-US" altLang="ja-JP" sz="800">
            <a:solidFill>
              <a:sysClr val="windowText" lastClr="000000"/>
            </a:solidFill>
          </a:endParaRPr>
        </a:p>
      </xdr:txBody>
    </xdr:sp>
    <xdr:clientData/>
  </xdr:twoCellAnchor>
  <xdr:twoCellAnchor>
    <xdr:from>
      <xdr:col>23</xdr:col>
      <xdr:colOff>686481</xdr:colOff>
      <xdr:row>86</xdr:row>
      <xdr:rowOff>41413</xdr:rowOff>
    </xdr:from>
    <xdr:to>
      <xdr:col>29</xdr:col>
      <xdr:colOff>670892</xdr:colOff>
      <xdr:row>86</xdr:row>
      <xdr:rowOff>207067</xdr:rowOff>
    </xdr:to>
    <xdr:sp macro="" textlink="">
      <xdr:nvSpPr>
        <xdr:cNvPr id="735" name="正方形/長方形 734">
          <a:extLst>
            <a:ext uri="{FF2B5EF4-FFF2-40B4-BE49-F238E27FC236}">
              <a16:creationId xmlns:a16="http://schemas.microsoft.com/office/drawing/2014/main" id="{0FCC5CDB-9BBD-4981-97EC-C233AF6D5840}"/>
            </a:ext>
          </a:extLst>
        </xdr:cNvPr>
        <xdr:cNvSpPr/>
      </xdr:nvSpPr>
      <xdr:spPr>
        <a:xfrm>
          <a:off x="17450481" y="8489674"/>
          <a:ext cx="4109150" cy="16565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団体戦システム実装</a:t>
          </a:r>
          <a:endParaRPr kumimoji="1" lang="en-US" altLang="ja-JP" sz="800">
            <a:solidFill>
              <a:sysClr val="windowText" lastClr="000000"/>
            </a:solidFill>
          </a:endParaRPr>
        </a:p>
      </xdr:txBody>
    </xdr:sp>
    <xdr:clientData/>
  </xdr:twoCellAnchor>
  <xdr:twoCellAnchor>
    <xdr:from>
      <xdr:col>14</xdr:col>
      <xdr:colOff>10626</xdr:colOff>
      <xdr:row>86</xdr:row>
      <xdr:rowOff>36442</xdr:rowOff>
    </xdr:from>
    <xdr:to>
      <xdr:col>19</xdr:col>
      <xdr:colOff>682493</xdr:colOff>
      <xdr:row>86</xdr:row>
      <xdr:rowOff>202096</xdr:rowOff>
    </xdr:to>
    <xdr:sp macro="" textlink="">
      <xdr:nvSpPr>
        <xdr:cNvPr id="736" name="正方形/長方形 735">
          <a:extLst>
            <a:ext uri="{FF2B5EF4-FFF2-40B4-BE49-F238E27FC236}">
              <a16:creationId xmlns:a16="http://schemas.microsoft.com/office/drawing/2014/main" id="{9A072C0E-AC97-45AD-B0C4-56D9857330EB}"/>
            </a:ext>
          </a:extLst>
        </xdr:cNvPr>
        <xdr:cNvSpPr/>
      </xdr:nvSpPr>
      <xdr:spPr>
        <a:xfrm>
          <a:off x="10587517" y="21157094"/>
          <a:ext cx="4109150" cy="16565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バトルロワイヤルシステム実装</a:t>
          </a:r>
          <a:endParaRPr kumimoji="1" lang="en-US" altLang="ja-JP" sz="800">
            <a:solidFill>
              <a:sysClr val="windowText" lastClr="000000"/>
            </a:solidFill>
          </a:endParaRPr>
        </a:p>
      </xdr:txBody>
    </xdr:sp>
    <xdr:clientData/>
  </xdr:twoCellAnchor>
  <xdr:twoCellAnchor>
    <xdr:from>
      <xdr:col>23</xdr:col>
      <xdr:colOff>561</xdr:colOff>
      <xdr:row>88</xdr:row>
      <xdr:rowOff>38101</xdr:rowOff>
    </xdr:from>
    <xdr:to>
      <xdr:col>26</xdr:col>
      <xdr:colOff>0</xdr:colOff>
      <xdr:row>88</xdr:row>
      <xdr:rowOff>228745</xdr:rowOff>
    </xdr:to>
    <xdr:sp macro="" textlink="">
      <xdr:nvSpPr>
        <xdr:cNvPr id="737" name="正方形/長方形 736">
          <a:extLst>
            <a:ext uri="{FF2B5EF4-FFF2-40B4-BE49-F238E27FC236}">
              <a16:creationId xmlns:a16="http://schemas.microsoft.com/office/drawing/2014/main" id="{0384BFA6-9C86-4D54-9E3A-586DE7D1116F}"/>
            </a:ext>
          </a:extLst>
        </xdr:cNvPr>
        <xdr:cNvSpPr/>
      </xdr:nvSpPr>
      <xdr:spPr>
        <a:xfrm>
          <a:off x="16735986" y="8953501"/>
          <a:ext cx="2056839" cy="19064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スクワッド対戦システム実装</a:t>
          </a:r>
          <a:endParaRPr kumimoji="1" lang="en-US" altLang="ja-JP" sz="800">
            <a:solidFill>
              <a:sysClr val="windowText" lastClr="000000"/>
            </a:solidFill>
          </a:endParaRPr>
        </a:p>
      </xdr:txBody>
    </xdr:sp>
    <xdr:clientData/>
  </xdr:twoCellAnchor>
  <xdr:twoCellAnchor>
    <xdr:from>
      <xdr:col>15</xdr:col>
      <xdr:colOff>23142</xdr:colOff>
      <xdr:row>84</xdr:row>
      <xdr:rowOff>57150</xdr:rowOff>
    </xdr:from>
    <xdr:to>
      <xdr:col>18</xdr:col>
      <xdr:colOff>676275</xdr:colOff>
      <xdr:row>84</xdr:row>
      <xdr:rowOff>216093</xdr:rowOff>
    </xdr:to>
    <xdr:sp macro="" textlink="">
      <xdr:nvSpPr>
        <xdr:cNvPr id="738" name="正方形/長方形 737">
          <a:extLst>
            <a:ext uri="{FF2B5EF4-FFF2-40B4-BE49-F238E27FC236}">
              <a16:creationId xmlns:a16="http://schemas.microsoft.com/office/drawing/2014/main" id="{47CAD88F-17F3-4144-A726-E61D470690F8}"/>
            </a:ext>
          </a:extLst>
        </xdr:cNvPr>
        <xdr:cNvSpPr/>
      </xdr:nvSpPr>
      <xdr:spPr>
        <a:xfrm>
          <a:off x="11272167" y="7981950"/>
          <a:ext cx="2710533" cy="158943"/>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マルチプラットフォーム対応</a:t>
          </a:r>
        </a:p>
      </xdr:txBody>
    </xdr:sp>
    <xdr:clientData/>
  </xdr:twoCellAnchor>
  <xdr:twoCellAnchor>
    <xdr:from>
      <xdr:col>24</xdr:col>
      <xdr:colOff>5526</xdr:colOff>
      <xdr:row>89</xdr:row>
      <xdr:rowOff>38100</xdr:rowOff>
    </xdr:from>
    <xdr:to>
      <xdr:col>30</xdr:col>
      <xdr:colOff>4555</xdr:colOff>
      <xdr:row>89</xdr:row>
      <xdr:rowOff>218663</xdr:rowOff>
    </xdr:to>
    <xdr:sp macro="" textlink="">
      <xdr:nvSpPr>
        <xdr:cNvPr id="739" name="正方形/長方形 738">
          <a:extLst>
            <a:ext uri="{FF2B5EF4-FFF2-40B4-BE49-F238E27FC236}">
              <a16:creationId xmlns:a16="http://schemas.microsoft.com/office/drawing/2014/main" id="{2D5F8D0C-E6B0-46A8-89A0-389C096BE6C6}"/>
            </a:ext>
          </a:extLst>
        </xdr:cNvPr>
        <xdr:cNvSpPr/>
      </xdr:nvSpPr>
      <xdr:spPr>
        <a:xfrm>
          <a:off x="17426751" y="9201150"/>
          <a:ext cx="4113829" cy="18056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19</xdr:col>
      <xdr:colOff>31926</xdr:colOff>
      <xdr:row>95</xdr:row>
      <xdr:rowOff>38099</xdr:rowOff>
    </xdr:from>
    <xdr:to>
      <xdr:col>21</xdr:col>
      <xdr:colOff>676275</xdr:colOff>
      <xdr:row>95</xdr:row>
      <xdr:rowOff>215298</xdr:rowOff>
    </xdr:to>
    <xdr:sp macro="" textlink="">
      <xdr:nvSpPr>
        <xdr:cNvPr id="740" name="正方形/長方形 739">
          <a:extLst>
            <a:ext uri="{FF2B5EF4-FFF2-40B4-BE49-F238E27FC236}">
              <a16:creationId xmlns:a16="http://schemas.microsoft.com/office/drawing/2014/main" id="{84A3C165-BF46-4FA6-A1A2-F1F6A1C945EA}"/>
            </a:ext>
          </a:extLst>
        </xdr:cNvPr>
        <xdr:cNvSpPr/>
      </xdr:nvSpPr>
      <xdr:spPr>
        <a:xfrm>
          <a:off x="14024151" y="10687049"/>
          <a:ext cx="2015949" cy="1771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ユーザーアカウント管理</a:t>
          </a:r>
          <a:endParaRPr kumimoji="1" lang="en-US" altLang="ja-JP" sz="800">
            <a:solidFill>
              <a:sysClr val="windowText" lastClr="000000"/>
            </a:solidFill>
          </a:endParaRPr>
        </a:p>
      </xdr:txBody>
    </xdr:sp>
    <xdr:clientData/>
  </xdr:twoCellAnchor>
  <xdr:twoCellAnchor>
    <xdr:from>
      <xdr:col>22</xdr:col>
      <xdr:colOff>12877</xdr:colOff>
      <xdr:row>95</xdr:row>
      <xdr:rowOff>38100</xdr:rowOff>
    </xdr:from>
    <xdr:to>
      <xdr:col>24</xdr:col>
      <xdr:colOff>1</xdr:colOff>
      <xdr:row>95</xdr:row>
      <xdr:rowOff>224823</xdr:rowOff>
    </xdr:to>
    <xdr:sp macro="" textlink="">
      <xdr:nvSpPr>
        <xdr:cNvPr id="741" name="正方形/長方形 740">
          <a:extLst>
            <a:ext uri="{FF2B5EF4-FFF2-40B4-BE49-F238E27FC236}">
              <a16:creationId xmlns:a16="http://schemas.microsoft.com/office/drawing/2014/main" id="{F6C93A66-2233-4FD5-8EB3-C50179B13616}"/>
            </a:ext>
          </a:extLst>
        </xdr:cNvPr>
        <xdr:cNvSpPr/>
      </xdr:nvSpPr>
      <xdr:spPr>
        <a:xfrm>
          <a:off x="16062502" y="10687050"/>
          <a:ext cx="1358724" cy="18672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ユーザー変更パラメータ管理システム</a:t>
          </a:r>
          <a:endParaRPr kumimoji="1" lang="en-US" altLang="ja-JP" sz="800">
            <a:solidFill>
              <a:sysClr val="windowText" lastClr="000000"/>
            </a:solidFill>
          </a:endParaRPr>
        </a:p>
      </xdr:txBody>
    </xdr:sp>
    <xdr:clientData/>
  </xdr:twoCellAnchor>
  <xdr:twoCellAnchor>
    <xdr:from>
      <xdr:col>30</xdr:col>
      <xdr:colOff>23358</xdr:colOff>
      <xdr:row>89</xdr:row>
      <xdr:rowOff>28575</xdr:rowOff>
    </xdr:from>
    <xdr:to>
      <xdr:col>32</xdr:col>
      <xdr:colOff>666750</xdr:colOff>
      <xdr:row>89</xdr:row>
      <xdr:rowOff>225031</xdr:rowOff>
    </xdr:to>
    <xdr:sp macro="" textlink="">
      <xdr:nvSpPr>
        <xdr:cNvPr id="742" name="正方形/長方形 741">
          <a:extLst>
            <a:ext uri="{FF2B5EF4-FFF2-40B4-BE49-F238E27FC236}">
              <a16:creationId xmlns:a16="http://schemas.microsoft.com/office/drawing/2014/main" id="{0BF9B45E-3E1D-406B-BD68-F244A41DAB2B}"/>
            </a:ext>
          </a:extLst>
        </xdr:cNvPr>
        <xdr:cNvSpPr/>
      </xdr:nvSpPr>
      <xdr:spPr>
        <a:xfrm>
          <a:off x="21559383" y="9191625"/>
          <a:ext cx="2014992" cy="196456"/>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ストア画面</a:t>
          </a:r>
          <a:endParaRPr kumimoji="1" lang="en-US" altLang="ja-JP" sz="800">
            <a:solidFill>
              <a:sysClr val="windowText" lastClr="000000"/>
            </a:solidFill>
          </a:endParaRPr>
        </a:p>
      </xdr:txBody>
    </xdr:sp>
    <xdr:clientData/>
  </xdr:twoCellAnchor>
  <xdr:twoCellAnchor>
    <xdr:from>
      <xdr:col>13</xdr:col>
      <xdr:colOff>32667</xdr:colOff>
      <xdr:row>96</xdr:row>
      <xdr:rowOff>38101</xdr:rowOff>
    </xdr:from>
    <xdr:to>
      <xdr:col>20</xdr:col>
      <xdr:colOff>0</xdr:colOff>
      <xdr:row>96</xdr:row>
      <xdr:rowOff>206569</xdr:rowOff>
    </xdr:to>
    <xdr:sp macro="" textlink="">
      <xdr:nvSpPr>
        <xdr:cNvPr id="743" name="正方形/長方形 742">
          <a:extLst>
            <a:ext uri="{FF2B5EF4-FFF2-40B4-BE49-F238E27FC236}">
              <a16:creationId xmlns:a16="http://schemas.microsoft.com/office/drawing/2014/main" id="{F404C5DB-ABE1-4EB4-9C19-B96E59A6EAA7}"/>
            </a:ext>
          </a:extLst>
        </xdr:cNvPr>
        <xdr:cNvSpPr/>
      </xdr:nvSpPr>
      <xdr:spPr>
        <a:xfrm>
          <a:off x="9910092" y="10934701"/>
          <a:ext cx="4767933" cy="16846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物理演算系フィジックス対応</a:t>
          </a:r>
        </a:p>
      </xdr:txBody>
    </xdr:sp>
    <xdr:clientData/>
  </xdr:twoCellAnchor>
  <xdr:twoCellAnchor>
    <xdr:from>
      <xdr:col>24</xdr:col>
      <xdr:colOff>22401</xdr:colOff>
      <xdr:row>95</xdr:row>
      <xdr:rowOff>38100</xdr:rowOff>
    </xdr:from>
    <xdr:to>
      <xdr:col>29</xdr:col>
      <xdr:colOff>666750</xdr:colOff>
      <xdr:row>95</xdr:row>
      <xdr:rowOff>224823</xdr:rowOff>
    </xdr:to>
    <xdr:sp macro="" textlink="">
      <xdr:nvSpPr>
        <xdr:cNvPr id="744" name="正方形/長方形 743">
          <a:extLst>
            <a:ext uri="{FF2B5EF4-FFF2-40B4-BE49-F238E27FC236}">
              <a16:creationId xmlns:a16="http://schemas.microsoft.com/office/drawing/2014/main" id="{5BA028A3-78CA-4A72-93B4-ACF82F7D5537}"/>
            </a:ext>
          </a:extLst>
        </xdr:cNvPr>
        <xdr:cNvSpPr/>
      </xdr:nvSpPr>
      <xdr:spPr>
        <a:xfrm>
          <a:off x="17443626" y="10687050"/>
          <a:ext cx="4073349" cy="186723"/>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ローカライズ対応</a:t>
          </a:r>
          <a:endParaRPr kumimoji="1" lang="en-US" altLang="ja-JP" sz="800">
            <a:solidFill>
              <a:sysClr val="windowText" lastClr="000000"/>
            </a:solidFill>
          </a:endParaRPr>
        </a:p>
      </xdr:txBody>
    </xdr:sp>
    <xdr:clientData/>
  </xdr:twoCellAnchor>
  <xdr:twoCellAnchor>
    <xdr:from>
      <xdr:col>19</xdr:col>
      <xdr:colOff>13617</xdr:colOff>
      <xdr:row>84</xdr:row>
      <xdr:rowOff>57151</xdr:rowOff>
    </xdr:from>
    <xdr:to>
      <xdr:col>22</xdr:col>
      <xdr:colOff>0</xdr:colOff>
      <xdr:row>84</xdr:row>
      <xdr:rowOff>225619</xdr:rowOff>
    </xdr:to>
    <xdr:sp macro="" textlink="">
      <xdr:nvSpPr>
        <xdr:cNvPr id="745" name="正方形/長方形 744">
          <a:extLst>
            <a:ext uri="{FF2B5EF4-FFF2-40B4-BE49-F238E27FC236}">
              <a16:creationId xmlns:a16="http://schemas.microsoft.com/office/drawing/2014/main" id="{7B0716E0-96B2-476D-88BC-5C92B484A0D2}"/>
            </a:ext>
          </a:extLst>
        </xdr:cNvPr>
        <xdr:cNvSpPr/>
      </xdr:nvSpPr>
      <xdr:spPr>
        <a:xfrm>
          <a:off x="14005842" y="7981951"/>
          <a:ext cx="2043783" cy="16846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DLC</a:t>
          </a:r>
          <a:r>
            <a:rPr kumimoji="1" lang="ja-JP" altLang="en-US" sz="800">
              <a:solidFill>
                <a:sysClr val="windowText" lastClr="000000"/>
              </a:solidFill>
            </a:rPr>
            <a:t>システム実装</a:t>
          </a:r>
        </a:p>
      </xdr:txBody>
    </xdr:sp>
    <xdr:clientData/>
  </xdr:twoCellAnchor>
  <xdr:twoCellAnchor>
    <xdr:from>
      <xdr:col>30</xdr:col>
      <xdr:colOff>673688</xdr:colOff>
      <xdr:row>90</xdr:row>
      <xdr:rowOff>40586</xdr:rowOff>
    </xdr:from>
    <xdr:to>
      <xdr:col>35</xdr:col>
      <xdr:colOff>668820</xdr:colOff>
      <xdr:row>90</xdr:row>
      <xdr:rowOff>222804</xdr:rowOff>
    </xdr:to>
    <xdr:sp macro="" textlink="">
      <xdr:nvSpPr>
        <xdr:cNvPr id="746" name="正方形/長方形 745">
          <a:extLst>
            <a:ext uri="{FF2B5EF4-FFF2-40B4-BE49-F238E27FC236}">
              <a16:creationId xmlns:a16="http://schemas.microsoft.com/office/drawing/2014/main" id="{185FD2D3-83AE-4B7B-8F0B-115EDBF2C334}"/>
            </a:ext>
          </a:extLst>
        </xdr:cNvPr>
        <xdr:cNvSpPr/>
      </xdr:nvSpPr>
      <xdr:spPr>
        <a:xfrm>
          <a:off x="22209713" y="22081436"/>
          <a:ext cx="3424132"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実績アイコン</a:t>
          </a:r>
          <a:endParaRPr kumimoji="1" lang="en-US" altLang="ja-JP" sz="800">
            <a:solidFill>
              <a:sysClr val="windowText" lastClr="000000"/>
            </a:solidFill>
          </a:endParaRPr>
        </a:p>
      </xdr:txBody>
    </xdr:sp>
    <xdr:clientData/>
  </xdr:twoCellAnchor>
  <xdr:twoCellAnchor>
    <xdr:from>
      <xdr:col>32</xdr:col>
      <xdr:colOff>11495</xdr:colOff>
      <xdr:row>91</xdr:row>
      <xdr:rowOff>33962</xdr:rowOff>
    </xdr:from>
    <xdr:to>
      <xdr:col>37</xdr:col>
      <xdr:colOff>6626</xdr:colOff>
      <xdr:row>91</xdr:row>
      <xdr:rowOff>216180</xdr:rowOff>
    </xdr:to>
    <xdr:sp macro="" textlink="">
      <xdr:nvSpPr>
        <xdr:cNvPr id="747" name="正方形/長方形 746">
          <a:extLst>
            <a:ext uri="{FF2B5EF4-FFF2-40B4-BE49-F238E27FC236}">
              <a16:creationId xmlns:a16="http://schemas.microsoft.com/office/drawing/2014/main" id="{CB6D691E-BB6B-449C-8AAA-5F2CD8837DC6}"/>
            </a:ext>
          </a:extLst>
        </xdr:cNvPr>
        <xdr:cNvSpPr/>
      </xdr:nvSpPr>
      <xdr:spPr>
        <a:xfrm>
          <a:off x="22919120" y="22322462"/>
          <a:ext cx="3424131"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xdr:txBody>
    </xdr:sp>
    <xdr:clientData/>
  </xdr:twoCellAnchor>
  <xdr:twoCellAnchor>
    <xdr:from>
      <xdr:col>28</xdr:col>
      <xdr:colOff>4872</xdr:colOff>
      <xdr:row>94</xdr:row>
      <xdr:rowOff>38100</xdr:rowOff>
    </xdr:from>
    <xdr:to>
      <xdr:col>30</xdr:col>
      <xdr:colOff>666750</xdr:colOff>
      <xdr:row>94</xdr:row>
      <xdr:rowOff>232074</xdr:rowOff>
    </xdr:to>
    <xdr:sp macro="" textlink="">
      <xdr:nvSpPr>
        <xdr:cNvPr id="748" name="正方形/長方形 747">
          <a:extLst>
            <a:ext uri="{FF2B5EF4-FFF2-40B4-BE49-F238E27FC236}">
              <a16:creationId xmlns:a16="http://schemas.microsoft.com/office/drawing/2014/main" id="{E1306798-0AD8-4F73-9422-6DA4B2B4F06F}"/>
            </a:ext>
          </a:extLst>
        </xdr:cNvPr>
        <xdr:cNvSpPr/>
      </xdr:nvSpPr>
      <xdr:spPr>
        <a:xfrm>
          <a:off x="20169297" y="10439400"/>
          <a:ext cx="2033478" cy="193974"/>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26</xdr:col>
      <xdr:colOff>10206</xdr:colOff>
      <xdr:row>88</xdr:row>
      <xdr:rowOff>47625</xdr:rowOff>
    </xdr:from>
    <xdr:to>
      <xdr:col>30</xdr:col>
      <xdr:colOff>657225</xdr:colOff>
      <xdr:row>88</xdr:row>
      <xdr:rowOff>216178</xdr:rowOff>
    </xdr:to>
    <xdr:sp macro="" textlink="">
      <xdr:nvSpPr>
        <xdr:cNvPr id="749" name="正方形/長方形 748">
          <a:extLst>
            <a:ext uri="{FF2B5EF4-FFF2-40B4-BE49-F238E27FC236}">
              <a16:creationId xmlns:a16="http://schemas.microsoft.com/office/drawing/2014/main" id="{9B9FE749-81E0-4F7F-90FD-B92786257633}"/>
            </a:ext>
          </a:extLst>
        </xdr:cNvPr>
        <xdr:cNvSpPr/>
      </xdr:nvSpPr>
      <xdr:spPr>
        <a:xfrm>
          <a:off x="18803031" y="8963025"/>
          <a:ext cx="3390219" cy="16855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団体戦ルール実装</a:t>
          </a:r>
          <a:endParaRPr kumimoji="1" lang="en-US" altLang="ja-JP" sz="800">
            <a:solidFill>
              <a:sysClr val="windowText" lastClr="000000"/>
            </a:solidFill>
          </a:endParaRPr>
        </a:p>
      </xdr:txBody>
    </xdr:sp>
    <xdr:clientData/>
  </xdr:twoCellAnchor>
  <xdr:twoCellAnchor>
    <xdr:from>
      <xdr:col>25</xdr:col>
      <xdr:colOff>19731</xdr:colOff>
      <xdr:row>94</xdr:row>
      <xdr:rowOff>57149</xdr:rowOff>
    </xdr:from>
    <xdr:to>
      <xdr:col>27</xdr:col>
      <xdr:colOff>666750</xdr:colOff>
      <xdr:row>94</xdr:row>
      <xdr:rowOff>213278</xdr:rowOff>
    </xdr:to>
    <xdr:sp macro="" textlink="">
      <xdr:nvSpPr>
        <xdr:cNvPr id="750" name="正方形/長方形 749">
          <a:extLst>
            <a:ext uri="{FF2B5EF4-FFF2-40B4-BE49-F238E27FC236}">
              <a16:creationId xmlns:a16="http://schemas.microsoft.com/office/drawing/2014/main" id="{F71FBC72-5770-4D90-9D48-21F38F11D3A8}"/>
            </a:ext>
          </a:extLst>
        </xdr:cNvPr>
        <xdr:cNvSpPr/>
      </xdr:nvSpPr>
      <xdr:spPr>
        <a:xfrm>
          <a:off x="18126756" y="10458449"/>
          <a:ext cx="2018619" cy="15612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レイド戦システム実装</a:t>
          </a:r>
          <a:endParaRPr kumimoji="1" lang="en-US" altLang="ja-JP" sz="800">
            <a:solidFill>
              <a:sysClr val="windowText" lastClr="000000"/>
            </a:solidFill>
          </a:endParaRPr>
        </a:p>
      </xdr:txBody>
    </xdr:sp>
    <xdr:clientData/>
  </xdr:twoCellAnchor>
  <xdr:twoCellAnchor>
    <xdr:from>
      <xdr:col>21</xdr:col>
      <xdr:colOff>679790</xdr:colOff>
      <xdr:row>96</xdr:row>
      <xdr:rowOff>34763</xdr:rowOff>
    </xdr:from>
    <xdr:to>
      <xdr:col>24</xdr:col>
      <xdr:colOff>629207</xdr:colOff>
      <xdr:row>96</xdr:row>
      <xdr:rowOff>214762</xdr:rowOff>
    </xdr:to>
    <xdr:sp macro="" textlink="">
      <xdr:nvSpPr>
        <xdr:cNvPr id="751" name="正方形/長方形 750">
          <a:extLst>
            <a:ext uri="{FF2B5EF4-FFF2-40B4-BE49-F238E27FC236}">
              <a16:creationId xmlns:a16="http://schemas.microsoft.com/office/drawing/2014/main" id="{835D95D6-A9F1-4EBD-91B1-FD0E3B956826}"/>
            </a:ext>
          </a:extLst>
        </xdr:cNvPr>
        <xdr:cNvSpPr/>
      </xdr:nvSpPr>
      <xdr:spPr>
        <a:xfrm>
          <a:off x="16043615" y="1093136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レイドボス①</a:t>
          </a:r>
          <a:endParaRPr kumimoji="1" lang="en-US" altLang="ja-JP" sz="800">
            <a:solidFill>
              <a:sysClr val="windowText" lastClr="000000"/>
            </a:solidFill>
          </a:endParaRPr>
        </a:p>
      </xdr:txBody>
    </xdr:sp>
    <xdr:clientData/>
  </xdr:twoCellAnchor>
  <xdr:twoCellAnchor>
    <xdr:from>
      <xdr:col>25</xdr:col>
      <xdr:colOff>13040</xdr:colOff>
      <xdr:row>96</xdr:row>
      <xdr:rowOff>44288</xdr:rowOff>
    </xdr:from>
    <xdr:to>
      <xdr:col>27</xdr:col>
      <xdr:colOff>648257</xdr:colOff>
      <xdr:row>96</xdr:row>
      <xdr:rowOff>224287</xdr:rowOff>
    </xdr:to>
    <xdr:sp macro="" textlink="">
      <xdr:nvSpPr>
        <xdr:cNvPr id="752" name="正方形/長方形 751">
          <a:extLst>
            <a:ext uri="{FF2B5EF4-FFF2-40B4-BE49-F238E27FC236}">
              <a16:creationId xmlns:a16="http://schemas.microsoft.com/office/drawing/2014/main" id="{086D8A16-FD34-4885-84D6-7E45CF46FC46}"/>
            </a:ext>
          </a:extLst>
        </xdr:cNvPr>
        <xdr:cNvSpPr/>
      </xdr:nvSpPr>
      <xdr:spPr>
        <a:xfrm>
          <a:off x="18120065" y="10940888"/>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レイドボス②</a:t>
          </a:r>
          <a:endParaRPr kumimoji="1" lang="en-US" altLang="ja-JP" sz="800">
            <a:solidFill>
              <a:sysClr val="windowText" lastClr="000000"/>
            </a:solidFill>
          </a:endParaRPr>
        </a:p>
      </xdr:txBody>
    </xdr:sp>
    <xdr:clientData/>
  </xdr:twoCellAnchor>
  <xdr:twoCellAnchor>
    <xdr:from>
      <xdr:col>25</xdr:col>
      <xdr:colOff>22565</xdr:colOff>
      <xdr:row>97</xdr:row>
      <xdr:rowOff>34763</xdr:rowOff>
    </xdr:from>
    <xdr:to>
      <xdr:col>27</xdr:col>
      <xdr:colOff>657782</xdr:colOff>
      <xdr:row>97</xdr:row>
      <xdr:rowOff>214762</xdr:rowOff>
    </xdr:to>
    <xdr:sp macro="" textlink="">
      <xdr:nvSpPr>
        <xdr:cNvPr id="753" name="正方形/長方形 752">
          <a:extLst>
            <a:ext uri="{FF2B5EF4-FFF2-40B4-BE49-F238E27FC236}">
              <a16:creationId xmlns:a16="http://schemas.microsoft.com/office/drawing/2014/main" id="{3E46A93E-B679-401D-93FE-9CF35DF23B2B}"/>
            </a:ext>
          </a:extLst>
        </xdr:cNvPr>
        <xdr:cNvSpPr/>
      </xdr:nvSpPr>
      <xdr:spPr>
        <a:xfrm>
          <a:off x="18129590" y="1117901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レイドボス③</a:t>
          </a:r>
          <a:endParaRPr kumimoji="1" lang="en-US" altLang="ja-JP" sz="800">
            <a:solidFill>
              <a:sysClr val="windowText" lastClr="000000"/>
            </a:solidFill>
          </a:endParaRPr>
        </a:p>
      </xdr:txBody>
    </xdr:sp>
    <xdr:clientData/>
  </xdr:twoCellAnchor>
  <xdr:twoCellAnchor>
    <xdr:from>
      <xdr:col>28</xdr:col>
      <xdr:colOff>22565</xdr:colOff>
      <xdr:row>96</xdr:row>
      <xdr:rowOff>53813</xdr:rowOff>
    </xdr:from>
    <xdr:to>
      <xdr:col>30</xdr:col>
      <xdr:colOff>657782</xdr:colOff>
      <xdr:row>96</xdr:row>
      <xdr:rowOff>233812</xdr:rowOff>
    </xdr:to>
    <xdr:sp macro="" textlink="">
      <xdr:nvSpPr>
        <xdr:cNvPr id="754" name="正方形/長方形 753">
          <a:extLst>
            <a:ext uri="{FF2B5EF4-FFF2-40B4-BE49-F238E27FC236}">
              <a16:creationId xmlns:a16="http://schemas.microsoft.com/office/drawing/2014/main" id="{8E8FA272-003D-4140-9C08-00D8830C244E}"/>
            </a:ext>
          </a:extLst>
        </xdr:cNvPr>
        <xdr:cNvSpPr/>
      </xdr:nvSpPr>
      <xdr:spPr>
        <a:xfrm>
          <a:off x="20186990" y="1095041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レイドボス④</a:t>
          </a:r>
          <a:endParaRPr kumimoji="1" lang="en-US" altLang="ja-JP" sz="800">
            <a:solidFill>
              <a:sysClr val="windowText" lastClr="000000"/>
            </a:solidFill>
          </a:endParaRPr>
        </a:p>
      </xdr:txBody>
    </xdr:sp>
    <xdr:clientData/>
  </xdr:twoCellAnchor>
  <xdr:twoCellAnchor>
    <xdr:from>
      <xdr:col>28</xdr:col>
      <xdr:colOff>22565</xdr:colOff>
      <xdr:row>97</xdr:row>
      <xdr:rowOff>34763</xdr:rowOff>
    </xdr:from>
    <xdr:to>
      <xdr:col>30</xdr:col>
      <xdr:colOff>657782</xdr:colOff>
      <xdr:row>97</xdr:row>
      <xdr:rowOff>214762</xdr:rowOff>
    </xdr:to>
    <xdr:sp macro="" textlink="">
      <xdr:nvSpPr>
        <xdr:cNvPr id="755" name="正方形/長方形 754">
          <a:extLst>
            <a:ext uri="{FF2B5EF4-FFF2-40B4-BE49-F238E27FC236}">
              <a16:creationId xmlns:a16="http://schemas.microsoft.com/office/drawing/2014/main" id="{6A1D9DFD-A40F-4EE5-8741-4600FBC5DFF9}"/>
            </a:ext>
          </a:extLst>
        </xdr:cNvPr>
        <xdr:cNvSpPr/>
      </xdr:nvSpPr>
      <xdr:spPr>
        <a:xfrm>
          <a:off x="20186990" y="1117901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レイドボス⑤</a:t>
          </a:r>
          <a:endParaRPr kumimoji="1" lang="en-US" altLang="ja-JP" sz="800">
            <a:solidFill>
              <a:sysClr val="windowText" lastClr="000000"/>
            </a:solidFill>
          </a:endParaRPr>
        </a:p>
      </xdr:txBody>
    </xdr:sp>
    <xdr:clientData/>
  </xdr:twoCellAnchor>
  <xdr:twoCellAnchor>
    <xdr:from>
      <xdr:col>31</xdr:col>
      <xdr:colOff>3515</xdr:colOff>
      <xdr:row>96</xdr:row>
      <xdr:rowOff>44288</xdr:rowOff>
    </xdr:from>
    <xdr:to>
      <xdr:col>33</xdr:col>
      <xdr:colOff>638732</xdr:colOff>
      <xdr:row>96</xdr:row>
      <xdr:rowOff>224287</xdr:rowOff>
    </xdr:to>
    <xdr:sp macro="" textlink="">
      <xdr:nvSpPr>
        <xdr:cNvPr id="756" name="正方形/長方形 755">
          <a:extLst>
            <a:ext uri="{FF2B5EF4-FFF2-40B4-BE49-F238E27FC236}">
              <a16:creationId xmlns:a16="http://schemas.microsoft.com/office/drawing/2014/main" id="{3962671B-94AB-404E-AA12-E46DB17A8D84}"/>
            </a:ext>
          </a:extLst>
        </xdr:cNvPr>
        <xdr:cNvSpPr/>
      </xdr:nvSpPr>
      <xdr:spPr>
        <a:xfrm>
          <a:off x="22225340" y="10940888"/>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レイドボス⑥</a:t>
          </a:r>
          <a:endParaRPr kumimoji="1" lang="en-US" altLang="ja-JP" sz="800">
            <a:solidFill>
              <a:sysClr val="windowText" lastClr="000000"/>
            </a:solidFill>
          </a:endParaRPr>
        </a:p>
      </xdr:txBody>
    </xdr:sp>
    <xdr:clientData/>
  </xdr:twoCellAnchor>
  <xdr:twoCellAnchor>
    <xdr:from>
      <xdr:col>31</xdr:col>
      <xdr:colOff>10206</xdr:colOff>
      <xdr:row>88</xdr:row>
      <xdr:rowOff>47625</xdr:rowOff>
    </xdr:from>
    <xdr:to>
      <xdr:col>35</xdr:col>
      <xdr:colOff>657225</xdr:colOff>
      <xdr:row>88</xdr:row>
      <xdr:rowOff>216178</xdr:rowOff>
    </xdr:to>
    <xdr:sp macro="" textlink="">
      <xdr:nvSpPr>
        <xdr:cNvPr id="757" name="正方形/長方形 756">
          <a:extLst>
            <a:ext uri="{FF2B5EF4-FFF2-40B4-BE49-F238E27FC236}">
              <a16:creationId xmlns:a16="http://schemas.microsoft.com/office/drawing/2014/main" id="{05F73E11-17E0-4BA4-B173-C845E4689E6A}"/>
            </a:ext>
          </a:extLst>
        </xdr:cNvPr>
        <xdr:cNvSpPr/>
      </xdr:nvSpPr>
      <xdr:spPr>
        <a:xfrm>
          <a:off x="22232031" y="8963025"/>
          <a:ext cx="3390219" cy="16855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オンライン大会実装</a:t>
          </a:r>
          <a:endParaRPr kumimoji="1" lang="en-US" altLang="ja-JP" sz="800">
            <a:solidFill>
              <a:sysClr val="windowText" lastClr="000000"/>
            </a:solidFill>
          </a:endParaRPr>
        </a:p>
      </xdr:txBody>
    </xdr:sp>
    <xdr:clientData/>
  </xdr:twoCellAnchor>
  <xdr:twoCellAnchor>
    <xdr:from>
      <xdr:col>23</xdr:col>
      <xdr:colOff>60513</xdr:colOff>
      <xdr:row>0</xdr:row>
      <xdr:rowOff>87964</xdr:rowOff>
    </xdr:from>
    <xdr:to>
      <xdr:col>24</xdr:col>
      <xdr:colOff>651063</xdr:colOff>
      <xdr:row>132</xdr:row>
      <xdr:rowOff>112398</xdr:rowOff>
    </xdr:to>
    <xdr:grpSp>
      <xdr:nvGrpSpPr>
        <xdr:cNvPr id="758" name="グループ化 757">
          <a:extLst>
            <a:ext uri="{FF2B5EF4-FFF2-40B4-BE49-F238E27FC236}">
              <a16:creationId xmlns:a16="http://schemas.microsoft.com/office/drawing/2014/main" id="{66E0542D-6F0D-4101-AB3F-79C50AD0D019}"/>
            </a:ext>
          </a:extLst>
        </xdr:cNvPr>
        <xdr:cNvGrpSpPr/>
      </xdr:nvGrpSpPr>
      <xdr:grpSpPr>
        <a:xfrm>
          <a:off x="16795938" y="87964"/>
          <a:ext cx="1276350" cy="26027684"/>
          <a:chOff x="19968541" y="66674"/>
          <a:chExt cx="1278007" cy="26363130"/>
        </a:xfrm>
      </xdr:grpSpPr>
      <xdr:cxnSp macro="">
        <xdr:nvCxnSpPr>
          <xdr:cNvPr id="759" name="直線コネクタ 758">
            <a:extLst>
              <a:ext uri="{FF2B5EF4-FFF2-40B4-BE49-F238E27FC236}">
                <a16:creationId xmlns:a16="http://schemas.microsoft.com/office/drawing/2014/main" id="{6AB1E465-60FE-4234-985B-EB7416A533BF}"/>
              </a:ext>
            </a:extLst>
          </xdr:cNvPr>
          <xdr:cNvCxnSpPr>
            <a:stCxn id="760"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760" name="四角形: 角を丸くする 759">
            <a:extLst>
              <a:ext uri="{FF2B5EF4-FFF2-40B4-BE49-F238E27FC236}">
                <a16:creationId xmlns:a16="http://schemas.microsoft.com/office/drawing/2014/main" id="{C7323F74-2C79-47AB-8929-3ADBFFB500F5}"/>
              </a:ext>
            </a:extLst>
          </xdr:cNvPr>
          <xdr:cNvSpPr/>
        </xdr:nvSpPr>
        <xdr:spPr>
          <a:xfrm>
            <a:off x="19968541" y="66674"/>
            <a:ext cx="1278007" cy="563632"/>
          </a:xfrm>
          <a:prstGeom prst="roundRect">
            <a:avLst/>
          </a:prstGeom>
          <a:solidFill>
            <a:srgbClr val="FF0000"/>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α</a:t>
            </a:r>
            <a:r>
              <a:rPr kumimoji="1" lang="ja-JP" altLang="en-US" sz="1100" b="0" cap="none" spc="0">
                <a:ln w="0"/>
                <a:solidFill>
                  <a:schemeClr val="tx1"/>
                </a:solidFill>
                <a:effectLst>
                  <a:outerShdw blurRad="38100" dist="19050" dir="2700000" algn="tl" rotWithShape="0">
                    <a:schemeClr val="dk1">
                      <a:alpha val="40000"/>
                    </a:schemeClr>
                  </a:outerShdw>
                </a:effectLst>
              </a:rPr>
              <a:t>版</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30</xdr:col>
      <xdr:colOff>563</xdr:colOff>
      <xdr:row>95</xdr:row>
      <xdr:rowOff>38506</xdr:rowOff>
    </xdr:from>
    <xdr:to>
      <xdr:col>31</xdr:col>
      <xdr:colOff>7848</xdr:colOff>
      <xdr:row>95</xdr:row>
      <xdr:rowOff>221110</xdr:rowOff>
    </xdr:to>
    <xdr:sp macro="" textlink="">
      <xdr:nvSpPr>
        <xdr:cNvPr id="730" name="正方形/長方形 729">
          <a:extLst>
            <a:ext uri="{FF2B5EF4-FFF2-40B4-BE49-F238E27FC236}">
              <a16:creationId xmlns:a16="http://schemas.microsoft.com/office/drawing/2014/main" id="{F8B7777A-68CE-4AD8-BB30-6660A3F1E1EE}"/>
            </a:ext>
          </a:extLst>
        </xdr:cNvPr>
        <xdr:cNvSpPr/>
      </xdr:nvSpPr>
      <xdr:spPr>
        <a:xfrm>
          <a:off x="21482239" y="23212271"/>
          <a:ext cx="690844" cy="182604"/>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22</xdr:col>
      <xdr:colOff>23692</xdr:colOff>
      <xdr:row>21</xdr:row>
      <xdr:rowOff>36340</xdr:rowOff>
    </xdr:from>
    <xdr:to>
      <xdr:col>23</xdr:col>
      <xdr:colOff>33216</xdr:colOff>
      <xdr:row>21</xdr:row>
      <xdr:rowOff>216340</xdr:rowOff>
    </xdr:to>
    <xdr:sp macro="" textlink="">
      <xdr:nvSpPr>
        <xdr:cNvPr id="731" name="正方形/長方形 730">
          <a:extLst>
            <a:ext uri="{FF2B5EF4-FFF2-40B4-BE49-F238E27FC236}">
              <a16:creationId xmlns:a16="http://schemas.microsoft.com/office/drawing/2014/main" id="{8D1B4309-A0B1-4F3C-ACA6-BAADDC8D47F8}"/>
            </a:ext>
          </a:extLst>
        </xdr:cNvPr>
        <xdr:cNvSpPr/>
      </xdr:nvSpPr>
      <xdr:spPr>
        <a:xfrm>
          <a:off x="16073317" y="4989340"/>
          <a:ext cx="69532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25</xdr:col>
      <xdr:colOff>21936</xdr:colOff>
      <xdr:row>91</xdr:row>
      <xdr:rowOff>35929</xdr:rowOff>
    </xdr:from>
    <xdr:to>
      <xdr:col>26</xdr:col>
      <xdr:colOff>31849</xdr:colOff>
      <xdr:row>91</xdr:row>
      <xdr:rowOff>215929</xdr:rowOff>
    </xdr:to>
    <xdr:sp macro="" textlink="">
      <xdr:nvSpPr>
        <xdr:cNvPr id="761" name="正方形/長方形 760">
          <a:extLst>
            <a:ext uri="{FF2B5EF4-FFF2-40B4-BE49-F238E27FC236}">
              <a16:creationId xmlns:a16="http://schemas.microsoft.com/office/drawing/2014/main" id="{741EB890-8B33-4EFA-AEEC-D858E9F8B905}"/>
            </a:ext>
          </a:extLst>
        </xdr:cNvPr>
        <xdr:cNvSpPr/>
      </xdr:nvSpPr>
      <xdr:spPr>
        <a:xfrm>
          <a:off x="18128961" y="22324429"/>
          <a:ext cx="69571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26</xdr:col>
      <xdr:colOff>31557</xdr:colOff>
      <xdr:row>91</xdr:row>
      <xdr:rowOff>35925</xdr:rowOff>
    </xdr:from>
    <xdr:to>
      <xdr:col>27</xdr:col>
      <xdr:colOff>41082</xdr:colOff>
      <xdr:row>91</xdr:row>
      <xdr:rowOff>215925</xdr:rowOff>
    </xdr:to>
    <xdr:sp macro="" textlink="">
      <xdr:nvSpPr>
        <xdr:cNvPr id="762" name="正方形/長方形 761">
          <a:extLst>
            <a:ext uri="{FF2B5EF4-FFF2-40B4-BE49-F238E27FC236}">
              <a16:creationId xmlns:a16="http://schemas.microsoft.com/office/drawing/2014/main" id="{F181C684-05C7-4AD0-8FAE-270687A58DB0}"/>
            </a:ext>
          </a:extLst>
        </xdr:cNvPr>
        <xdr:cNvSpPr/>
      </xdr:nvSpPr>
      <xdr:spPr>
        <a:xfrm>
          <a:off x="18824382" y="223244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9</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19</xdr:row>
      <xdr:rowOff>466725</xdr:rowOff>
    </xdr:from>
    <xdr:to>
      <xdr:col>3</xdr:col>
      <xdr:colOff>1828799</xdr:colOff>
      <xdr:row>26</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238124</xdr:colOff>
      <xdr:row>1</xdr:row>
      <xdr:rowOff>47625</xdr:rowOff>
    </xdr:from>
    <xdr:to>
      <xdr:col>4</xdr:col>
      <xdr:colOff>457199</xdr:colOff>
      <xdr:row>3</xdr:row>
      <xdr:rowOff>152400</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885824" y="247650"/>
          <a:ext cx="5324475" cy="514350"/>
        </a:xfrm>
        <a:prstGeom prst="wedgeRectCallout">
          <a:avLst>
            <a:gd name="adj1" fmla="val -40652"/>
            <a:gd name="adj2" fmla="val -8169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87082</xdr:colOff>
      <xdr:row>135</xdr:row>
      <xdr:rowOff>19050</xdr:rowOff>
    </xdr:from>
    <xdr:to>
      <xdr:col>21</xdr:col>
      <xdr:colOff>510264</xdr:colOff>
      <xdr:row>141</xdr:row>
      <xdr:rowOff>19050</xdr:rowOff>
    </xdr:to>
    <xdr:sp macro="" textlink="">
      <xdr:nvSpPr>
        <xdr:cNvPr id="2" name="吹き出し: 四角形 1">
          <a:extLst>
            <a:ext uri="{FF2B5EF4-FFF2-40B4-BE49-F238E27FC236}">
              <a16:creationId xmlns:a16="http://schemas.microsoft.com/office/drawing/2014/main" id="{E5F4A644-0592-4732-A787-2AFF20BB6241}"/>
            </a:ext>
          </a:extLst>
        </xdr:cNvPr>
        <xdr:cNvSpPr/>
      </xdr:nvSpPr>
      <xdr:spPr>
        <a:xfrm>
          <a:off x="9964507" y="33204150"/>
          <a:ext cx="5909582" cy="148590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C5" sqref="C5"/>
    </sheetView>
  </sheetViews>
  <sheetFormatPr defaultRowHeight="15.75" x14ac:dyDescent="0.4"/>
  <cols>
    <col min="1" max="1" width="2.625" style="17" customWidth="1"/>
    <col min="2" max="2" width="9" style="65"/>
    <col min="3" max="3" width="19.25" style="17" customWidth="1"/>
    <col min="4" max="5" width="18.25" style="17" customWidth="1"/>
    <col min="6" max="6" width="17.625" style="17" customWidth="1"/>
    <col min="7" max="7" width="18" style="17" customWidth="1"/>
    <col min="8" max="8" width="18.125" style="65" customWidth="1"/>
    <col min="9" max="9" width="17.875" style="65" customWidth="1"/>
    <col min="10" max="10" width="17.875" style="17" customWidth="1"/>
    <col min="11" max="11" width="22.625" style="17" customWidth="1"/>
    <col min="12" max="16384" width="9" style="17"/>
  </cols>
  <sheetData>
    <row r="2" spans="2:10" x14ac:dyDescent="0.4">
      <c r="B2" s="65" t="s">
        <v>128</v>
      </c>
    </row>
    <row r="3" spans="2:10" ht="16.5" thickBot="1" x14ac:dyDescent="0.45"/>
    <row r="4" spans="2:10" x14ac:dyDescent="0.4">
      <c r="B4" s="74"/>
      <c r="C4" s="67" t="s">
        <v>127</v>
      </c>
      <c r="D4" s="67" t="s">
        <v>119</v>
      </c>
      <c r="E4" s="67" t="s">
        <v>120</v>
      </c>
      <c r="F4" s="67" t="s">
        <v>122</v>
      </c>
      <c r="G4" s="67" t="s">
        <v>121</v>
      </c>
      <c r="H4" s="67" t="s">
        <v>123</v>
      </c>
      <c r="I4" s="67" t="s">
        <v>125</v>
      </c>
      <c r="J4" s="68" t="s">
        <v>126</v>
      </c>
    </row>
    <row r="5" spans="2:10" x14ac:dyDescent="0.4">
      <c r="B5" s="75" t="s">
        <v>36</v>
      </c>
      <c r="C5" s="63"/>
      <c r="D5" s="63"/>
      <c r="E5" s="63"/>
      <c r="F5" s="63"/>
      <c r="G5" s="63"/>
      <c r="H5" s="66"/>
      <c r="I5" s="66"/>
      <c r="J5" s="64"/>
    </row>
    <row r="6" spans="2:10" x14ac:dyDescent="0.4">
      <c r="B6" s="75" t="s">
        <v>0</v>
      </c>
      <c r="C6" s="79"/>
      <c r="D6" s="79"/>
      <c r="E6" s="79"/>
      <c r="F6" s="79"/>
      <c r="G6" s="79"/>
      <c r="H6" s="80"/>
      <c r="I6" s="80"/>
      <c r="J6" s="81"/>
    </row>
    <row r="7" spans="2:10" x14ac:dyDescent="0.4">
      <c r="B7" s="75" t="s">
        <v>1</v>
      </c>
      <c r="C7" s="79"/>
      <c r="D7" s="79"/>
      <c r="E7" s="79"/>
      <c r="F7" s="79"/>
      <c r="G7" s="79"/>
      <c r="H7" s="80"/>
      <c r="I7" s="80"/>
      <c r="J7" s="81"/>
    </row>
    <row r="8" spans="2:10" x14ac:dyDescent="0.4">
      <c r="B8" s="75" t="s">
        <v>2</v>
      </c>
      <c r="C8" s="63"/>
      <c r="D8" s="63"/>
      <c r="E8" s="63"/>
      <c r="F8" s="63"/>
      <c r="G8" s="63"/>
      <c r="H8" s="66"/>
      <c r="I8" s="66"/>
      <c r="J8" s="64"/>
    </row>
    <row r="9" spans="2:10" x14ac:dyDescent="0.4">
      <c r="B9" s="75" t="s">
        <v>3</v>
      </c>
      <c r="C9" s="79"/>
      <c r="D9" s="79"/>
      <c r="E9" s="79"/>
      <c r="F9" s="79"/>
      <c r="G9" s="79"/>
      <c r="H9" s="80"/>
      <c r="I9" s="80"/>
      <c r="J9" s="81"/>
    </row>
    <row r="10" spans="2:10" x14ac:dyDescent="0.4">
      <c r="B10" s="75" t="s">
        <v>59</v>
      </c>
      <c r="C10" s="79"/>
      <c r="D10" s="79"/>
      <c r="E10" s="79"/>
      <c r="F10" s="79"/>
      <c r="G10" s="79"/>
      <c r="H10" s="80"/>
      <c r="I10" s="80"/>
      <c r="J10" s="81"/>
    </row>
    <row r="11" spans="2:10" x14ac:dyDescent="0.4">
      <c r="B11" s="75" t="s">
        <v>60</v>
      </c>
      <c r="C11" s="63"/>
      <c r="D11" s="63"/>
      <c r="E11" s="63"/>
      <c r="F11" s="63"/>
      <c r="G11" s="63"/>
      <c r="H11" s="66"/>
      <c r="I11" s="66"/>
      <c r="J11" s="64"/>
    </row>
    <row r="12" spans="2:10" x14ac:dyDescent="0.4">
      <c r="B12" s="75" t="s">
        <v>61</v>
      </c>
      <c r="C12" s="79"/>
      <c r="D12" s="79"/>
      <c r="E12" s="79"/>
      <c r="F12" s="79"/>
      <c r="G12" s="79"/>
      <c r="H12" s="80"/>
      <c r="I12" s="80"/>
      <c r="J12" s="81"/>
    </row>
    <row r="13" spans="2:10" x14ac:dyDescent="0.4">
      <c r="B13" s="75" t="s">
        <v>62</v>
      </c>
      <c r="C13" s="79"/>
      <c r="D13" s="79"/>
      <c r="E13" s="79"/>
      <c r="F13" s="79"/>
      <c r="G13" s="79"/>
      <c r="H13" s="80"/>
      <c r="I13" s="80"/>
      <c r="J13" s="81"/>
    </row>
    <row r="14" spans="2:10" x14ac:dyDescent="0.4">
      <c r="B14" s="75" t="s">
        <v>63</v>
      </c>
      <c r="C14" s="63"/>
      <c r="D14" s="63"/>
      <c r="E14" s="63"/>
      <c r="F14" s="63"/>
      <c r="G14" s="63"/>
      <c r="H14" s="66"/>
      <c r="I14" s="66"/>
      <c r="J14" s="64"/>
    </row>
    <row r="15" spans="2:10" x14ac:dyDescent="0.4">
      <c r="B15" s="75" t="s">
        <v>64</v>
      </c>
      <c r="C15" s="79"/>
      <c r="D15" s="79"/>
      <c r="E15" s="79"/>
      <c r="F15" s="79"/>
      <c r="G15" s="79"/>
      <c r="H15" s="80"/>
      <c r="I15" s="80"/>
      <c r="J15" s="81"/>
    </row>
    <row r="16" spans="2:10" x14ac:dyDescent="0.4">
      <c r="B16" s="75" t="s">
        <v>65</v>
      </c>
      <c r="C16" s="79"/>
      <c r="D16" s="79"/>
      <c r="E16" s="79"/>
      <c r="F16" s="79"/>
      <c r="G16" s="79"/>
      <c r="H16" s="80"/>
      <c r="I16" s="80"/>
      <c r="J16" s="81"/>
    </row>
    <row r="17" spans="2:10" x14ac:dyDescent="0.4">
      <c r="B17" s="75" t="s">
        <v>66</v>
      </c>
      <c r="C17" s="63"/>
      <c r="D17" s="63"/>
      <c r="E17" s="63"/>
      <c r="F17" s="63"/>
      <c r="G17" s="63"/>
      <c r="H17" s="66"/>
      <c r="I17" s="66"/>
      <c r="J17" s="64"/>
    </row>
    <row r="18" spans="2:10" x14ac:dyDescent="0.4">
      <c r="B18" s="75" t="s">
        <v>67</v>
      </c>
      <c r="C18" s="79"/>
      <c r="D18" s="79"/>
      <c r="E18" s="79"/>
      <c r="F18" s="79"/>
      <c r="G18" s="79"/>
      <c r="H18" s="80"/>
      <c r="I18" s="80"/>
      <c r="J18" s="81"/>
    </row>
    <row r="19" spans="2:10" x14ac:dyDescent="0.4">
      <c r="B19" s="75" t="s">
        <v>68</v>
      </c>
      <c r="C19" s="79"/>
      <c r="D19" s="79"/>
      <c r="E19" s="79"/>
      <c r="F19" s="79"/>
      <c r="G19" s="79"/>
      <c r="H19" s="80"/>
      <c r="I19" s="80"/>
      <c r="J19" s="81"/>
    </row>
    <row r="20" spans="2:10" x14ac:dyDescent="0.4">
      <c r="B20" s="75" t="s">
        <v>69</v>
      </c>
      <c r="C20" s="63"/>
      <c r="D20" s="63"/>
      <c r="E20" s="63"/>
      <c r="F20" s="63"/>
      <c r="G20" s="63"/>
      <c r="H20" s="66"/>
      <c r="I20" s="66"/>
      <c r="J20" s="64"/>
    </row>
    <row r="21" spans="2:10" x14ac:dyDescent="0.4">
      <c r="B21" s="75" t="s">
        <v>70</v>
      </c>
      <c r="C21" s="79"/>
      <c r="D21" s="79"/>
      <c r="E21" s="79"/>
      <c r="F21" s="79"/>
      <c r="G21" s="79"/>
      <c r="H21" s="80"/>
      <c r="I21" s="80"/>
      <c r="J21" s="81"/>
    </row>
    <row r="22" spans="2:10" x14ac:dyDescent="0.4">
      <c r="B22" s="75" t="s">
        <v>71</v>
      </c>
      <c r="C22" s="79"/>
      <c r="D22" s="79"/>
      <c r="E22" s="79"/>
      <c r="F22" s="79"/>
      <c r="G22" s="79"/>
      <c r="H22" s="80"/>
      <c r="I22" s="80"/>
      <c r="J22" s="81"/>
    </row>
    <row r="23" spans="2:10" x14ac:dyDescent="0.4">
      <c r="B23" s="75" t="s">
        <v>72</v>
      </c>
      <c r="C23" s="63"/>
      <c r="D23" s="63"/>
      <c r="E23" s="63"/>
      <c r="F23" s="63"/>
      <c r="G23" s="63"/>
      <c r="H23" s="66"/>
      <c r="I23" s="66"/>
      <c r="J23" s="64"/>
    </row>
    <row r="24" spans="2:10" x14ac:dyDescent="0.4">
      <c r="B24" s="75" t="s">
        <v>73</v>
      </c>
      <c r="C24" s="79"/>
      <c r="D24" s="79"/>
      <c r="E24" s="79"/>
      <c r="F24" s="79"/>
      <c r="G24" s="79"/>
      <c r="H24" s="80"/>
      <c r="I24" s="80"/>
      <c r="J24" s="81"/>
    </row>
    <row r="25" spans="2:10" x14ac:dyDescent="0.4">
      <c r="B25" s="75" t="s">
        <v>74</v>
      </c>
      <c r="C25" s="79"/>
      <c r="D25" s="79"/>
      <c r="E25" s="79"/>
      <c r="F25" s="79"/>
      <c r="G25" s="79"/>
      <c r="H25" s="80"/>
      <c r="I25" s="80"/>
      <c r="J25" s="81"/>
    </row>
    <row r="26" spans="2:10" x14ac:dyDescent="0.4">
      <c r="B26" s="75" t="s">
        <v>75</v>
      </c>
      <c r="C26" s="63"/>
      <c r="D26" s="63"/>
      <c r="E26" s="63"/>
      <c r="F26" s="63"/>
      <c r="G26" s="63"/>
      <c r="H26" s="66"/>
      <c r="I26" s="66"/>
      <c r="J26" s="64"/>
    </row>
    <row r="27" spans="2:10" x14ac:dyDescent="0.4">
      <c r="B27" s="75" t="s">
        <v>76</v>
      </c>
      <c r="C27" s="79"/>
      <c r="D27" s="79"/>
      <c r="E27" s="79"/>
      <c r="F27" s="79"/>
      <c r="G27" s="79"/>
      <c r="H27" s="80"/>
      <c r="I27" s="80"/>
      <c r="J27" s="81"/>
    </row>
    <row r="28" spans="2:10" x14ac:dyDescent="0.4">
      <c r="B28" s="75" t="s">
        <v>77</v>
      </c>
      <c r="C28" s="79"/>
      <c r="D28" s="79"/>
      <c r="E28" s="79"/>
      <c r="F28" s="79"/>
      <c r="G28" s="79"/>
      <c r="H28" s="80"/>
      <c r="I28" s="80"/>
      <c r="J28" s="81"/>
    </row>
    <row r="29" spans="2:10" x14ac:dyDescent="0.4">
      <c r="B29" s="75" t="s">
        <v>78</v>
      </c>
      <c r="C29" s="63"/>
      <c r="D29" s="63"/>
      <c r="E29" s="63"/>
      <c r="F29" s="63"/>
      <c r="G29" s="63"/>
      <c r="H29" s="66"/>
      <c r="I29" s="66"/>
      <c r="J29" s="64"/>
    </row>
    <row r="30" spans="2:10" x14ac:dyDescent="0.4">
      <c r="B30" s="75" t="s">
        <v>79</v>
      </c>
      <c r="C30" s="79"/>
      <c r="D30" s="79"/>
      <c r="E30" s="79"/>
      <c r="F30" s="79"/>
      <c r="G30" s="79"/>
      <c r="H30" s="80"/>
      <c r="I30" s="80"/>
      <c r="J30" s="81"/>
    </row>
    <row r="31" spans="2:10" x14ac:dyDescent="0.4">
      <c r="B31" s="75" t="s">
        <v>80</v>
      </c>
      <c r="C31" s="79"/>
      <c r="D31" s="79"/>
      <c r="E31" s="79"/>
      <c r="F31" s="79"/>
      <c r="G31" s="79"/>
      <c r="H31" s="80"/>
      <c r="I31" s="80"/>
      <c r="J31" s="81"/>
    </row>
    <row r="32" spans="2:10" x14ac:dyDescent="0.4">
      <c r="B32" s="75" t="s">
        <v>81</v>
      </c>
      <c r="C32" s="63"/>
      <c r="D32" s="63"/>
      <c r="E32" s="63"/>
      <c r="F32" s="63"/>
      <c r="G32" s="63"/>
      <c r="H32" s="66"/>
      <c r="I32" s="66"/>
      <c r="J32" s="64"/>
    </row>
    <row r="33" spans="2:11" x14ac:dyDescent="0.4">
      <c r="B33" s="75" t="s">
        <v>82</v>
      </c>
      <c r="C33" s="79"/>
      <c r="D33" s="79"/>
      <c r="E33" s="79"/>
      <c r="F33" s="79"/>
      <c r="G33" s="79"/>
      <c r="H33" s="80"/>
      <c r="I33" s="80"/>
      <c r="J33" s="81"/>
    </row>
    <row r="34" spans="2:11" x14ac:dyDescent="0.4">
      <c r="B34" s="75" t="s">
        <v>83</v>
      </c>
      <c r="C34" s="79"/>
      <c r="D34" s="79"/>
      <c r="E34" s="79"/>
      <c r="F34" s="79"/>
      <c r="G34" s="79"/>
      <c r="H34" s="80"/>
      <c r="I34" s="80"/>
      <c r="J34" s="81"/>
    </row>
    <row r="35" spans="2:11" x14ac:dyDescent="0.4">
      <c r="B35" s="75" t="s">
        <v>84</v>
      </c>
      <c r="C35" s="63"/>
      <c r="D35" s="63"/>
      <c r="E35" s="63"/>
      <c r="F35" s="63"/>
      <c r="G35" s="63"/>
      <c r="H35" s="66"/>
      <c r="I35" s="66"/>
      <c r="J35" s="64"/>
    </row>
    <row r="36" spans="2:11" x14ac:dyDescent="0.4">
      <c r="B36" s="75" t="s">
        <v>85</v>
      </c>
      <c r="C36" s="79"/>
      <c r="D36" s="79"/>
      <c r="E36" s="79"/>
      <c r="F36" s="79"/>
      <c r="G36" s="79"/>
      <c r="H36" s="80"/>
      <c r="I36" s="80"/>
      <c r="J36" s="81"/>
    </row>
    <row r="37" spans="2:11" x14ac:dyDescent="0.4">
      <c r="B37" s="75" t="s">
        <v>86</v>
      </c>
      <c r="C37" s="79"/>
      <c r="D37" s="79"/>
      <c r="E37" s="79"/>
      <c r="F37" s="79"/>
      <c r="G37" s="79"/>
      <c r="H37" s="80"/>
      <c r="I37" s="80"/>
      <c r="J37" s="81"/>
    </row>
    <row r="38" spans="2:11" ht="16.5" thickBot="1" x14ac:dyDescent="0.45">
      <c r="B38" s="76" t="s">
        <v>87</v>
      </c>
      <c r="C38" s="69"/>
      <c r="D38" s="69"/>
      <c r="E38" s="69"/>
      <c r="F38" s="69"/>
      <c r="G38" s="69"/>
      <c r="H38" s="70"/>
      <c r="I38" s="70"/>
      <c r="J38" s="71"/>
    </row>
    <row r="39" spans="2:11" ht="16.5" thickBot="1" x14ac:dyDescent="0.45">
      <c r="B39" s="77" t="s">
        <v>124</v>
      </c>
      <c r="C39" s="72">
        <f>SUM(C3:C38)</f>
        <v>0</v>
      </c>
      <c r="D39" s="72">
        <f t="shared" ref="D39:J39" si="0">SUM(D5:D38)</f>
        <v>0</v>
      </c>
      <c r="E39" s="72">
        <f t="shared" si="0"/>
        <v>0</v>
      </c>
      <c r="F39" s="72">
        <f t="shared" si="0"/>
        <v>0</v>
      </c>
      <c r="G39" s="72">
        <f t="shared" si="0"/>
        <v>0</v>
      </c>
      <c r="H39" s="82">
        <f t="shared" si="0"/>
        <v>0</v>
      </c>
      <c r="I39" s="82">
        <f t="shared" si="0"/>
        <v>0</v>
      </c>
      <c r="J39" s="73">
        <f t="shared" si="0"/>
        <v>0</v>
      </c>
      <c r="K39" s="78">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9"/>
  <sheetViews>
    <sheetView workbookViewId="0">
      <selection activeCell="E16" sqref="E16"/>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324</v>
      </c>
      <c r="F2" s="93">
        <f>SUM(F10:F90)</f>
        <v>1533</v>
      </c>
      <c r="G2" s="90" t="s">
        <v>211</v>
      </c>
    </row>
    <row r="3" spans="3:9" x14ac:dyDescent="0.4">
      <c r="E3" s="120" t="s">
        <v>207</v>
      </c>
      <c r="F3" s="88">
        <f>SUM(H10:H90)</f>
        <v>9510</v>
      </c>
      <c r="G3" s="91" t="s">
        <v>212</v>
      </c>
    </row>
    <row r="4" spans="3:9" x14ac:dyDescent="0.4">
      <c r="E4" s="120" t="s">
        <v>208</v>
      </c>
      <c r="F4" s="88">
        <f>F3/20</f>
        <v>475.5</v>
      </c>
      <c r="G4" s="91" t="s">
        <v>213</v>
      </c>
      <c r="H4">
        <f>SUM(人月表!C49:C64)</f>
        <v>435</v>
      </c>
      <c r="I4">
        <f>F4-H4</f>
        <v>40.5</v>
      </c>
    </row>
    <row r="5" spans="3:9" x14ac:dyDescent="0.4">
      <c r="E5" s="118" t="s">
        <v>425</v>
      </c>
      <c r="F5" s="125">
        <f>CEILING(F4/36, 1)</f>
        <v>14</v>
      </c>
      <c r="G5" s="91" t="s">
        <v>426</v>
      </c>
      <c r="H5">
        <f>F5*36</f>
        <v>504</v>
      </c>
    </row>
    <row r="6" spans="3:9" x14ac:dyDescent="0.4">
      <c r="E6" s="120" t="s">
        <v>209</v>
      </c>
      <c r="F6" s="89">
        <v>800000</v>
      </c>
      <c r="G6" s="91" t="s">
        <v>214</v>
      </c>
    </row>
    <row r="7" spans="3:9" ht="19.5" thickBot="1" x14ac:dyDescent="0.45">
      <c r="E7" s="121" t="s">
        <v>210</v>
      </c>
      <c r="F7" s="94">
        <f>F5*36*F6</f>
        <v>403200000</v>
      </c>
      <c r="G7" s="92" t="s">
        <v>214</v>
      </c>
    </row>
    <row r="8" spans="3:9" ht="19.5" thickBot="1" x14ac:dyDescent="0.45"/>
    <row r="9" spans="3:9" ht="19.5" thickBot="1" x14ac:dyDescent="0.45">
      <c r="C9" s="215" t="s">
        <v>307</v>
      </c>
      <c r="D9" s="217"/>
      <c r="E9" s="111" t="s">
        <v>190</v>
      </c>
      <c r="F9" s="111" t="s">
        <v>168</v>
      </c>
      <c r="G9" s="111" t="s">
        <v>169</v>
      </c>
      <c r="H9" s="117" t="s">
        <v>205</v>
      </c>
      <c r="I9" s="86"/>
    </row>
    <row r="10" spans="3:9" x14ac:dyDescent="0.4">
      <c r="C10" s="218" t="s">
        <v>320</v>
      </c>
      <c r="D10" s="219"/>
      <c r="E10" s="108" t="s">
        <v>321</v>
      </c>
      <c r="F10" s="108">
        <v>2</v>
      </c>
      <c r="G10" s="108">
        <v>720</v>
      </c>
      <c r="H10" s="109">
        <f t="shared" ref="H10:H17" si="0">F10*G10</f>
        <v>1440</v>
      </c>
    </row>
    <row r="11" spans="3:9" x14ac:dyDescent="0.4">
      <c r="C11" s="220" t="s">
        <v>462</v>
      </c>
      <c r="D11" s="221"/>
      <c r="E11" s="108"/>
      <c r="F11" s="108">
        <v>1</v>
      </c>
      <c r="G11" s="108">
        <v>440</v>
      </c>
      <c r="H11" s="109">
        <f t="shared" si="0"/>
        <v>440</v>
      </c>
    </row>
    <row r="12" spans="3:9" x14ac:dyDescent="0.4">
      <c r="C12" s="199" t="s">
        <v>245</v>
      </c>
      <c r="D12" s="200"/>
      <c r="E12" s="101" t="s">
        <v>325</v>
      </c>
      <c r="F12" s="101">
        <v>800</v>
      </c>
      <c r="G12" s="101">
        <v>5</v>
      </c>
      <c r="H12" s="102">
        <f t="shared" si="0"/>
        <v>4000</v>
      </c>
      <c r="I12">
        <f>H12/20</f>
        <v>200</v>
      </c>
    </row>
    <row r="13" spans="3:9" x14ac:dyDescent="0.4">
      <c r="C13" s="199" t="s">
        <v>248</v>
      </c>
      <c r="D13" s="200"/>
      <c r="E13" s="101" t="s">
        <v>402</v>
      </c>
      <c r="F13" s="101">
        <f>物量試算!G8</f>
        <v>30</v>
      </c>
      <c r="G13" s="101">
        <v>3</v>
      </c>
      <c r="H13" s="102">
        <f t="shared" si="0"/>
        <v>90</v>
      </c>
      <c r="I13">
        <f t="shared" ref="I13:I17" si="1">H13/20</f>
        <v>4.5</v>
      </c>
    </row>
    <row r="14" spans="3:9" x14ac:dyDescent="0.4">
      <c r="C14" s="225" t="s">
        <v>262</v>
      </c>
      <c r="D14" s="226"/>
      <c r="E14" s="115" t="s">
        <v>403</v>
      </c>
      <c r="F14" s="101">
        <f>物量試算!G9</f>
        <v>40</v>
      </c>
      <c r="G14" s="101">
        <v>3</v>
      </c>
      <c r="H14" s="102">
        <f t="shared" si="0"/>
        <v>120</v>
      </c>
      <c r="I14">
        <f t="shared" si="1"/>
        <v>6</v>
      </c>
    </row>
    <row r="15" spans="3:9" x14ac:dyDescent="0.4">
      <c r="C15" s="199" t="s">
        <v>185</v>
      </c>
      <c r="D15" s="200"/>
      <c r="E15" s="115" t="s">
        <v>405</v>
      </c>
      <c r="F15" s="101">
        <f>物量試算!G10</f>
        <v>30</v>
      </c>
      <c r="G15" s="101">
        <v>7</v>
      </c>
      <c r="H15" s="102">
        <f t="shared" si="0"/>
        <v>210</v>
      </c>
      <c r="I15">
        <f t="shared" si="1"/>
        <v>10.5</v>
      </c>
    </row>
    <row r="16" spans="3:9" x14ac:dyDescent="0.4">
      <c r="C16" s="199" t="s">
        <v>186</v>
      </c>
      <c r="D16" s="200"/>
      <c r="E16" s="101" t="s">
        <v>406</v>
      </c>
      <c r="F16" s="101">
        <f>物量試算!G11</f>
        <v>30</v>
      </c>
      <c r="G16" s="101">
        <v>7</v>
      </c>
      <c r="H16" s="102">
        <f t="shared" si="0"/>
        <v>210</v>
      </c>
      <c r="I16">
        <f t="shared" si="1"/>
        <v>10.5</v>
      </c>
    </row>
    <row r="17" spans="3:9" ht="19.5" thickBot="1" x14ac:dyDescent="0.45">
      <c r="C17" s="213" t="s">
        <v>316</v>
      </c>
      <c r="D17" s="214"/>
      <c r="E17" s="104" t="s">
        <v>326</v>
      </c>
      <c r="F17" s="104">
        <f>物量試算!G16*100</f>
        <v>600</v>
      </c>
      <c r="G17" s="104">
        <v>5</v>
      </c>
      <c r="H17" s="116">
        <f t="shared" si="0"/>
        <v>3000</v>
      </c>
      <c r="I17">
        <f t="shared" si="1"/>
        <v>150</v>
      </c>
    </row>
    <row r="18" spans="3:9" x14ac:dyDescent="0.4">
      <c r="C18" s="222"/>
      <c r="D18" s="222"/>
    </row>
    <row r="19" spans="3:9" x14ac:dyDescent="0.4">
      <c r="G19">
        <f>(100*5)/20</f>
        <v>25</v>
      </c>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1:I18"/>
  <sheetViews>
    <sheetView workbookViewId="0">
      <selection activeCell="F5" sqref="F5"/>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412</v>
      </c>
      <c r="F2" s="93">
        <f>SUM(F10:F89)</f>
        <v>1731</v>
      </c>
      <c r="G2" s="90" t="s">
        <v>211</v>
      </c>
    </row>
    <row r="3" spans="3:9" x14ac:dyDescent="0.4">
      <c r="E3" s="120" t="s">
        <v>207</v>
      </c>
      <c r="F3" s="88">
        <f>SUM(H10:H89)</f>
        <v>5870</v>
      </c>
      <c r="G3" s="91" t="s">
        <v>212</v>
      </c>
    </row>
    <row r="4" spans="3:9" x14ac:dyDescent="0.4">
      <c r="E4" s="120" t="s">
        <v>208</v>
      </c>
      <c r="F4" s="88">
        <f>F3/20</f>
        <v>293.5</v>
      </c>
      <c r="G4" s="91" t="s">
        <v>213</v>
      </c>
      <c r="H4">
        <f>SUM(人月表!C78:C87)</f>
        <v>289</v>
      </c>
    </row>
    <row r="5" spans="3:9" x14ac:dyDescent="0.4">
      <c r="E5" s="118" t="s">
        <v>425</v>
      </c>
      <c r="F5" s="125">
        <f>CEILING(F4/36, 1)</f>
        <v>9</v>
      </c>
      <c r="G5" s="91" t="s">
        <v>426</v>
      </c>
      <c r="H5">
        <f>F5*36</f>
        <v>324</v>
      </c>
    </row>
    <row r="6" spans="3:9" x14ac:dyDescent="0.4">
      <c r="E6" s="120" t="s">
        <v>209</v>
      </c>
      <c r="F6" s="89">
        <v>800000</v>
      </c>
      <c r="G6" s="91" t="s">
        <v>214</v>
      </c>
    </row>
    <row r="7" spans="3:9" ht="19.5" thickBot="1" x14ac:dyDescent="0.45">
      <c r="E7" s="121" t="s">
        <v>210</v>
      </c>
      <c r="F7" s="94">
        <f>F5*36*F6</f>
        <v>259200000</v>
      </c>
      <c r="G7" s="92" t="s">
        <v>214</v>
      </c>
    </row>
    <row r="8" spans="3:9" ht="19.5" thickBot="1" x14ac:dyDescent="0.45"/>
    <row r="9" spans="3:9" ht="19.5" thickBot="1" x14ac:dyDescent="0.45">
      <c r="C9" s="215" t="s">
        <v>307</v>
      </c>
      <c r="D9" s="217"/>
      <c r="E9" s="111" t="s">
        <v>190</v>
      </c>
      <c r="F9" s="111" t="s">
        <v>168</v>
      </c>
      <c r="G9" s="111" t="s">
        <v>169</v>
      </c>
      <c r="H9" s="117" t="s">
        <v>205</v>
      </c>
      <c r="I9" s="86"/>
    </row>
    <row r="10" spans="3:9" x14ac:dyDescent="0.4">
      <c r="C10" s="218" t="s">
        <v>322</v>
      </c>
      <c r="D10" s="219"/>
      <c r="E10" s="108" t="s">
        <v>323</v>
      </c>
      <c r="F10" s="108">
        <v>1</v>
      </c>
      <c r="G10" s="108">
        <v>720</v>
      </c>
      <c r="H10" s="109">
        <f t="shared" ref="H10:H16" si="0">F10*G10</f>
        <v>720</v>
      </c>
    </row>
    <row r="11" spans="3:9" x14ac:dyDescent="0.4">
      <c r="C11" s="199" t="s">
        <v>245</v>
      </c>
      <c r="D11" s="200"/>
      <c r="E11" s="101"/>
      <c r="F11" s="101">
        <v>1000</v>
      </c>
      <c r="G11" s="101">
        <v>3</v>
      </c>
      <c r="H11" s="102">
        <f t="shared" si="0"/>
        <v>3000</v>
      </c>
      <c r="I11">
        <f>H11/20</f>
        <v>150</v>
      </c>
    </row>
    <row r="12" spans="3:9" x14ac:dyDescent="0.4">
      <c r="C12" s="199" t="s">
        <v>248</v>
      </c>
      <c r="D12" s="200"/>
      <c r="E12" s="101"/>
      <c r="F12" s="101">
        <f>物量試算!G8</f>
        <v>30</v>
      </c>
      <c r="G12" s="101">
        <v>5</v>
      </c>
      <c r="H12" s="102">
        <f t="shared" si="0"/>
        <v>150</v>
      </c>
      <c r="I12">
        <f t="shared" ref="I12:I16" si="1">H12/20</f>
        <v>7.5</v>
      </c>
    </row>
    <row r="13" spans="3:9" x14ac:dyDescent="0.4">
      <c r="C13" s="199" t="s">
        <v>262</v>
      </c>
      <c r="D13" s="200"/>
      <c r="E13" s="115"/>
      <c r="F13" s="101">
        <f>物量試算!G9</f>
        <v>40</v>
      </c>
      <c r="G13" s="101">
        <v>2</v>
      </c>
      <c r="H13" s="102">
        <f t="shared" si="0"/>
        <v>80</v>
      </c>
      <c r="I13">
        <f t="shared" si="1"/>
        <v>4</v>
      </c>
    </row>
    <row r="14" spans="3:9" x14ac:dyDescent="0.4">
      <c r="C14" s="199" t="s">
        <v>185</v>
      </c>
      <c r="D14" s="200"/>
      <c r="E14" s="115"/>
      <c r="F14" s="101">
        <f>物量試算!G10</f>
        <v>30</v>
      </c>
      <c r="G14" s="101">
        <v>2</v>
      </c>
      <c r="H14" s="102">
        <f t="shared" si="0"/>
        <v>60</v>
      </c>
      <c r="I14">
        <f t="shared" si="1"/>
        <v>3</v>
      </c>
    </row>
    <row r="15" spans="3:9" x14ac:dyDescent="0.4">
      <c r="C15" s="199" t="s">
        <v>186</v>
      </c>
      <c r="D15" s="200"/>
      <c r="E15" s="101"/>
      <c r="F15" s="101">
        <f>物量試算!G11</f>
        <v>30</v>
      </c>
      <c r="G15" s="101">
        <v>2</v>
      </c>
      <c r="H15" s="102">
        <f t="shared" si="0"/>
        <v>60</v>
      </c>
      <c r="I15">
        <f t="shared" si="1"/>
        <v>3</v>
      </c>
    </row>
    <row r="16" spans="3:9" ht="19.5" thickBot="1" x14ac:dyDescent="0.45">
      <c r="C16" s="213" t="s">
        <v>316</v>
      </c>
      <c r="D16" s="214"/>
      <c r="E16" s="104"/>
      <c r="F16" s="104">
        <f>物量試算!G16*100</f>
        <v>600</v>
      </c>
      <c r="G16" s="104">
        <v>3</v>
      </c>
      <c r="H16" s="116">
        <f t="shared" si="0"/>
        <v>1800</v>
      </c>
      <c r="I16">
        <f t="shared" si="1"/>
        <v>90</v>
      </c>
    </row>
    <row r="17" spans="3:7" x14ac:dyDescent="0.4">
      <c r="C17" s="222"/>
      <c r="D17" s="222"/>
    </row>
    <row r="18" spans="3:7" x14ac:dyDescent="0.4">
      <c r="G18">
        <f>300/20</f>
        <v>15</v>
      </c>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I21"/>
  <sheetViews>
    <sheetView workbookViewId="0">
      <selection activeCell="H5" sqref="H5"/>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413</v>
      </c>
      <c r="F2" s="93">
        <f>SUM(F10:F90)</f>
        <v>1857</v>
      </c>
      <c r="G2" s="90" t="s">
        <v>211</v>
      </c>
    </row>
    <row r="3" spans="3:9" x14ac:dyDescent="0.4">
      <c r="E3" s="120" t="s">
        <v>207</v>
      </c>
      <c r="F3" s="88">
        <f>SUM(H10:H90)</f>
        <v>3100</v>
      </c>
      <c r="G3" s="91" t="s">
        <v>212</v>
      </c>
    </row>
    <row r="4" spans="3:9" x14ac:dyDescent="0.4">
      <c r="E4" s="120" t="s">
        <v>208</v>
      </c>
      <c r="F4" s="88">
        <f>F3/20</f>
        <v>155</v>
      </c>
      <c r="G4" s="91" t="s">
        <v>213</v>
      </c>
      <c r="H4">
        <f>SUM(人月表!C88:C98)</f>
        <v>257</v>
      </c>
      <c r="I4">
        <f>F4-H4</f>
        <v>-102</v>
      </c>
    </row>
    <row r="5" spans="3:9" x14ac:dyDescent="0.4">
      <c r="E5" s="118" t="s">
        <v>425</v>
      </c>
      <c r="F5" s="125">
        <f>CEILING(F4/36, 1)</f>
        <v>5</v>
      </c>
      <c r="G5" s="91" t="s">
        <v>426</v>
      </c>
      <c r="H5">
        <f>F5*36</f>
        <v>180</v>
      </c>
    </row>
    <row r="6" spans="3:9" x14ac:dyDescent="0.4">
      <c r="E6" s="120" t="s">
        <v>209</v>
      </c>
      <c r="F6" s="89">
        <v>800000</v>
      </c>
      <c r="G6" s="91" t="s">
        <v>214</v>
      </c>
    </row>
    <row r="7" spans="3:9" ht="19.5" thickBot="1" x14ac:dyDescent="0.45">
      <c r="E7" s="121" t="s">
        <v>210</v>
      </c>
      <c r="F7" s="94">
        <f>F5*36*F6</f>
        <v>144000000</v>
      </c>
      <c r="G7" s="92" t="s">
        <v>214</v>
      </c>
    </row>
    <row r="8" spans="3:9" ht="19.5" thickBot="1" x14ac:dyDescent="0.45"/>
    <row r="9" spans="3:9" ht="19.5" thickBot="1" x14ac:dyDescent="0.45">
      <c r="C9" s="215" t="s">
        <v>307</v>
      </c>
      <c r="D9" s="217"/>
      <c r="E9" s="111" t="s">
        <v>190</v>
      </c>
      <c r="F9" s="111" t="s">
        <v>168</v>
      </c>
      <c r="G9" s="111" t="s">
        <v>169</v>
      </c>
      <c r="H9" s="117" t="s">
        <v>205</v>
      </c>
      <c r="I9" s="86"/>
    </row>
    <row r="10" spans="3:9" x14ac:dyDescent="0.4">
      <c r="C10" s="218" t="s">
        <v>398</v>
      </c>
      <c r="D10" s="219"/>
      <c r="E10" s="108" t="s">
        <v>399</v>
      </c>
      <c r="F10" s="108">
        <v>1</v>
      </c>
      <c r="G10" s="108">
        <v>720</v>
      </c>
      <c r="H10" s="109">
        <f t="shared" ref="H10:H19" si="0">F10*G10</f>
        <v>720</v>
      </c>
      <c r="I10">
        <f>H10/20</f>
        <v>36</v>
      </c>
    </row>
    <row r="11" spans="3:9" x14ac:dyDescent="0.4">
      <c r="C11" s="220" t="s">
        <v>462</v>
      </c>
      <c r="D11" s="221"/>
      <c r="E11" s="108"/>
      <c r="F11" s="108">
        <v>1</v>
      </c>
      <c r="G11" s="108">
        <v>20</v>
      </c>
      <c r="H11" s="102">
        <f t="shared" si="0"/>
        <v>20</v>
      </c>
      <c r="I11">
        <f t="shared" ref="I11:I19" si="1">H11/20</f>
        <v>1</v>
      </c>
    </row>
    <row r="12" spans="3:9" x14ac:dyDescent="0.4">
      <c r="C12" s="199" t="s">
        <v>245</v>
      </c>
      <c r="D12" s="200"/>
      <c r="E12" s="101"/>
      <c r="F12" s="101">
        <v>1000</v>
      </c>
      <c r="G12" s="101">
        <v>0.5</v>
      </c>
      <c r="H12" s="102">
        <f t="shared" si="0"/>
        <v>500</v>
      </c>
      <c r="I12">
        <f t="shared" si="1"/>
        <v>25</v>
      </c>
    </row>
    <row r="13" spans="3:9" x14ac:dyDescent="0.4">
      <c r="C13" s="199" t="s">
        <v>248</v>
      </c>
      <c r="D13" s="200"/>
      <c r="E13" s="101"/>
      <c r="F13" s="101">
        <f>物量試算!G8</f>
        <v>30</v>
      </c>
      <c r="G13" s="101">
        <v>2</v>
      </c>
      <c r="H13" s="102">
        <f t="shared" si="0"/>
        <v>60</v>
      </c>
      <c r="I13">
        <f t="shared" si="1"/>
        <v>3</v>
      </c>
    </row>
    <row r="14" spans="3:9" x14ac:dyDescent="0.4">
      <c r="C14" s="199" t="s">
        <v>262</v>
      </c>
      <c r="D14" s="200"/>
      <c r="E14" s="115"/>
      <c r="F14" s="101">
        <f>物量試算!G9</f>
        <v>40</v>
      </c>
      <c r="G14" s="101">
        <v>2</v>
      </c>
      <c r="H14" s="102">
        <f t="shared" si="0"/>
        <v>80</v>
      </c>
      <c r="I14">
        <f t="shared" si="1"/>
        <v>4</v>
      </c>
    </row>
    <row r="15" spans="3:9" x14ac:dyDescent="0.4">
      <c r="C15" s="199" t="s">
        <v>185</v>
      </c>
      <c r="D15" s="200"/>
      <c r="E15" s="115"/>
      <c r="F15" s="101">
        <f>物量試算!G10</f>
        <v>30</v>
      </c>
      <c r="G15" s="101">
        <v>2</v>
      </c>
      <c r="H15" s="102">
        <f t="shared" si="0"/>
        <v>60</v>
      </c>
      <c r="I15">
        <f t="shared" si="1"/>
        <v>3</v>
      </c>
    </row>
    <row r="16" spans="3:9" x14ac:dyDescent="0.4">
      <c r="C16" s="199" t="s">
        <v>186</v>
      </c>
      <c r="D16" s="200"/>
      <c r="E16" s="101"/>
      <c r="F16" s="101">
        <f>物量試算!G11</f>
        <v>30</v>
      </c>
      <c r="G16" s="101">
        <v>2</v>
      </c>
      <c r="H16" s="102">
        <f t="shared" si="0"/>
        <v>60</v>
      </c>
      <c r="I16">
        <f t="shared" si="1"/>
        <v>3</v>
      </c>
    </row>
    <row r="17" spans="3:9" x14ac:dyDescent="0.4">
      <c r="C17" s="199" t="s">
        <v>316</v>
      </c>
      <c r="D17" s="200"/>
      <c r="E17" s="101"/>
      <c r="F17" s="101">
        <f>物量試算!G16*100</f>
        <v>600</v>
      </c>
      <c r="G17" s="101">
        <v>1</v>
      </c>
      <c r="H17" s="102">
        <f t="shared" si="0"/>
        <v>600</v>
      </c>
      <c r="I17">
        <f t="shared" si="1"/>
        <v>30</v>
      </c>
    </row>
    <row r="18" spans="3:9" x14ac:dyDescent="0.4">
      <c r="C18" s="199" t="s">
        <v>400</v>
      </c>
      <c r="D18" s="200"/>
      <c r="E18" s="101"/>
      <c r="F18" s="101">
        <v>100</v>
      </c>
      <c r="G18" s="101">
        <v>2</v>
      </c>
      <c r="H18" s="102">
        <f t="shared" si="0"/>
        <v>200</v>
      </c>
      <c r="I18">
        <f t="shared" si="1"/>
        <v>10</v>
      </c>
    </row>
    <row r="19" spans="3:9" ht="19.5" thickBot="1" x14ac:dyDescent="0.45">
      <c r="C19" s="213" t="s">
        <v>401</v>
      </c>
      <c r="D19" s="214"/>
      <c r="E19" s="104"/>
      <c r="F19" s="104">
        <v>20</v>
      </c>
      <c r="G19" s="104">
        <v>40</v>
      </c>
      <c r="H19" s="116">
        <f t="shared" si="0"/>
        <v>800</v>
      </c>
      <c r="I19">
        <f t="shared" si="1"/>
        <v>40</v>
      </c>
    </row>
    <row r="21" spans="3:9" x14ac:dyDescent="0.4">
      <c r="F21">
        <f>100/20</f>
        <v>5</v>
      </c>
    </row>
  </sheetData>
  <mergeCells count="11">
    <mergeCell ref="C16:D16"/>
    <mergeCell ref="C17:D17"/>
    <mergeCell ref="C18:D18"/>
    <mergeCell ref="C19:D19"/>
    <mergeCell ref="C9:D9"/>
    <mergeCell ref="C10:D10"/>
    <mergeCell ref="C12:D12"/>
    <mergeCell ref="C13:D13"/>
    <mergeCell ref="C14:D14"/>
    <mergeCell ref="C15:D15"/>
    <mergeCell ref="C11:D11"/>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1:M26"/>
  <sheetViews>
    <sheetView workbookViewId="0">
      <selection activeCell="F16" sqref="F16"/>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13" ht="19.5" thickBot="1" x14ac:dyDescent="0.45"/>
    <row r="2" spans="3:13" x14ac:dyDescent="0.4">
      <c r="E2" s="119" t="s">
        <v>413</v>
      </c>
      <c r="F2" s="93"/>
      <c r="G2" s="90" t="s">
        <v>211</v>
      </c>
    </row>
    <row r="3" spans="3:13" x14ac:dyDescent="0.4">
      <c r="E3" s="120" t="s">
        <v>207</v>
      </c>
      <c r="F3" s="88">
        <f>SUM(H9:H88)</f>
        <v>0</v>
      </c>
      <c r="G3" s="91" t="s">
        <v>212</v>
      </c>
    </row>
    <row r="4" spans="3:13" x14ac:dyDescent="0.4">
      <c r="E4" s="120" t="s">
        <v>208</v>
      </c>
      <c r="F4" s="88">
        <f>F3/20</f>
        <v>0</v>
      </c>
      <c r="G4" s="91" t="s">
        <v>213</v>
      </c>
    </row>
    <row r="5" spans="3:13" x14ac:dyDescent="0.4">
      <c r="E5" s="120" t="s">
        <v>209</v>
      </c>
      <c r="F5" s="89">
        <v>800000</v>
      </c>
      <c r="G5" s="91" t="s">
        <v>214</v>
      </c>
    </row>
    <row r="6" spans="3:13" ht="19.5" thickBot="1" x14ac:dyDescent="0.45">
      <c r="E6" s="121" t="s">
        <v>210</v>
      </c>
      <c r="F6" s="94">
        <f>SUM(F9:F17)</f>
        <v>404000000</v>
      </c>
      <c r="G6" s="92" t="s">
        <v>214</v>
      </c>
    </row>
    <row r="7" spans="3:13" ht="19.5" thickBot="1" x14ac:dyDescent="0.45"/>
    <row r="8" spans="3:13" ht="19.5" thickBot="1" x14ac:dyDescent="0.45">
      <c r="C8" s="215" t="s">
        <v>307</v>
      </c>
      <c r="D8" s="217"/>
      <c r="E8" s="111" t="s">
        <v>190</v>
      </c>
      <c r="F8" s="111" t="s">
        <v>424</v>
      </c>
      <c r="G8" s="111"/>
      <c r="H8" s="117"/>
      <c r="I8" s="86"/>
    </row>
    <row r="9" spans="3:13" x14ac:dyDescent="0.4">
      <c r="C9" s="218" t="s">
        <v>414</v>
      </c>
      <c r="D9" s="219"/>
      <c r="E9" s="108"/>
      <c r="F9" s="274">
        <v>20000000</v>
      </c>
      <c r="G9" s="108"/>
      <c r="H9" s="109"/>
    </row>
    <row r="10" spans="3:13" x14ac:dyDescent="0.4">
      <c r="C10" s="225" t="s">
        <v>417</v>
      </c>
      <c r="D10" s="226"/>
      <c r="E10" s="101"/>
      <c r="F10" s="275">
        <v>50000000</v>
      </c>
      <c r="G10" s="101"/>
      <c r="H10" s="102"/>
    </row>
    <row r="11" spans="3:13" x14ac:dyDescent="0.4">
      <c r="C11" s="225" t="s">
        <v>418</v>
      </c>
      <c r="D11" s="226"/>
      <c r="E11" s="101"/>
      <c r="F11" s="275">
        <v>20000000</v>
      </c>
      <c r="G11" s="101"/>
      <c r="H11" s="102"/>
    </row>
    <row r="12" spans="3:13" x14ac:dyDescent="0.4">
      <c r="C12" s="225" t="s">
        <v>415</v>
      </c>
      <c r="D12" s="226"/>
      <c r="E12" s="115"/>
      <c r="F12" s="275">
        <v>30000000</v>
      </c>
      <c r="G12" s="101"/>
      <c r="H12" s="102"/>
    </row>
    <row r="13" spans="3:13" x14ac:dyDescent="0.4">
      <c r="C13" s="225" t="s">
        <v>419</v>
      </c>
      <c r="D13" s="226"/>
      <c r="E13" s="115"/>
      <c r="F13" s="275">
        <v>10000000</v>
      </c>
      <c r="G13" s="101"/>
      <c r="H13" s="102"/>
      <c r="M13">
        <f>1600*110*36</f>
        <v>6336000</v>
      </c>
    </row>
    <row r="14" spans="3:13" x14ac:dyDescent="0.4">
      <c r="C14" s="225" t="s">
        <v>420</v>
      </c>
      <c r="D14" s="226"/>
      <c r="E14" s="101"/>
      <c r="F14" s="275">
        <v>4000000</v>
      </c>
      <c r="G14" s="101"/>
      <c r="H14" s="102"/>
    </row>
    <row r="15" spans="3:13" x14ac:dyDescent="0.4">
      <c r="C15" s="225" t="s">
        <v>416</v>
      </c>
      <c r="D15" s="226"/>
      <c r="E15" s="101"/>
      <c r="F15" s="275">
        <v>200000000</v>
      </c>
      <c r="G15" s="101"/>
      <c r="H15" s="102"/>
    </row>
    <row r="16" spans="3:13" x14ac:dyDescent="0.4">
      <c r="C16" s="225" t="s">
        <v>421</v>
      </c>
      <c r="D16" s="226"/>
      <c r="E16" s="101"/>
      <c r="F16" s="123">
        <v>20000000</v>
      </c>
      <c r="G16" s="101"/>
      <c r="H16" s="102"/>
    </row>
    <row r="17" spans="3:8" ht="38.25" thickBot="1" x14ac:dyDescent="0.45">
      <c r="C17" s="223" t="s">
        <v>422</v>
      </c>
      <c r="D17" s="224"/>
      <c r="E17" s="122" t="s">
        <v>423</v>
      </c>
      <c r="F17" s="276">
        <v>50000000</v>
      </c>
      <c r="G17" s="104"/>
      <c r="H17" s="116"/>
    </row>
    <row r="20" spans="3:8" x14ac:dyDescent="0.4">
      <c r="F20" s="83">
        <f>F12+F17</f>
        <v>80000000</v>
      </c>
      <c r="G20">
        <v>80000000</v>
      </c>
    </row>
    <row r="21" spans="3:8" x14ac:dyDescent="0.4">
      <c r="F21" s="83">
        <f>F14+F13+F11</f>
        <v>34000000</v>
      </c>
      <c r="G21">
        <f>F11/10</f>
        <v>2000000</v>
      </c>
    </row>
    <row r="22" spans="3:8" x14ac:dyDescent="0.4">
      <c r="F22">
        <v>34000000</v>
      </c>
    </row>
    <row r="23" spans="3:8" x14ac:dyDescent="0.4">
      <c r="F23" s="83">
        <f>F21+G22</f>
        <v>34000000</v>
      </c>
    </row>
    <row r="24" spans="3:8" x14ac:dyDescent="0.4">
      <c r="F24">
        <v>14200000</v>
      </c>
    </row>
    <row r="26" spans="3:8" x14ac:dyDescent="0.4">
      <c r="F26">
        <v>50000000</v>
      </c>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I44"/>
  <sheetViews>
    <sheetView workbookViewId="0">
      <pane xSplit="2" ySplit="9" topLeftCell="C10" activePane="bottomRight" state="frozen"/>
      <selection pane="topRight" activeCell="C1" sqref="C1"/>
      <selection pane="bottomLeft" activeCell="A9" sqref="A9"/>
      <selection pane="bottomRight" activeCell="G11" sqref="G11"/>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206</v>
      </c>
      <c r="F2" s="93">
        <f>SUM(F10:F116)</f>
        <v>243</v>
      </c>
      <c r="G2" s="90" t="s">
        <v>211</v>
      </c>
    </row>
    <row r="3" spans="3:9" x14ac:dyDescent="0.4">
      <c r="E3" s="120" t="s">
        <v>207</v>
      </c>
      <c r="F3" s="88">
        <f>SUM(H10:H116)</f>
        <v>2060</v>
      </c>
      <c r="G3" s="91" t="s">
        <v>212</v>
      </c>
    </row>
    <row r="4" spans="3:9" x14ac:dyDescent="0.4">
      <c r="E4" s="120" t="s">
        <v>208</v>
      </c>
      <c r="F4" s="88">
        <f>F3/20</f>
        <v>103</v>
      </c>
      <c r="G4" s="91" t="s">
        <v>213</v>
      </c>
      <c r="H4">
        <f>SUM(人月表!C99:C101)</f>
        <v>90</v>
      </c>
      <c r="I4">
        <f>F4-H4</f>
        <v>13</v>
      </c>
    </row>
    <row r="5" spans="3:9" x14ac:dyDescent="0.4">
      <c r="E5" s="118" t="s">
        <v>425</v>
      </c>
      <c r="F5" s="125">
        <f>CEILING(F4/36, 1)</f>
        <v>3</v>
      </c>
      <c r="G5" s="91" t="s">
        <v>426</v>
      </c>
      <c r="H5">
        <f>F5*36</f>
        <v>108</v>
      </c>
    </row>
    <row r="6" spans="3:9" x14ac:dyDescent="0.4">
      <c r="E6" s="120" t="s">
        <v>209</v>
      </c>
      <c r="F6" s="89">
        <v>800000</v>
      </c>
      <c r="G6" s="91" t="s">
        <v>214</v>
      </c>
    </row>
    <row r="7" spans="3:9" ht="19.5" thickBot="1" x14ac:dyDescent="0.45">
      <c r="E7" s="121" t="s">
        <v>210</v>
      </c>
      <c r="F7" s="94">
        <f>F5*36*F6</f>
        <v>86400000</v>
      </c>
      <c r="G7" s="92" t="s">
        <v>214</v>
      </c>
    </row>
    <row r="8" spans="3:9" ht="19.5" thickBot="1" x14ac:dyDescent="0.45"/>
    <row r="9" spans="3:9" ht="19.5" thickBot="1" x14ac:dyDescent="0.45">
      <c r="C9" s="215" t="s">
        <v>306</v>
      </c>
      <c r="D9" s="217"/>
      <c r="E9" s="111" t="s">
        <v>190</v>
      </c>
      <c r="F9" s="111" t="s">
        <v>168</v>
      </c>
      <c r="G9" s="111" t="s">
        <v>169</v>
      </c>
      <c r="H9" s="117" t="s">
        <v>205</v>
      </c>
      <c r="I9" s="86"/>
    </row>
    <row r="10" spans="3:9" x14ac:dyDescent="0.4">
      <c r="C10" s="218" t="s">
        <v>290</v>
      </c>
      <c r="D10" s="219"/>
      <c r="E10" s="108" t="s">
        <v>289</v>
      </c>
      <c r="F10" s="108">
        <v>1</v>
      </c>
      <c r="G10" s="108">
        <v>720</v>
      </c>
      <c r="H10" s="109">
        <f>F10*G10</f>
        <v>720</v>
      </c>
    </row>
    <row r="11" spans="3:9" x14ac:dyDescent="0.4">
      <c r="C11" s="220" t="s">
        <v>462</v>
      </c>
      <c r="D11" s="221"/>
      <c r="E11" s="108"/>
      <c r="F11" s="108">
        <v>1</v>
      </c>
      <c r="G11" s="108">
        <v>300</v>
      </c>
      <c r="H11" s="102">
        <f>F11*G11</f>
        <v>300</v>
      </c>
    </row>
    <row r="12" spans="3:9" x14ac:dyDescent="0.4">
      <c r="C12" s="199" t="s">
        <v>140</v>
      </c>
      <c r="D12" s="200"/>
      <c r="E12" s="101" t="s">
        <v>141</v>
      </c>
      <c r="F12" s="101">
        <v>1</v>
      </c>
      <c r="G12" s="101">
        <v>20</v>
      </c>
      <c r="H12" s="102">
        <f>F12*G12</f>
        <v>20</v>
      </c>
    </row>
    <row r="13" spans="3:9" x14ac:dyDescent="0.4">
      <c r="C13" s="199" t="s">
        <v>551</v>
      </c>
      <c r="D13" s="200"/>
      <c r="E13" s="101" t="s">
        <v>142</v>
      </c>
      <c r="F13" s="101">
        <v>1</v>
      </c>
      <c r="G13" s="101">
        <v>40</v>
      </c>
      <c r="H13" s="102">
        <f t="shared" ref="H13:H44" si="0">F13*G13</f>
        <v>40</v>
      </c>
    </row>
    <row r="14" spans="3:9" x14ac:dyDescent="0.4">
      <c r="C14" s="194" t="s">
        <v>552</v>
      </c>
      <c r="D14" s="195"/>
      <c r="E14" s="101" t="s">
        <v>553</v>
      </c>
      <c r="F14" s="101">
        <v>1</v>
      </c>
      <c r="G14" s="101">
        <v>20</v>
      </c>
      <c r="H14" s="102">
        <f t="shared" si="0"/>
        <v>20</v>
      </c>
    </row>
    <row r="15" spans="3:9" x14ac:dyDescent="0.4">
      <c r="C15" s="194" t="s">
        <v>554</v>
      </c>
      <c r="D15" s="195"/>
      <c r="E15" s="101" t="s">
        <v>555</v>
      </c>
      <c r="F15" s="101">
        <v>1</v>
      </c>
      <c r="G15" s="101">
        <v>20</v>
      </c>
      <c r="H15" s="102">
        <f t="shared" si="0"/>
        <v>20</v>
      </c>
    </row>
    <row r="16" spans="3:9" x14ac:dyDescent="0.4">
      <c r="C16" s="194" t="s">
        <v>556</v>
      </c>
      <c r="D16" s="195"/>
      <c r="E16" s="101" t="s">
        <v>556</v>
      </c>
      <c r="F16" s="101">
        <v>1</v>
      </c>
      <c r="G16" s="101">
        <v>20</v>
      </c>
      <c r="H16" s="102">
        <f t="shared" si="0"/>
        <v>20</v>
      </c>
    </row>
    <row r="17" spans="3:9" x14ac:dyDescent="0.4">
      <c r="C17" s="194" t="s">
        <v>557</v>
      </c>
      <c r="D17" s="195"/>
      <c r="E17" s="101" t="s">
        <v>558</v>
      </c>
      <c r="F17" s="101">
        <v>1</v>
      </c>
      <c r="G17" s="101">
        <v>20</v>
      </c>
      <c r="H17" s="102">
        <f t="shared" si="0"/>
        <v>20</v>
      </c>
    </row>
    <row r="18" spans="3:9" ht="37.5" x14ac:dyDescent="0.4">
      <c r="C18" s="199" t="s">
        <v>559</v>
      </c>
      <c r="D18" s="200"/>
      <c r="E18" s="115" t="s">
        <v>143</v>
      </c>
      <c r="F18" s="101">
        <v>1</v>
      </c>
      <c r="G18" s="101">
        <v>30</v>
      </c>
      <c r="H18" s="102">
        <f t="shared" si="0"/>
        <v>30</v>
      </c>
    </row>
    <row r="19" spans="3:9" ht="37.5" x14ac:dyDescent="0.4">
      <c r="C19" s="199" t="s">
        <v>144</v>
      </c>
      <c r="D19" s="200"/>
      <c r="E19" s="115" t="s">
        <v>145</v>
      </c>
      <c r="F19" s="101">
        <v>1</v>
      </c>
      <c r="G19" s="101">
        <v>30</v>
      </c>
      <c r="H19" s="102">
        <f t="shared" si="0"/>
        <v>30</v>
      </c>
    </row>
    <row r="20" spans="3:9" x14ac:dyDescent="0.4">
      <c r="C20" s="199" t="s">
        <v>146</v>
      </c>
      <c r="D20" s="200"/>
      <c r="E20" s="101" t="s">
        <v>147</v>
      </c>
      <c r="F20" s="101">
        <v>1</v>
      </c>
      <c r="G20" s="101">
        <v>40</v>
      </c>
      <c r="H20" s="102">
        <f t="shared" si="0"/>
        <v>40</v>
      </c>
    </row>
    <row r="21" spans="3:9" x14ac:dyDescent="0.4">
      <c r="C21" s="199" t="s">
        <v>148</v>
      </c>
      <c r="D21" s="146" t="s">
        <v>170</v>
      </c>
      <c r="E21" s="101" t="s">
        <v>176</v>
      </c>
      <c r="F21" s="101">
        <v>1</v>
      </c>
      <c r="G21" s="101">
        <v>10</v>
      </c>
      <c r="H21" s="102">
        <f t="shared" si="0"/>
        <v>10</v>
      </c>
      <c r="I21">
        <f>SUM(G21:G27)/20</f>
        <v>5.3</v>
      </c>
    </row>
    <row r="22" spans="3:9" x14ac:dyDescent="0.4">
      <c r="C22" s="199"/>
      <c r="D22" s="146" t="s">
        <v>171</v>
      </c>
      <c r="E22" s="101" t="s">
        <v>177</v>
      </c>
      <c r="F22" s="101">
        <v>1</v>
      </c>
      <c r="G22" s="101">
        <v>10</v>
      </c>
      <c r="H22" s="102">
        <f t="shared" si="0"/>
        <v>10</v>
      </c>
    </row>
    <row r="23" spans="3:9" x14ac:dyDescent="0.4">
      <c r="C23" s="199"/>
      <c r="D23" s="146" t="s">
        <v>172</v>
      </c>
      <c r="E23" s="101" t="s">
        <v>178</v>
      </c>
      <c r="F23" s="101">
        <v>1</v>
      </c>
      <c r="G23" s="101">
        <v>40</v>
      </c>
      <c r="H23" s="102">
        <f t="shared" si="0"/>
        <v>40</v>
      </c>
    </row>
    <row r="24" spans="3:9" x14ac:dyDescent="0.4">
      <c r="C24" s="199"/>
      <c r="D24" s="146" t="s">
        <v>174</v>
      </c>
      <c r="E24" s="101" t="s">
        <v>179</v>
      </c>
      <c r="F24" s="101">
        <v>1</v>
      </c>
      <c r="G24" s="101">
        <v>20</v>
      </c>
      <c r="H24" s="102">
        <f t="shared" si="0"/>
        <v>20</v>
      </c>
    </row>
    <row r="25" spans="3:9" x14ac:dyDescent="0.4">
      <c r="C25" s="199"/>
      <c r="D25" s="146" t="s">
        <v>173</v>
      </c>
      <c r="E25" s="101" t="s">
        <v>180</v>
      </c>
      <c r="F25" s="101">
        <f>物量試算!G8</f>
        <v>30</v>
      </c>
      <c r="G25" s="101">
        <v>3</v>
      </c>
      <c r="H25" s="102">
        <f t="shared" si="0"/>
        <v>90</v>
      </c>
    </row>
    <row r="26" spans="3:9" x14ac:dyDescent="0.4">
      <c r="C26" s="199"/>
      <c r="D26" s="146" t="s">
        <v>175</v>
      </c>
      <c r="E26" s="101" t="s">
        <v>181</v>
      </c>
      <c r="F26" s="101">
        <v>10</v>
      </c>
      <c r="G26" s="101">
        <v>3</v>
      </c>
      <c r="H26" s="102">
        <f t="shared" si="0"/>
        <v>30</v>
      </c>
    </row>
    <row r="27" spans="3:9" x14ac:dyDescent="0.4">
      <c r="C27" s="201" t="s">
        <v>149</v>
      </c>
      <c r="D27" s="163" t="s">
        <v>561</v>
      </c>
      <c r="E27" s="101" t="s">
        <v>150</v>
      </c>
      <c r="F27" s="101">
        <v>1</v>
      </c>
      <c r="G27" s="101">
        <v>20</v>
      </c>
      <c r="H27" s="102">
        <f t="shared" si="0"/>
        <v>20</v>
      </c>
    </row>
    <row r="28" spans="3:9" x14ac:dyDescent="0.4">
      <c r="C28" s="202"/>
      <c r="D28" s="163" t="s">
        <v>562</v>
      </c>
      <c r="E28" s="101"/>
      <c r="F28" s="101">
        <v>1</v>
      </c>
      <c r="G28" s="101">
        <v>10</v>
      </c>
      <c r="H28" s="102">
        <f t="shared" si="0"/>
        <v>10</v>
      </c>
      <c r="I28">
        <f>SUM(G27:G34)/20</f>
        <v>6</v>
      </c>
    </row>
    <row r="29" spans="3:9" x14ac:dyDescent="0.4">
      <c r="C29" s="202"/>
      <c r="D29" s="163" t="s">
        <v>563</v>
      </c>
      <c r="E29" s="101"/>
      <c r="F29" s="101">
        <v>1</v>
      </c>
      <c r="G29" s="101">
        <v>10</v>
      </c>
      <c r="H29" s="102">
        <f t="shared" si="0"/>
        <v>10</v>
      </c>
    </row>
    <row r="30" spans="3:9" x14ac:dyDescent="0.4">
      <c r="C30" s="202"/>
      <c r="D30" s="163" t="s">
        <v>564</v>
      </c>
      <c r="E30" s="101"/>
      <c r="F30" s="101">
        <v>1</v>
      </c>
      <c r="G30" s="101">
        <v>10</v>
      </c>
      <c r="H30" s="102">
        <f t="shared" si="0"/>
        <v>10</v>
      </c>
    </row>
    <row r="31" spans="3:9" x14ac:dyDescent="0.4">
      <c r="C31" s="202"/>
      <c r="D31" s="163" t="s">
        <v>570</v>
      </c>
      <c r="E31" s="101"/>
      <c r="F31" s="101">
        <v>1</v>
      </c>
      <c r="G31" s="101">
        <v>20</v>
      </c>
      <c r="H31" s="102">
        <f t="shared" si="0"/>
        <v>20</v>
      </c>
    </row>
    <row r="32" spans="3:9" x14ac:dyDescent="0.4">
      <c r="C32" s="202"/>
      <c r="D32" s="163" t="s">
        <v>565</v>
      </c>
      <c r="E32" s="101"/>
      <c r="F32" s="101">
        <v>1</v>
      </c>
      <c r="G32" s="101">
        <v>20</v>
      </c>
      <c r="H32" s="102">
        <f t="shared" si="0"/>
        <v>20</v>
      </c>
    </row>
    <row r="33" spans="3:8" x14ac:dyDescent="0.4">
      <c r="C33" s="202"/>
      <c r="D33" s="163" t="s">
        <v>566</v>
      </c>
      <c r="E33" s="101"/>
      <c r="F33" s="101">
        <v>1</v>
      </c>
      <c r="G33" s="101">
        <v>10</v>
      </c>
      <c r="H33" s="102">
        <f t="shared" si="0"/>
        <v>10</v>
      </c>
    </row>
    <row r="34" spans="3:8" x14ac:dyDescent="0.4">
      <c r="C34" s="203"/>
      <c r="D34" s="163" t="s">
        <v>316</v>
      </c>
      <c r="E34" s="101"/>
      <c r="F34" s="101">
        <v>1</v>
      </c>
      <c r="G34" s="101">
        <v>20</v>
      </c>
      <c r="H34" s="102">
        <f t="shared" si="0"/>
        <v>20</v>
      </c>
    </row>
    <row r="35" spans="3:8" x14ac:dyDescent="0.4">
      <c r="C35" s="199" t="s">
        <v>151</v>
      </c>
      <c r="D35" s="200"/>
      <c r="E35" s="101" t="s">
        <v>152</v>
      </c>
      <c r="F35" s="101">
        <v>5</v>
      </c>
      <c r="G35" s="101">
        <v>10</v>
      </c>
      <c r="H35" s="102">
        <f t="shared" si="0"/>
        <v>50</v>
      </c>
    </row>
    <row r="36" spans="3:8" x14ac:dyDescent="0.4">
      <c r="C36" s="199" t="s">
        <v>153</v>
      </c>
      <c r="D36" s="200"/>
      <c r="E36" s="101" t="s">
        <v>154</v>
      </c>
      <c r="F36" s="101">
        <v>1</v>
      </c>
      <c r="G36" s="101">
        <v>30</v>
      </c>
      <c r="H36" s="102">
        <f t="shared" si="0"/>
        <v>30</v>
      </c>
    </row>
    <row r="37" spans="3:8" x14ac:dyDescent="0.4">
      <c r="C37" s="199" t="s">
        <v>560</v>
      </c>
      <c r="D37" s="200"/>
      <c r="E37" s="101" t="s">
        <v>155</v>
      </c>
      <c r="F37" s="101">
        <v>1</v>
      </c>
      <c r="G37" s="101">
        <v>40</v>
      </c>
      <c r="H37" s="102">
        <f t="shared" si="0"/>
        <v>40</v>
      </c>
    </row>
    <row r="38" spans="3:8" x14ac:dyDescent="0.4">
      <c r="C38" s="199" t="s">
        <v>156</v>
      </c>
      <c r="D38" s="200"/>
      <c r="E38" s="101" t="s">
        <v>157</v>
      </c>
      <c r="F38" s="101">
        <v>1</v>
      </c>
      <c r="G38" s="101">
        <v>30</v>
      </c>
      <c r="H38" s="102">
        <f t="shared" si="0"/>
        <v>30</v>
      </c>
    </row>
    <row r="39" spans="3:8" x14ac:dyDescent="0.4">
      <c r="C39" s="199" t="s">
        <v>158</v>
      </c>
      <c r="D39" s="200"/>
      <c r="E39" s="101" t="s">
        <v>159</v>
      </c>
      <c r="F39" s="101">
        <v>1</v>
      </c>
      <c r="G39" s="101">
        <v>30</v>
      </c>
      <c r="H39" s="102">
        <f t="shared" si="0"/>
        <v>30</v>
      </c>
    </row>
    <row r="40" spans="3:8" x14ac:dyDescent="0.4">
      <c r="C40" s="199" t="s">
        <v>160</v>
      </c>
      <c r="D40" s="200"/>
      <c r="E40" s="101" t="s">
        <v>161</v>
      </c>
      <c r="F40" s="101">
        <v>1</v>
      </c>
      <c r="G40" s="101">
        <v>20</v>
      </c>
      <c r="H40" s="102">
        <f t="shared" si="0"/>
        <v>20</v>
      </c>
    </row>
    <row r="41" spans="3:8" x14ac:dyDescent="0.4">
      <c r="C41" s="199" t="s">
        <v>162</v>
      </c>
      <c r="D41" s="200"/>
      <c r="E41" s="101" t="s">
        <v>163</v>
      </c>
      <c r="F41" s="101">
        <v>20</v>
      </c>
      <c r="G41" s="101">
        <v>2</v>
      </c>
      <c r="H41" s="102">
        <f t="shared" si="0"/>
        <v>40</v>
      </c>
    </row>
    <row r="42" spans="3:8" x14ac:dyDescent="0.4">
      <c r="C42" s="199" t="s">
        <v>164</v>
      </c>
      <c r="D42" s="200"/>
      <c r="E42" s="101" t="s">
        <v>165</v>
      </c>
      <c r="F42" s="101">
        <f>物量試算!G14</f>
        <v>100</v>
      </c>
      <c r="G42" s="101">
        <v>1</v>
      </c>
      <c r="H42" s="102">
        <f t="shared" si="0"/>
        <v>100</v>
      </c>
    </row>
    <row r="43" spans="3:8" x14ac:dyDescent="0.4">
      <c r="C43" s="199" t="s">
        <v>166</v>
      </c>
      <c r="D43" s="200"/>
      <c r="E43" s="101" t="s">
        <v>167</v>
      </c>
      <c r="F43" s="101">
        <f>物量試算!G15</f>
        <v>10</v>
      </c>
      <c r="G43" s="101">
        <v>10</v>
      </c>
      <c r="H43" s="102">
        <f t="shared" si="0"/>
        <v>100</v>
      </c>
    </row>
    <row r="44" spans="3:8" ht="19.5" thickBot="1" x14ac:dyDescent="0.45">
      <c r="C44" s="213" t="s">
        <v>188</v>
      </c>
      <c r="D44" s="214"/>
      <c r="E44" s="104" t="s">
        <v>189</v>
      </c>
      <c r="F44" s="104">
        <f>物量試算!G9</f>
        <v>40</v>
      </c>
      <c r="G44" s="104">
        <v>1</v>
      </c>
      <c r="H44" s="116">
        <f t="shared" si="0"/>
        <v>40</v>
      </c>
    </row>
  </sheetData>
  <mergeCells count="24">
    <mergeCell ref="C40:D40"/>
    <mergeCell ref="C41:D41"/>
    <mergeCell ref="C42:D42"/>
    <mergeCell ref="C43:D43"/>
    <mergeCell ref="C44:D44"/>
    <mergeCell ref="C9:D9"/>
    <mergeCell ref="C12:D12"/>
    <mergeCell ref="C35:D35"/>
    <mergeCell ref="C36:D36"/>
    <mergeCell ref="C11:D11"/>
    <mergeCell ref="C37:D37"/>
    <mergeCell ref="C38:D38"/>
    <mergeCell ref="C39:D39"/>
    <mergeCell ref="C21:C26"/>
    <mergeCell ref="C10:D10"/>
    <mergeCell ref="C13:D13"/>
    <mergeCell ref="C18:D18"/>
    <mergeCell ref="C19:D19"/>
    <mergeCell ref="C20:D20"/>
    <mergeCell ref="C14:D14"/>
    <mergeCell ref="C15:D15"/>
    <mergeCell ref="C16:D16"/>
    <mergeCell ref="C17:D17"/>
    <mergeCell ref="C27:C34"/>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I80"/>
  <sheetViews>
    <sheetView workbookViewId="0">
      <pane xSplit="2" ySplit="9" topLeftCell="C10" activePane="bottomRight" state="frozen"/>
      <selection pane="topRight" activeCell="C1" sqref="C1"/>
      <selection pane="bottomLeft" activeCell="A9" sqref="A9"/>
      <selection pane="bottomRight" activeCell="E53" sqref="E53"/>
    </sheetView>
  </sheetViews>
  <sheetFormatPr defaultRowHeight="18.75" x14ac:dyDescent="0.4"/>
  <cols>
    <col min="3" max="3" width="22.125" customWidth="1"/>
    <col min="4" max="4" width="38"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327</v>
      </c>
      <c r="F2" s="93">
        <f>SUM(F10:F91)</f>
        <v>366</v>
      </c>
      <c r="G2" s="90" t="s">
        <v>211</v>
      </c>
    </row>
    <row r="3" spans="3:9" x14ac:dyDescent="0.4">
      <c r="E3" s="120" t="s">
        <v>207</v>
      </c>
      <c r="F3" s="88">
        <f>SUM(H10:H91)</f>
        <v>8395</v>
      </c>
      <c r="G3" s="91" t="s">
        <v>212</v>
      </c>
    </row>
    <row r="4" spans="3:9" x14ac:dyDescent="0.4">
      <c r="E4" s="120" t="s">
        <v>208</v>
      </c>
      <c r="F4" s="88">
        <f>F3/20</f>
        <v>419.75</v>
      </c>
      <c r="G4" s="91" t="s">
        <v>213</v>
      </c>
      <c r="H4">
        <f>SUM(人月表!C65:C77)</f>
        <v>405</v>
      </c>
      <c r="I4">
        <f>F4-H4</f>
        <v>14.75</v>
      </c>
    </row>
    <row r="5" spans="3:9" x14ac:dyDescent="0.4">
      <c r="E5" s="118" t="s">
        <v>425</v>
      </c>
      <c r="F5" s="125">
        <f>CEILING(F4/36, 1)</f>
        <v>12</v>
      </c>
      <c r="G5" s="91" t="s">
        <v>426</v>
      </c>
      <c r="H5">
        <f>F5*36</f>
        <v>432</v>
      </c>
    </row>
    <row r="6" spans="3:9" x14ac:dyDescent="0.4">
      <c r="E6" s="120" t="s">
        <v>209</v>
      </c>
      <c r="F6" s="89">
        <v>800000</v>
      </c>
      <c r="G6" s="91" t="s">
        <v>214</v>
      </c>
    </row>
    <row r="7" spans="3:9" ht="19.5" thickBot="1" x14ac:dyDescent="0.45">
      <c r="E7" s="121" t="s">
        <v>210</v>
      </c>
      <c r="F7" s="94">
        <f>F5*36*F6</f>
        <v>345600000</v>
      </c>
      <c r="G7" s="92" t="s">
        <v>214</v>
      </c>
    </row>
    <row r="8" spans="3:9" ht="19.5" thickBot="1" x14ac:dyDescent="0.45"/>
    <row r="9" spans="3:9" ht="19.5" thickBot="1" x14ac:dyDescent="0.45">
      <c r="C9" s="215" t="s">
        <v>307</v>
      </c>
      <c r="D9" s="217"/>
      <c r="E9" s="111" t="s">
        <v>190</v>
      </c>
      <c r="F9" s="111" t="s">
        <v>168</v>
      </c>
      <c r="G9" s="111" t="s">
        <v>169</v>
      </c>
      <c r="H9" s="117" t="s">
        <v>205</v>
      </c>
      <c r="I9" s="86"/>
    </row>
    <row r="10" spans="3:9" x14ac:dyDescent="0.4">
      <c r="C10" s="218" t="s">
        <v>328</v>
      </c>
      <c r="D10" s="219"/>
      <c r="E10" s="108" t="s">
        <v>329</v>
      </c>
      <c r="F10" s="108">
        <v>1</v>
      </c>
      <c r="G10" s="108">
        <v>720</v>
      </c>
      <c r="H10" s="109">
        <f t="shared" ref="H10:H80" si="0">F10*G10</f>
        <v>720</v>
      </c>
    </row>
    <row r="11" spans="3:9" x14ac:dyDescent="0.4">
      <c r="C11" s="199" t="s">
        <v>382</v>
      </c>
      <c r="D11" s="200"/>
      <c r="E11" s="101" t="s">
        <v>386</v>
      </c>
      <c r="F11" s="101">
        <v>1</v>
      </c>
      <c r="G11" s="101">
        <v>720</v>
      </c>
      <c r="H11" s="102">
        <f t="shared" si="0"/>
        <v>720</v>
      </c>
    </row>
    <row r="12" spans="3:9" x14ac:dyDescent="0.4">
      <c r="C12" s="199" t="s">
        <v>404</v>
      </c>
      <c r="D12" s="200"/>
      <c r="E12" s="101"/>
      <c r="F12" s="101">
        <v>1</v>
      </c>
      <c r="G12" s="101">
        <v>140</v>
      </c>
      <c r="H12" s="102">
        <f t="shared" si="0"/>
        <v>140</v>
      </c>
    </row>
    <row r="13" spans="3:9" x14ac:dyDescent="0.4">
      <c r="C13" s="199" t="s">
        <v>385</v>
      </c>
      <c r="D13" s="200"/>
      <c r="E13" s="101"/>
      <c r="F13" s="101">
        <v>1</v>
      </c>
      <c r="G13" s="101">
        <v>60</v>
      </c>
      <c r="H13" s="102">
        <f t="shared" si="0"/>
        <v>60</v>
      </c>
    </row>
    <row r="14" spans="3:9" x14ac:dyDescent="0.4">
      <c r="C14" s="199" t="s">
        <v>396</v>
      </c>
      <c r="D14" s="200"/>
      <c r="E14" s="101"/>
      <c r="F14" s="101">
        <v>1</v>
      </c>
      <c r="G14" s="101">
        <v>480</v>
      </c>
      <c r="H14" s="102">
        <f t="shared" si="0"/>
        <v>480</v>
      </c>
      <c r="I14">
        <f>H14/20</f>
        <v>24</v>
      </c>
    </row>
    <row r="15" spans="3:9" x14ac:dyDescent="0.4">
      <c r="C15" s="225" t="s">
        <v>387</v>
      </c>
      <c r="D15" s="226"/>
      <c r="E15" s="101" t="s">
        <v>388</v>
      </c>
      <c r="F15" s="101">
        <v>6</v>
      </c>
      <c r="G15" s="101">
        <v>40</v>
      </c>
      <c r="H15" s="102">
        <f t="shared" si="0"/>
        <v>240</v>
      </c>
    </row>
    <row r="16" spans="3:9" x14ac:dyDescent="0.4">
      <c r="C16" s="199" t="s">
        <v>245</v>
      </c>
      <c r="D16" s="200"/>
      <c r="E16" s="101"/>
      <c r="F16" s="101">
        <v>1</v>
      </c>
      <c r="G16" s="101">
        <v>720</v>
      </c>
      <c r="H16" s="102">
        <f t="shared" si="0"/>
        <v>720</v>
      </c>
    </row>
    <row r="17" spans="3:8" x14ac:dyDescent="0.4">
      <c r="C17" s="199" t="s">
        <v>258</v>
      </c>
      <c r="D17" s="200"/>
      <c r="E17" s="101"/>
      <c r="F17" s="101">
        <v>1</v>
      </c>
      <c r="G17" s="101">
        <v>120</v>
      </c>
      <c r="H17" s="102">
        <f t="shared" si="0"/>
        <v>120</v>
      </c>
    </row>
    <row r="18" spans="3:8" x14ac:dyDescent="0.4">
      <c r="C18" s="151" t="s">
        <v>331</v>
      </c>
      <c r="D18" s="146"/>
      <c r="E18" s="101"/>
      <c r="F18" s="101">
        <v>1</v>
      </c>
      <c r="G18" s="101">
        <v>120</v>
      </c>
      <c r="H18" s="102">
        <f t="shared" si="0"/>
        <v>120</v>
      </c>
    </row>
    <row r="19" spans="3:8" x14ac:dyDescent="0.4">
      <c r="C19" s="199" t="s">
        <v>332</v>
      </c>
      <c r="D19" s="146" t="s">
        <v>342</v>
      </c>
      <c r="E19" s="101"/>
      <c r="F19" s="101">
        <v>1</v>
      </c>
      <c r="G19" s="101">
        <v>40</v>
      </c>
      <c r="H19" s="102">
        <f t="shared" si="0"/>
        <v>40</v>
      </c>
    </row>
    <row r="20" spans="3:8" x14ac:dyDescent="0.4">
      <c r="C20" s="199"/>
      <c r="D20" s="146" t="s">
        <v>337</v>
      </c>
      <c r="E20" s="101"/>
      <c r="F20" s="101">
        <v>1</v>
      </c>
      <c r="G20" s="101">
        <v>10</v>
      </c>
      <c r="H20" s="102">
        <f t="shared" si="0"/>
        <v>10</v>
      </c>
    </row>
    <row r="21" spans="3:8" x14ac:dyDescent="0.4">
      <c r="C21" s="199"/>
      <c r="D21" s="146" t="s">
        <v>338</v>
      </c>
      <c r="E21" s="101"/>
      <c r="F21" s="101">
        <v>1</v>
      </c>
      <c r="G21" s="101">
        <v>10</v>
      </c>
      <c r="H21" s="102">
        <f t="shared" si="0"/>
        <v>10</v>
      </c>
    </row>
    <row r="22" spans="3:8" x14ac:dyDescent="0.4">
      <c r="C22" s="199"/>
      <c r="D22" s="146" t="s">
        <v>339</v>
      </c>
      <c r="E22" s="101"/>
      <c r="F22" s="101">
        <v>1</v>
      </c>
      <c r="G22" s="101">
        <v>10</v>
      </c>
      <c r="H22" s="102">
        <f t="shared" si="0"/>
        <v>10</v>
      </c>
    </row>
    <row r="23" spans="3:8" x14ac:dyDescent="0.4">
      <c r="C23" s="199"/>
      <c r="D23" s="146" t="s">
        <v>340</v>
      </c>
      <c r="E23" s="101"/>
      <c r="F23" s="101">
        <v>1</v>
      </c>
      <c r="G23" s="101">
        <v>10</v>
      </c>
      <c r="H23" s="102">
        <f t="shared" si="0"/>
        <v>10</v>
      </c>
    </row>
    <row r="24" spans="3:8" x14ac:dyDescent="0.4">
      <c r="C24" s="225" t="s">
        <v>223</v>
      </c>
      <c r="D24" s="146" t="s">
        <v>341</v>
      </c>
      <c r="E24" s="101"/>
      <c r="F24" s="101">
        <v>1</v>
      </c>
      <c r="G24" s="101">
        <v>120</v>
      </c>
      <c r="H24" s="102">
        <f t="shared" si="0"/>
        <v>120</v>
      </c>
    </row>
    <row r="25" spans="3:8" x14ac:dyDescent="0.4">
      <c r="C25" s="225"/>
      <c r="D25" s="146" t="s">
        <v>343</v>
      </c>
      <c r="E25" s="101"/>
      <c r="F25" s="101">
        <v>1</v>
      </c>
      <c r="G25" s="101">
        <v>60</v>
      </c>
      <c r="H25" s="102">
        <f t="shared" si="0"/>
        <v>60</v>
      </c>
    </row>
    <row r="26" spans="3:8" x14ac:dyDescent="0.4">
      <c r="C26" s="225"/>
      <c r="D26" s="146" t="s">
        <v>344</v>
      </c>
      <c r="E26" s="101"/>
      <c r="F26" s="101">
        <v>1</v>
      </c>
      <c r="G26" s="101">
        <v>120</v>
      </c>
      <c r="H26" s="102">
        <f t="shared" si="0"/>
        <v>120</v>
      </c>
    </row>
    <row r="27" spans="3:8" x14ac:dyDescent="0.4">
      <c r="C27" s="199" t="s">
        <v>226</v>
      </c>
      <c r="D27" s="146" t="s">
        <v>345</v>
      </c>
      <c r="E27" s="101"/>
      <c r="F27" s="101">
        <v>1</v>
      </c>
      <c r="G27" s="101">
        <v>120</v>
      </c>
      <c r="H27" s="102">
        <f t="shared" si="0"/>
        <v>120</v>
      </c>
    </row>
    <row r="28" spans="3:8" x14ac:dyDescent="0.4">
      <c r="C28" s="199"/>
      <c r="D28" s="146" t="s">
        <v>346</v>
      </c>
      <c r="E28" s="101"/>
      <c r="F28" s="101">
        <v>5</v>
      </c>
      <c r="G28" s="101">
        <v>20</v>
      </c>
      <c r="H28" s="102">
        <f t="shared" si="0"/>
        <v>100</v>
      </c>
    </row>
    <row r="29" spans="3:8" x14ac:dyDescent="0.4">
      <c r="C29" s="199"/>
      <c r="D29" s="146" t="s">
        <v>347</v>
      </c>
      <c r="E29" s="101"/>
      <c r="F29" s="101">
        <v>1</v>
      </c>
      <c r="G29" s="101">
        <v>60</v>
      </c>
      <c r="H29" s="102">
        <f t="shared" si="0"/>
        <v>60</v>
      </c>
    </row>
    <row r="30" spans="3:8" x14ac:dyDescent="0.4">
      <c r="C30" s="199"/>
      <c r="D30" s="146" t="s">
        <v>348</v>
      </c>
      <c r="E30" s="101"/>
      <c r="F30" s="101">
        <f>物量試算!G16</f>
        <v>6</v>
      </c>
      <c r="G30" s="101">
        <v>60</v>
      </c>
      <c r="H30" s="102">
        <f t="shared" si="0"/>
        <v>360</v>
      </c>
    </row>
    <row r="31" spans="3:8" x14ac:dyDescent="0.4">
      <c r="C31" s="199" t="s">
        <v>349</v>
      </c>
      <c r="D31" s="200"/>
      <c r="E31" s="101"/>
      <c r="F31" s="101">
        <v>1</v>
      </c>
      <c r="G31" s="101">
        <v>180</v>
      </c>
      <c r="H31" s="102">
        <f t="shared" si="0"/>
        <v>180</v>
      </c>
    </row>
    <row r="32" spans="3:8" x14ac:dyDescent="0.4">
      <c r="C32" s="199" t="s">
        <v>333</v>
      </c>
      <c r="D32" s="200"/>
      <c r="E32" s="101"/>
      <c r="F32" s="101">
        <v>1</v>
      </c>
      <c r="G32" s="101">
        <v>180</v>
      </c>
      <c r="H32" s="102">
        <f t="shared" si="0"/>
        <v>180</v>
      </c>
    </row>
    <row r="33" spans="3:9" x14ac:dyDescent="0.4">
      <c r="C33" s="199" t="s">
        <v>334</v>
      </c>
      <c r="D33" s="200"/>
      <c r="E33" s="101"/>
      <c r="F33" s="101">
        <v>1</v>
      </c>
      <c r="G33" s="101">
        <v>60</v>
      </c>
      <c r="H33" s="102">
        <f t="shared" si="0"/>
        <v>60</v>
      </c>
    </row>
    <row r="34" spans="3:9" x14ac:dyDescent="0.4">
      <c r="C34" s="199" t="s">
        <v>185</v>
      </c>
      <c r="D34" s="200"/>
      <c r="E34" s="101"/>
      <c r="F34" s="101">
        <f>物量試算!G10</f>
        <v>30</v>
      </c>
      <c r="G34" s="101">
        <v>15</v>
      </c>
      <c r="H34" s="102">
        <f t="shared" si="0"/>
        <v>450</v>
      </c>
      <c r="I34">
        <f>H34/20</f>
        <v>22.5</v>
      </c>
    </row>
    <row r="35" spans="3:9" x14ac:dyDescent="0.4">
      <c r="C35" s="199" t="s">
        <v>186</v>
      </c>
      <c r="D35" s="200"/>
      <c r="E35" s="101"/>
      <c r="F35" s="101">
        <f>物量試算!G11</f>
        <v>30</v>
      </c>
      <c r="G35" s="101">
        <v>15</v>
      </c>
      <c r="H35" s="102">
        <f t="shared" si="0"/>
        <v>450</v>
      </c>
    </row>
    <row r="36" spans="3:9" x14ac:dyDescent="0.4">
      <c r="C36" s="199" t="s">
        <v>248</v>
      </c>
      <c r="D36" s="146" t="s">
        <v>350</v>
      </c>
      <c r="E36" s="101"/>
      <c r="F36" s="101">
        <v>1</v>
      </c>
      <c r="G36" s="101">
        <v>40</v>
      </c>
      <c r="H36" s="102">
        <f t="shared" si="0"/>
        <v>40</v>
      </c>
    </row>
    <row r="37" spans="3:9" x14ac:dyDescent="0.4">
      <c r="C37" s="199"/>
      <c r="D37" s="146" t="s">
        <v>351</v>
      </c>
      <c r="E37" s="101"/>
      <c r="F37" s="101">
        <v>1</v>
      </c>
      <c r="G37" s="101">
        <v>20</v>
      </c>
      <c r="H37" s="102">
        <f t="shared" si="0"/>
        <v>20</v>
      </c>
    </row>
    <row r="38" spans="3:9" x14ac:dyDescent="0.4">
      <c r="C38" s="199"/>
      <c r="D38" s="146" t="s">
        <v>352</v>
      </c>
      <c r="E38" s="101"/>
      <c r="F38" s="101">
        <f>物量試算!G8</f>
        <v>30</v>
      </c>
      <c r="G38" s="101">
        <v>10</v>
      </c>
      <c r="H38" s="102">
        <f t="shared" si="0"/>
        <v>300</v>
      </c>
    </row>
    <row r="39" spans="3:9" x14ac:dyDescent="0.4">
      <c r="C39" s="199" t="s">
        <v>262</v>
      </c>
      <c r="D39" s="146" t="s">
        <v>353</v>
      </c>
      <c r="E39" s="101"/>
      <c r="F39" s="101">
        <v>1</v>
      </c>
      <c r="G39" s="101">
        <v>20</v>
      </c>
      <c r="H39" s="102">
        <f t="shared" si="0"/>
        <v>20</v>
      </c>
    </row>
    <row r="40" spans="3:9" x14ac:dyDescent="0.4">
      <c r="C40" s="199"/>
      <c r="D40" s="146" t="s">
        <v>354</v>
      </c>
      <c r="E40" s="101"/>
      <c r="F40" s="101">
        <v>1</v>
      </c>
      <c r="G40" s="101">
        <v>20</v>
      </c>
      <c r="H40" s="102">
        <f t="shared" si="0"/>
        <v>20</v>
      </c>
    </row>
    <row r="41" spans="3:9" x14ac:dyDescent="0.4">
      <c r="C41" s="199"/>
      <c r="D41" s="146" t="s">
        <v>355</v>
      </c>
      <c r="E41" s="101"/>
      <c r="F41" s="101">
        <f>物量試算!G9</f>
        <v>40</v>
      </c>
      <c r="G41" s="101">
        <v>5</v>
      </c>
      <c r="H41" s="102">
        <f t="shared" si="0"/>
        <v>200</v>
      </c>
    </row>
    <row r="42" spans="3:9" x14ac:dyDescent="0.4">
      <c r="C42" s="199" t="s">
        <v>335</v>
      </c>
      <c r="D42" s="200"/>
      <c r="E42" s="101"/>
      <c r="F42" s="101">
        <v>1</v>
      </c>
      <c r="G42" s="101">
        <v>20</v>
      </c>
      <c r="H42" s="102">
        <f t="shared" si="0"/>
        <v>20</v>
      </c>
    </row>
    <row r="43" spans="3:9" x14ac:dyDescent="0.4">
      <c r="C43" s="199" t="s">
        <v>336</v>
      </c>
      <c r="D43" s="200"/>
      <c r="E43" s="101"/>
      <c r="F43" s="101">
        <v>1</v>
      </c>
      <c r="G43" s="101">
        <v>20</v>
      </c>
      <c r="H43" s="102">
        <f t="shared" si="0"/>
        <v>20</v>
      </c>
    </row>
    <row r="44" spans="3:9" x14ac:dyDescent="0.4">
      <c r="C44" s="199" t="s">
        <v>238</v>
      </c>
      <c r="D44" s="146" t="s">
        <v>357</v>
      </c>
      <c r="E44" s="101"/>
      <c r="F44" s="101">
        <v>1</v>
      </c>
      <c r="G44" s="101">
        <v>40</v>
      </c>
      <c r="H44" s="102">
        <f t="shared" si="0"/>
        <v>40</v>
      </c>
    </row>
    <row r="45" spans="3:9" x14ac:dyDescent="0.4">
      <c r="C45" s="199"/>
      <c r="D45" s="146" t="s">
        <v>356</v>
      </c>
      <c r="E45" s="101"/>
      <c r="F45" s="101">
        <v>1</v>
      </c>
      <c r="G45" s="101">
        <v>60</v>
      </c>
      <c r="H45" s="102">
        <f t="shared" si="0"/>
        <v>60</v>
      </c>
    </row>
    <row r="46" spans="3:9" x14ac:dyDescent="0.4">
      <c r="C46" s="199"/>
      <c r="D46" s="146" t="s">
        <v>358</v>
      </c>
      <c r="E46" s="101"/>
      <c r="F46" s="101">
        <v>1</v>
      </c>
      <c r="G46" s="101">
        <v>60</v>
      </c>
      <c r="H46" s="102">
        <f t="shared" si="0"/>
        <v>60</v>
      </c>
    </row>
    <row r="47" spans="3:9" x14ac:dyDescent="0.4">
      <c r="C47" s="199" t="s">
        <v>359</v>
      </c>
      <c r="D47" s="200"/>
      <c r="E47" s="101"/>
      <c r="F47" s="101">
        <v>1</v>
      </c>
      <c r="G47" s="101">
        <v>60</v>
      </c>
      <c r="H47" s="102">
        <f t="shared" si="0"/>
        <v>60</v>
      </c>
    </row>
    <row r="48" spans="3:9" x14ac:dyDescent="0.4">
      <c r="C48" s="199" t="s">
        <v>360</v>
      </c>
      <c r="D48" s="200"/>
      <c r="E48" s="101"/>
      <c r="F48" s="101">
        <v>1</v>
      </c>
      <c r="G48" s="101">
        <v>40</v>
      </c>
      <c r="H48" s="102">
        <f t="shared" si="0"/>
        <v>40</v>
      </c>
    </row>
    <row r="49" spans="3:8" x14ac:dyDescent="0.4">
      <c r="C49" s="199" t="s">
        <v>361</v>
      </c>
      <c r="D49" s="200"/>
      <c r="E49" s="101"/>
      <c r="F49" s="101">
        <v>20</v>
      </c>
      <c r="G49" s="101">
        <v>3</v>
      </c>
      <c r="H49" s="102">
        <f t="shared" si="0"/>
        <v>60</v>
      </c>
    </row>
    <row r="50" spans="3:8" x14ac:dyDescent="0.4">
      <c r="C50" s="199" t="s">
        <v>362</v>
      </c>
      <c r="D50" s="200"/>
      <c r="E50" s="101"/>
      <c r="F50" s="101">
        <v>1</v>
      </c>
      <c r="G50" s="101">
        <v>20</v>
      </c>
      <c r="H50" s="102">
        <f t="shared" si="0"/>
        <v>20</v>
      </c>
    </row>
    <row r="51" spans="3:8" x14ac:dyDescent="0.4">
      <c r="C51" s="199" t="s">
        <v>608</v>
      </c>
      <c r="D51" s="200"/>
      <c r="E51" s="101"/>
      <c r="F51" s="101">
        <v>1</v>
      </c>
      <c r="G51" s="101">
        <v>20</v>
      </c>
      <c r="H51" s="102">
        <f t="shared" si="0"/>
        <v>20</v>
      </c>
    </row>
    <row r="52" spans="3:8" x14ac:dyDescent="0.4">
      <c r="C52" s="194" t="s">
        <v>926</v>
      </c>
      <c r="D52" s="195"/>
      <c r="E52" s="101"/>
      <c r="F52" s="101">
        <v>1</v>
      </c>
      <c r="G52" s="101">
        <v>20</v>
      </c>
      <c r="H52" s="102">
        <f t="shared" si="0"/>
        <v>20</v>
      </c>
    </row>
    <row r="53" spans="3:8" x14ac:dyDescent="0.4">
      <c r="C53" s="194" t="s">
        <v>928</v>
      </c>
      <c r="D53" s="195"/>
      <c r="E53" s="101"/>
      <c r="F53" s="101">
        <v>1</v>
      </c>
      <c r="G53" s="101">
        <v>20</v>
      </c>
      <c r="H53" s="102">
        <f t="shared" si="0"/>
        <v>20</v>
      </c>
    </row>
    <row r="54" spans="3:8" x14ac:dyDescent="0.4">
      <c r="C54" s="194" t="s">
        <v>929</v>
      </c>
      <c r="D54" s="195"/>
      <c r="E54" s="101"/>
      <c r="F54" s="101">
        <v>1</v>
      </c>
      <c r="G54" s="101">
        <v>20</v>
      </c>
      <c r="H54" s="102">
        <f t="shared" si="0"/>
        <v>20</v>
      </c>
    </row>
    <row r="55" spans="3:8" x14ac:dyDescent="0.4">
      <c r="C55" s="199" t="s">
        <v>363</v>
      </c>
      <c r="D55" s="200"/>
      <c r="E55" s="101"/>
      <c r="F55" s="101">
        <v>1</v>
      </c>
      <c r="G55" s="101">
        <v>40</v>
      </c>
      <c r="H55" s="102">
        <f t="shared" si="0"/>
        <v>40</v>
      </c>
    </row>
    <row r="56" spans="3:8" x14ac:dyDescent="0.4">
      <c r="C56" s="199" t="s">
        <v>364</v>
      </c>
      <c r="D56" s="200"/>
      <c r="E56" s="101"/>
      <c r="F56" s="101">
        <v>1</v>
      </c>
      <c r="G56" s="101">
        <v>30</v>
      </c>
      <c r="H56" s="102">
        <f t="shared" si="0"/>
        <v>30</v>
      </c>
    </row>
    <row r="57" spans="3:8" x14ac:dyDescent="0.4">
      <c r="C57" s="199" t="s">
        <v>365</v>
      </c>
      <c r="D57" s="200"/>
      <c r="E57" s="101"/>
      <c r="F57" s="101">
        <v>1</v>
      </c>
      <c r="G57" s="101">
        <v>60</v>
      </c>
      <c r="H57" s="102">
        <f t="shared" si="0"/>
        <v>60</v>
      </c>
    </row>
    <row r="58" spans="3:8" x14ac:dyDescent="0.4">
      <c r="C58" s="199" t="s">
        <v>384</v>
      </c>
      <c r="D58" s="200"/>
      <c r="E58" s="101"/>
      <c r="F58" s="101">
        <v>1</v>
      </c>
      <c r="G58" s="101">
        <v>120</v>
      </c>
      <c r="H58" s="102">
        <f t="shared" si="0"/>
        <v>120</v>
      </c>
    </row>
    <row r="59" spans="3:8" x14ac:dyDescent="0.4">
      <c r="C59" s="199" t="s">
        <v>372</v>
      </c>
      <c r="D59" s="146" t="s">
        <v>366</v>
      </c>
      <c r="E59" s="101"/>
      <c r="F59" s="101">
        <v>1</v>
      </c>
      <c r="G59" s="101">
        <v>5</v>
      </c>
      <c r="H59" s="102">
        <f t="shared" si="0"/>
        <v>5</v>
      </c>
    </row>
    <row r="60" spans="3:8" x14ac:dyDescent="0.4">
      <c r="C60" s="199"/>
      <c r="D60" s="146" t="s">
        <v>367</v>
      </c>
      <c r="E60" s="101"/>
      <c r="F60" s="101">
        <v>1</v>
      </c>
      <c r="G60" s="101">
        <v>5</v>
      </c>
      <c r="H60" s="102">
        <f t="shared" si="0"/>
        <v>5</v>
      </c>
    </row>
    <row r="61" spans="3:8" x14ac:dyDescent="0.4">
      <c r="C61" s="199"/>
      <c r="D61" s="146" t="s">
        <v>368</v>
      </c>
      <c r="E61" s="101"/>
      <c r="F61" s="101">
        <v>1</v>
      </c>
      <c r="G61" s="101">
        <v>40</v>
      </c>
      <c r="H61" s="102">
        <f t="shared" si="0"/>
        <v>40</v>
      </c>
    </row>
    <row r="62" spans="3:8" x14ac:dyDescent="0.4">
      <c r="C62" s="199"/>
      <c r="D62" s="146" t="s">
        <v>369</v>
      </c>
      <c r="E62" s="101"/>
      <c r="F62" s="101">
        <v>1</v>
      </c>
      <c r="G62" s="101">
        <v>30</v>
      </c>
      <c r="H62" s="102">
        <f t="shared" si="0"/>
        <v>30</v>
      </c>
    </row>
    <row r="63" spans="3:8" x14ac:dyDescent="0.4">
      <c r="C63" s="199"/>
      <c r="D63" s="146" t="s">
        <v>370</v>
      </c>
      <c r="E63" s="101"/>
      <c r="F63" s="101">
        <f>UI工数試算表!F26</f>
        <v>10</v>
      </c>
      <c r="G63" s="101">
        <v>5</v>
      </c>
      <c r="H63" s="102">
        <f t="shared" si="0"/>
        <v>50</v>
      </c>
    </row>
    <row r="64" spans="3:8" x14ac:dyDescent="0.4">
      <c r="C64" s="199" t="s">
        <v>373</v>
      </c>
      <c r="D64" s="200"/>
      <c r="E64" s="101"/>
      <c r="F64" s="101">
        <v>1</v>
      </c>
      <c r="G64" s="101">
        <v>30</v>
      </c>
      <c r="H64" s="102">
        <f t="shared" si="0"/>
        <v>30</v>
      </c>
    </row>
    <row r="65" spans="3:8" x14ac:dyDescent="0.4">
      <c r="C65" s="199" t="s">
        <v>374</v>
      </c>
      <c r="D65" s="200"/>
      <c r="E65" s="101"/>
      <c r="F65" s="101">
        <v>1</v>
      </c>
      <c r="G65" s="101">
        <v>40</v>
      </c>
      <c r="H65" s="102">
        <f t="shared" si="0"/>
        <v>40</v>
      </c>
    </row>
    <row r="66" spans="3:8" x14ac:dyDescent="0.4">
      <c r="C66" s="199" t="s">
        <v>375</v>
      </c>
      <c r="D66" s="200"/>
      <c r="E66" s="101"/>
      <c r="F66" s="101">
        <v>1</v>
      </c>
      <c r="G66" s="101">
        <v>30</v>
      </c>
      <c r="H66" s="102">
        <f t="shared" si="0"/>
        <v>30</v>
      </c>
    </row>
    <row r="67" spans="3:8" x14ac:dyDescent="0.4">
      <c r="C67" s="199" t="s">
        <v>609</v>
      </c>
      <c r="D67" s="200"/>
      <c r="E67" s="101"/>
      <c r="F67" s="101">
        <v>1</v>
      </c>
      <c r="G67" s="101">
        <v>30</v>
      </c>
      <c r="H67" s="102">
        <f t="shared" si="0"/>
        <v>30</v>
      </c>
    </row>
    <row r="68" spans="3:8" x14ac:dyDescent="0.4">
      <c r="C68" s="199" t="s">
        <v>610</v>
      </c>
      <c r="D68" s="200"/>
      <c r="E68" s="101"/>
      <c r="F68" s="101">
        <v>1</v>
      </c>
      <c r="G68" s="101">
        <v>60</v>
      </c>
      <c r="H68" s="102">
        <f t="shared" si="0"/>
        <v>60</v>
      </c>
    </row>
    <row r="69" spans="3:8" x14ac:dyDescent="0.4">
      <c r="C69" s="199" t="s">
        <v>376</v>
      </c>
      <c r="D69" s="200"/>
      <c r="E69" s="101"/>
      <c r="F69" s="101">
        <v>1</v>
      </c>
      <c r="G69" s="101">
        <v>30</v>
      </c>
      <c r="H69" s="102">
        <f t="shared" si="0"/>
        <v>30</v>
      </c>
    </row>
    <row r="70" spans="3:8" x14ac:dyDescent="0.4">
      <c r="C70" s="199" t="s">
        <v>377</v>
      </c>
      <c r="D70" s="200"/>
      <c r="E70" s="101"/>
      <c r="F70" s="101">
        <v>1</v>
      </c>
      <c r="G70" s="101">
        <v>30</v>
      </c>
      <c r="H70" s="102">
        <f t="shared" si="0"/>
        <v>30</v>
      </c>
    </row>
    <row r="71" spans="3:8" x14ac:dyDescent="0.4">
      <c r="C71" s="199" t="s">
        <v>378</v>
      </c>
      <c r="D71" s="200"/>
      <c r="E71" s="101"/>
      <c r="F71" s="101">
        <v>1</v>
      </c>
      <c r="G71" s="101">
        <v>40</v>
      </c>
      <c r="H71" s="102">
        <f t="shared" si="0"/>
        <v>40</v>
      </c>
    </row>
    <row r="72" spans="3:8" x14ac:dyDescent="0.4">
      <c r="C72" s="199" t="s">
        <v>379</v>
      </c>
      <c r="D72" s="200"/>
      <c r="E72" s="101"/>
      <c r="F72" s="101">
        <f>UI工数試算表!F41</f>
        <v>20</v>
      </c>
      <c r="G72" s="101">
        <v>2</v>
      </c>
      <c r="H72" s="102">
        <f t="shared" si="0"/>
        <v>40</v>
      </c>
    </row>
    <row r="73" spans="3:8" x14ac:dyDescent="0.4">
      <c r="C73" s="199" t="s">
        <v>380</v>
      </c>
      <c r="D73" s="200"/>
      <c r="E73" s="101"/>
      <c r="F73" s="101">
        <f>物量試算!G14</f>
        <v>100</v>
      </c>
      <c r="G73" s="101">
        <v>0.25</v>
      </c>
      <c r="H73" s="102">
        <f t="shared" si="0"/>
        <v>25</v>
      </c>
    </row>
    <row r="74" spans="3:8" x14ac:dyDescent="0.4">
      <c r="C74" s="199" t="s">
        <v>381</v>
      </c>
      <c r="D74" s="200"/>
      <c r="E74" s="101"/>
      <c r="F74" s="101">
        <f>物量試算!G15</f>
        <v>10</v>
      </c>
      <c r="G74" s="101">
        <v>2</v>
      </c>
      <c r="H74" s="102">
        <f t="shared" si="0"/>
        <v>20</v>
      </c>
    </row>
    <row r="75" spans="3:8" x14ac:dyDescent="0.4">
      <c r="C75" s="199" t="s">
        <v>371</v>
      </c>
      <c r="D75" s="200"/>
      <c r="E75" s="101"/>
      <c r="F75" s="101">
        <v>1</v>
      </c>
      <c r="G75" s="101">
        <v>60</v>
      </c>
      <c r="H75" s="102">
        <f t="shared" si="0"/>
        <v>60</v>
      </c>
    </row>
    <row r="76" spans="3:8" x14ac:dyDescent="0.4">
      <c r="C76" s="199" t="s">
        <v>383</v>
      </c>
      <c r="D76" s="200"/>
      <c r="E76" s="101" t="s">
        <v>391</v>
      </c>
      <c r="F76" s="101">
        <v>1</v>
      </c>
      <c r="G76" s="101">
        <v>120</v>
      </c>
      <c r="H76" s="102">
        <f t="shared" si="0"/>
        <v>120</v>
      </c>
    </row>
    <row r="77" spans="3:8" x14ac:dyDescent="0.4">
      <c r="C77" s="199" t="s">
        <v>389</v>
      </c>
      <c r="D77" s="200"/>
      <c r="E77" s="101" t="s">
        <v>390</v>
      </c>
      <c r="F77" s="101">
        <v>1</v>
      </c>
      <c r="G77" s="101">
        <v>80</v>
      </c>
      <c r="H77" s="102">
        <f t="shared" si="0"/>
        <v>80</v>
      </c>
    </row>
    <row r="78" spans="3:8" x14ac:dyDescent="0.4">
      <c r="C78" s="199" t="s">
        <v>392</v>
      </c>
      <c r="D78" s="200"/>
      <c r="E78" s="101"/>
      <c r="F78" s="101">
        <v>1</v>
      </c>
      <c r="G78" s="101">
        <v>360</v>
      </c>
      <c r="H78" s="102">
        <f t="shared" si="0"/>
        <v>360</v>
      </c>
    </row>
    <row r="79" spans="3:8" x14ac:dyDescent="0.4">
      <c r="C79" s="199" t="s">
        <v>393</v>
      </c>
      <c r="D79" s="200"/>
      <c r="E79" s="101" t="s">
        <v>394</v>
      </c>
      <c r="F79" s="101">
        <v>1</v>
      </c>
      <c r="G79" s="101">
        <v>180</v>
      </c>
      <c r="H79" s="102">
        <f t="shared" si="0"/>
        <v>180</v>
      </c>
    </row>
    <row r="80" spans="3:8" ht="19.5" thickBot="1" x14ac:dyDescent="0.45">
      <c r="C80" s="213" t="s">
        <v>395</v>
      </c>
      <c r="D80" s="214"/>
      <c r="E80" s="104"/>
      <c r="F80" s="104">
        <v>1</v>
      </c>
      <c r="G80" s="104">
        <v>120</v>
      </c>
      <c r="H80" s="116">
        <f t="shared" si="0"/>
        <v>120</v>
      </c>
    </row>
  </sheetData>
  <mergeCells count="52">
    <mergeCell ref="C27:C30"/>
    <mergeCell ref="C47:D47"/>
    <mergeCell ref="C48:D48"/>
    <mergeCell ref="C58:D58"/>
    <mergeCell ref="C49:D49"/>
    <mergeCell ref="C50:D50"/>
    <mergeCell ref="C51:D51"/>
    <mergeCell ref="C55:D55"/>
    <mergeCell ref="C56:D56"/>
    <mergeCell ref="C52:D52"/>
    <mergeCell ref="C53:D53"/>
    <mergeCell ref="C54:D54"/>
    <mergeCell ref="C9:D9"/>
    <mergeCell ref="C10:D10"/>
    <mergeCell ref="C16:D16"/>
    <mergeCell ref="C11:D11"/>
    <mergeCell ref="C44:C46"/>
    <mergeCell ref="C32:D32"/>
    <mergeCell ref="C33:D33"/>
    <mergeCell ref="C34:D34"/>
    <mergeCell ref="C35:D35"/>
    <mergeCell ref="C36:C38"/>
    <mergeCell ref="C13:D13"/>
    <mergeCell ref="C15:D15"/>
    <mergeCell ref="C43:D43"/>
    <mergeCell ref="C17:D17"/>
    <mergeCell ref="C19:C23"/>
    <mergeCell ref="C24:C26"/>
    <mergeCell ref="C70:D70"/>
    <mergeCell ref="C59:C63"/>
    <mergeCell ref="C64:D64"/>
    <mergeCell ref="C65:D65"/>
    <mergeCell ref="C66:D66"/>
    <mergeCell ref="C68:D68"/>
    <mergeCell ref="C69:D69"/>
    <mergeCell ref="C67:D67"/>
    <mergeCell ref="C78:D78"/>
    <mergeCell ref="C79:D79"/>
    <mergeCell ref="C80:D80"/>
    <mergeCell ref="C14:D14"/>
    <mergeCell ref="C12:D12"/>
    <mergeCell ref="C76:D76"/>
    <mergeCell ref="C77:D77"/>
    <mergeCell ref="C31:D31"/>
    <mergeCell ref="C71:D71"/>
    <mergeCell ref="C72:D72"/>
    <mergeCell ref="C73:D73"/>
    <mergeCell ref="C74:D74"/>
    <mergeCell ref="C75:D75"/>
    <mergeCell ref="C57:D57"/>
    <mergeCell ref="C39:C41"/>
    <mergeCell ref="C42:D42"/>
  </mergeCells>
  <phoneticPr fontId="1"/>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3415-9679-42F9-9C7A-D15AB831F7AA}">
  <dimension ref="B2:AN144"/>
  <sheetViews>
    <sheetView zoomScaleNormal="100" workbookViewId="0">
      <pane xSplit="4" ySplit="5" topLeftCell="W84" activePane="bottomRight" state="frozen"/>
      <selection pane="topRight" activeCell="D1" sqref="D1"/>
      <selection pane="bottomLeft" activeCell="A6" sqref="A6"/>
      <selection pane="bottomRight" activeCell="W132" sqref="W132"/>
    </sheetView>
  </sheetViews>
  <sheetFormatPr defaultRowHeight="20.100000000000001" customHeight="1" x14ac:dyDescent="0.4"/>
  <cols>
    <col min="1" max="1" width="2.875" style="6" customWidth="1"/>
    <col min="2" max="2" width="12.875" style="6" customWidth="1"/>
    <col min="3" max="3" width="24" style="6" customWidth="1"/>
    <col min="4" max="4" width="8.875" style="1" customWidth="1"/>
    <col min="5" max="16384" width="9" style="6"/>
  </cols>
  <sheetData>
    <row r="2" spans="2:40" ht="20.100000000000001" customHeight="1" x14ac:dyDescent="0.4">
      <c r="C2" s="6" t="s">
        <v>111</v>
      </c>
      <c r="E2" s="6">
        <f>SUM(E6:G131)</f>
        <v>48</v>
      </c>
      <c r="H2" s="6">
        <f>E2*800000</f>
        <v>38400000</v>
      </c>
      <c r="Q2" s="6">
        <f>SUM(D37:D57)</f>
        <v>324</v>
      </c>
    </row>
    <row r="3" spans="2:40" ht="20.100000000000001" customHeight="1" thickBot="1" x14ac:dyDescent="0.45">
      <c r="B3" s="6">
        <f>SUM(D85:D98)</f>
        <v>432</v>
      </c>
    </row>
    <row r="4" spans="2:40" ht="20.100000000000001" customHeight="1" x14ac:dyDescent="0.4">
      <c r="C4" s="47"/>
      <c r="D4" s="50"/>
      <c r="E4" s="186" t="s">
        <v>36</v>
      </c>
      <c r="F4" s="186"/>
      <c r="G4" s="187"/>
      <c r="H4" s="132" t="s">
        <v>0</v>
      </c>
      <c r="I4" s="132" t="s">
        <v>1</v>
      </c>
      <c r="J4" s="132" t="s">
        <v>2</v>
      </c>
      <c r="K4" s="132" t="s">
        <v>3</v>
      </c>
      <c r="L4" s="132" t="s">
        <v>59</v>
      </c>
      <c r="M4" s="132" t="s">
        <v>60</v>
      </c>
      <c r="N4" s="132" t="s">
        <v>61</v>
      </c>
      <c r="O4" s="132" t="s">
        <v>62</v>
      </c>
      <c r="P4" s="132" t="s">
        <v>63</v>
      </c>
      <c r="Q4" s="132" t="s">
        <v>64</v>
      </c>
      <c r="R4" s="132" t="s">
        <v>65</v>
      </c>
      <c r="S4" s="132" t="s">
        <v>66</v>
      </c>
      <c r="T4" s="132" t="s">
        <v>67</v>
      </c>
      <c r="U4" s="132" t="s">
        <v>68</v>
      </c>
      <c r="V4" s="132" t="s">
        <v>69</v>
      </c>
      <c r="W4" s="132" t="s">
        <v>70</v>
      </c>
      <c r="X4" s="132" t="s">
        <v>71</v>
      </c>
      <c r="Y4" s="132" t="s">
        <v>72</v>
      </c>
      <c r="Z4" s="132" t="s">
        <v>73</v>
      </c>
      <c r="AA4" s="132" t="s">
        <v>74</v>
      </c>
      <c r="AB4" s="132" t="s">
        <v>75</v>
      </c>
      <c r="AC4" s="132" t="s">
        <v>76</v>
      </c>
      <c r="AD4" s="132" t="s">
        <v>77</v>
      </c>
      <c r="AE4" s="132" t="s">
        <v>78</v>
      </c>
      <c r="AF4" s="132" t="s">
        <v>79</v>
      </c>
      <c r="AG4" s="132" t="s">
        <v>80</v>
      </c>
      <c r="AH4" s="132" t="s">
        <v>81</v>
      </c>
      <c r="AI4" s="132" t="s">
        <v>82</v>
      </c>
      <c r="AJ4" s="132" t="s">
        <v>83</v>
      </c>
      <c r="AK4" s="132" t="s">
        <v>84</v>
      </c>
      <c r="AL4" s="132" t="s">
        <v>85</v>
      </c>
      <c r="AM4" s="132" t="s">
        <v>86</v>
      </c>
      <c r="AN4" s="133" t="s">
        <v>87</v>
      </c>
    </row>
    <row r="5" spans="2:40" ht="20.100000000000001" hidden="1" customHeight="1" thickBot="1" x14ac:dyDescent="0.45">
      <c r="C5" s="48"/>
      <c r="D5" s="49" t="s">
        <v>112</v>
      </c>
      <c r="E5" s="45" t="s">
        <v>4</v>
      </c>
      <c r="F5" s="33" t="s">
        <v>5</v>
      </c>
      <c r="G5" s="33" t="s">
        <v>6</v>
      </c>
      <c r="H5" s="33" t="s">
        <v>7</v>
      </c>
      <c r="I5" s="33" t="s">
        <v>8</v>
      </c>
      <c r="J5" s="33" t="s">
        <v>9</v>
      </c>
      <c r="K5" s="33" t="s">
        <v>10</v>
      </c>
      <c r="L5" s="33" t="s">
        <v>11</v>
      </c>
      <c r="M5" s="33" t="s">
        <v>12</v>
      </c>
      <c r="N5" s="33" t="s">
        <v>13</v>
      </c>
      <c r="O5" s="33" t="s">
        <v>14</v>
      </c>
      <c r="P5" s="33" t="s">
        <v>15</v>
      </c>
      <c r="Q5" s="33" t="s">
        <v>88</v>
      </c>
      <c r="R5" s="33" t="s">
        <v>89</v>
      </c>
      <c r="S5" s="33" t="s">
        <v>90</v>
      </c>
      <c r="T5" s="33" t="s">
        <v>91</v>
      </c>
      <c r="U5" s="33" t="s">
        <v>92</v>
      </c>
      <c r="V5" s="33" t="s">
        <v>93</v>
      </c>
      <c r="W5" s="33" t="s">
        <v>94</v>
      </c>
      <c r="X5" s="33" t="s">
        <v>95</v>
      </c>
      <c r="Y5" s="33" t="s">
        <v>96</v>
      </c>
      <c r="Z5" s="33" t="s">
        <v>97</v>
      </c>
      <c r="AA5" s="33" t="s">
        <v>98</v>
      </c>
      <c r="AB5" s="33" t="s">
        <v>99</v>
      </c>
      <c r="AC5" s="33" t="s">
        <v>100</v>
      </c>
      <c r="AD5" s="33" t="s">
        <v>101</v>
      </c>
      <c r="AE5" s="33" t="s">
        <v>102</v>
      </c>
      <c r="AF5" s="33" t="s">
        <v>103</v>
      </c>
      <c r="AG5" s="33" t="s">
        <v>104</v>
      </c>
      <c r="AH5" s="33" t="s">
        <v>105</v>
      </c>
      <c r="AI5" s="33" t="s">
        <v>106</v>
      </c>
      <c r="AJ5" s="33" t="s">
        <v>107</v>
      </c>
      <c r="AK5" s="33" t="s">
        <v>108</v>
      </c>
      <c r="AL5" s="33" t="s">
        <v>109</v>
      </c>
      <c r="AM5" s="33" t="s">
        <v>110</v>
      </c>
      <c r="AN5" s="37" t="s">
        <v>110</v>
      </c>
    </row>
    <row r="6" spans="2:40" ht="20.100000000000001" customHeight="1" x14ac:dyDescent="0.4">
      <c r="C6" s="46" t="s">
        <v>52</v>
      </c>
      <c r="D6" s="51">
        <f>SUM(E6:AN6)</f>
        <v>36</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3">
        <v>1</v>
      </c>
      <c r="AN6" s="39">
        <v>1</v>
      </c>
    </row>
    <row r="7" spans="2:40" ht="20.100000000000001" customHeight="1" x14ac:dyDescent="0.4">
      <c r="C7" s="38" t="s">
        <v>57</v>
      </c>
      <c r="D7" s="52">
        <f>SUM(E7:AN7)</f>
        <v>34</v>
      </c>
      <c r="E7" s="34"/>
      <c r="F7" s="34"/>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3">
        <v>1</v>
      </c>
      <c r="AN7" s="39">
        <v>1</v>
      </c>
    </row>
    <row r="8" spans="2:40" ht="20.100000000000001" customHeight="1" x14ac:dyDescent="0.4">
      <c r="C8" s="38" t="s">
        <v>58</v>
      </c>
      <c r="D8" s="52">
        <f>SUM(E8:AN8)</f>
        <v>33</v>
      </c>
      <c r="E8" s="34"/>
      <c r="F8" s="34"/>
      <c r="G8" s="34"/>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3">
        <v>1</v>
      </c>
      <c r="AN8" s="39">
        <v>1</v>
      </c>
    </row>
    <row r="9" spans="2:40" ht="20.100000000000001" customHeight="1" x14ac:dyDescent="0.4">
      <c r="C9" s="42"/>
      <c r="D9" s="5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4"/>
    </row>
    <row r="10" spans="2:40" ht="20.100000000000001" customHeight="1" x14ac:dyDescent="0.4">
      <c r="C10" s="38" t="s">
        <v>45</v>
      </c>
      <c r="D10" s="52">
        <f t="shared" ref="D10:D21" si="0">SUM(E10:AN10)</f>
        <v>36</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3">
        <v>1</v>
      </c>
      <c r="AN10" s="39">
        <v>1</v>
      </c>
    </row>
    <row r="11" spans="2:40" ht="20.100000000000001" customHeight="1" x14ac:dyDescent="0.4">
      <c r="C11" s="38" t="s">
        <v>47</v>
      </c>
      <c r="D11" s="52">
        <f t="shared" si="0"/>
        <v>36</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3">
        <v>1</v>
      </c>
      <c r="AN11" s="39">
        <v>1</v>
      </c>
    </row>
    <row r="12" spans="2:40" ht="20.100000000000001" customHeight="1" x14ac:dyDescent="0.4">
      <c r="C12" s="38" t="s">
        <v>48</v>
      </c>
      <c r="D12" s="52">
        <f t="shared" si="0"/>
        <v>36</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3">
        <v>1</v>
      </c>
      <c r="AN12" s="39">
        <v>1</v>
      </c>
    </row>
    <row r="13" spans="2:40" ht="20.100000000000001" customHeight="1" x14ac:dyDescent="0.4">
      <c r="C13" s="38" t="s">
        <v>51</v>
      </c>
      <c r="D13" s="52">
        <f t="shared" si="0"/>
        <v>36</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3">
        <v>1</v>
      </c>
      <c r="AN13" s="39">
        <v>1</v>
      </c>
    </row>
    <row r="14" spans="2:40" ht="20.100000000000001" customHeight="1" x14ac:dyDescent="0.4">
      <c r="C14" s="128" t="s">
        <v>434</v>
      </c>
      <c r="D14" s="52">
        <f t="shared" si="0"/>
        <v>34</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v>1</v>
      </c>
      <c r="AC14" s="3">
        <v>1</v>
      </c>
      <c r="AD14" s="3">
        <v>1</v>
      </c>
      <c r="AE14" s="3">
        <v>1</v>
      </c>
      <c r="AF14" s="3">
        <v>1</v>
      </c>
      <c r="AG14" s="3">
        <v>1</v>
      </c>
      <c r="AH14" s="3">
        <v>1</v>
      </c>
      <c r="AI14" s="3">
        <v>1</v>
      </c>
      <c r="AJ14" s="3">
        <v>1</v>
      </c>
      <c r="AK14" s="3">
        <v>1</v>
      </c>
      <c r="AL14" s="3">
        <v>1</v>
      </c>
      <c r="AM14" s="3"/>
      <c r="AN14" s="39"/>
    </row>
    <row r="15" spans="2:40" ht="20.100000000000001" customHeight="1" x14ac:dyDescent="0.4">
      <c r="C15" s="128" t="s">
        <v>435</v>
      </c>
      <c r="D15" s="52">
        <f t="shared" si="0"/>
        <v>34</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v>1</v>
      </c>
      <c r="AC15" s="3">
        <v>1</v>
      </c>
      <c r="AD15" s="3">
        <v>1</v>
      </c>
      <c r="AE15" s="3">
        <v>1</v>
      </c>
      <c r="AF15" s="3">
        <v>1</v>
      </c>
      <c r="AG15" s="3">
        <v>1</v>
      </c>
      <c r="AH15" s="3">
        <v>1</v>
      </c>
      <c r="AI15" s="3">
        <v>1</v>
      </c>
      <c r="AJ15" s="3">
        <v>1</v>
      </c>
      <c r="AK15" s="3">
        <v>1</v>
      </c>
      <c r="AL15" s="3">
        <v>1</v>
      </c>
      <c r="AM15" s="3"/>
      <c r="AN15" s="39"/>
    </row>
    <row r="16" spans="2:40" ht="20.100000000000001" customHeight="1" x14ac:dyDescent="0.4">
      <c r="C16" s="128" t="s">
        <v>436</v>
      </c>
      <c r="D16" s="52">
        <f t="shared" si="0"/>
        <v>22</v>
      </c>
      <c r="E16" s="3"/>
      <c r="F16" s="3"/>
      <c r="G16" s="3"/>
      <c r="H16" s="3"/>
      <c r="I16" s="3"/>
      <c r="J16" s="3">
        <v>1</v>
      </c>
      <c r="K16" s="3">
        <v>1</v>
      </c>
      <c r="L16" s="3">
        <v>1</v>
      </c>
      <c r="M16" s="3">
        <v>1</v>
      </c>
      <c r="N16" s="3">
        <v>1</v>
      </c>
      <c r="O16" s="3">
        <v>1</v>
      </c>
      <c r="P16" s="3">
        <v>1</v>
      </c>
      <c r="Q16" s="3">
        <v>1</v>
      </c>
      <c r="R16" s="3">
        <v>1</v>
      </c>
      <c r="S16" s="3">
        <v>1</v>
      </c>
      <c r="T16" s="3">
        <v>1</v>
      </c>
      <c r="U16" s="3">
        <v>1</v>
      </c>
      <c r="V16" s="3">
        <v>1</v>
      </c>
      <c r="W16" s="3">
        <v>1</v>
      </c>
      <c r="X16" s="3">
        <v>1</v>
      </c>
      <c r="Y16" s="3">
        <v>1</v>
      </c>
      <c r="Z16" s="3">
        <v>1</v>
      </c>
      <c r="AA16" s="3">
        <v>1</v>
      </c>
      <c r="AB16" s="3">
        <v>1</v>
      </c>
      <c r="AC16" s="3">
        <v>1</v>
      </c>
      <c r="AD16" s="3">
        <v>1</v>
      </c>
      <c r="AE16" s="3">
        <v>1</v>
      </c>
      <c r="AF16" s="3"/>
      <c r="AG16" s="3"/>
      <c r="AH16" s="3"/>
      <c r="AI16" s="3"/>
      <c r="AJ16" s="3"/>
      <c r="AK16" s="3"/>
      <c r="AL16" s="3"/>
      <c r="AM16" s="3"/>
      <c r="AN16" s="39"/>
    </row>
    <row r="17" spans="3:40" ht="20.100000000000001" customHeight="1" x14ac:dyDescent="0.4">
      <c r="C17" s="128" t="s">
        <v>438</v>
      </c>
      <c r="D17" s="52">
        <f t="shared" si="0"/>
        <v>28</v>
      </c>
      <c r="E17" s="3"/>
      <c r="F17" s="3"/>
      <c r="G17" s="3"/>
      <c r="H17" s="3"/>
      <c r="I17" s="3"/>
      <c r="J17" s="3"/>
      <c r="K17" s="3">
        <v>1</v>
      </c>
      <c r="L17" s="3">
        <v>1</v>
      </c>
      <c r="M17" s="3">
        <v>1</v>
      </c>
      <c r="N17" s="3">
        <v>1</v>
      </c>
      <c r="O17" s="3">
        <v>1</v>
      </c>
      <c r="P17" s="3">
        <v>1</v>
      </c>
      <c r="Q17" s="3">
        <v>1</v>
      </c>
      <c r="R17" s="3">
        <v>1</v>
      </c>
      <c r="S17" s="3">
        <v>1</v>
      </c>
      <c r="T17" s="3">
        <v>1</v>
      </c>
      <c r="U17" s="3">
        <v>1</v>
      </c>
      <c r="V17" s="3">
        <v>1</v>
      </c>
      <c r="W17" s="3">
        <v>1</v>
      </c>
      <c r="X17" s="3">
        <v>1</v>
      </c>
      <c r="Y17" s="3">
        <v>1</v>
      </c>
      <c r="Z17" s="3">
        <v>1</v>
      </c>
      <c r="AA17" s="3">
        <v>1</v>
      </c>
      <c r="AB17" s="3">
        <v>1</v>
      </c>
      <c r="AC17" s="3">
        <v>1</v>
      </c>
      <c r="AD17" s="3">
        <v>1</v>
      </c>
      <c r="AE17" s="3">
        <v>1</v>
      </c>
      <c r="AF17" s="3">
        <v>1</v>
      </c>
      <c r="AG17" s="3">
        <v>1</v>
      </c>
      <c r="AH17" s="3">
        <v>1</v>
      </c>
      <c r="AI17" s="3">
        <v>1</v>
      </c>
      <c r="AJ17" s="3">
        <v>1</v>
      </c>
      <c r="AK17" s="3">
        <v>1</v>
      </c>
      <c r="AL17" s="3">
        <v>1</v>
      </c>
      <c r="AM17" s="3"/>
      <c r="AN17" s="39"/>
    </row>
    <row r="18" spans="3:40" ht="20.100000000000001" customHeight="1" x14ac:dyDescent="0.4">
      <c r="C18" s="128" t="s">
        <v>439</v>
      </c>
      <c r="D18" s="52">
        <f t="shared" si="0"/>
        <v>28</v>
      </c>
      <c r="E18" s="3"/>
      <c r="F18" s="3"/>
      <c r="G18" s="3"/>
      <c r="H18" s="3"/>
      <c r="I18" s="3"/>
      <c r="J18" s="3"/>
      <c r="K18" s="3">
        <v>1</v>
      </c>
      <c r="L18" s="3">
        <v>1</v>
      </c>
      <c r="M18" s="3">
        <v>1</v>
      </c>
      <c r="N18" s="3">
        <v>1</v>
      </c>
      <c r="O18" s="3">
        <v>1</v>
      </c>
      <c r="P18" s="3">
        <v>1</v>
      </c>
      <c r="Q18" s="3">
        <v>1</v>
      </c>
      <c r="R18" s="3">
        <v>1</v>
      </c>
      <c r="S18" s="3">
        <v>1</v>
      </c>
      <c r="T18" s="3">
        <v>1</v>
      </c>
      <c r="U18" s="3">
        <v>1</v>
      </c>
      <c r="V18" s="3">
        <v>1</v>
      </c>
      <c r="W18" s="3">
        <v>1</v>
      </c>
      <c r="X18" s="3">
        <v>1</v>
      </c>
      <c r="Y18" s="3">
        <v>1</v>
      </c>
      <c r="Z18" s="3">
        <v>1</v>
      </c>
      <c r="AA18" s="3">
        <v>1</v>
      </c>
      <c r="AB18" s="3">
        <v>1</v>
      </c>
      <c r="AC18" s="3">
        <v>1</v>
      </c>
      <c r="AD18" s="3">
        <v>1</v>
      </c>
      <c r="AE18" s="3">
        <v>1</v>
      </c>
      <c r="AF18" s="3">
        <v>1</v>
      </c>
      <c r="AG18" s="3">
        <v>1</v>
      </c>
      <c r="AH18" s="3">
        <v>1</v>
      </c>
      <c r="AI18" s="3">
        <v>1</v>
      </c>
      <c r="AJ18" s="3">
        <v>1</v>
      </c>
      <c r="AK18" s="3">
        <v>1</v>
      </c>
      <c r="AL18" s="3">
        <v>1</v>
      </c>
      <c r="AM18" s="3"/>
      <c r="AN18" s="39"/>
    </row>
    <row r="19" spans="3:40" ht="20.100000000000001" customHeight="1" x14ac:dyDescent="0.4">
      <c r="C19" s="128" t="s">
        <v>430</v>
      </c>
      <c r="D19" s="52">
        <f t="shared" si="0"/>
        <v>23</v>
      </c>
      <c r="E19" s="3"/>
      <c r="F19" s="3"/>
      <c r="G19" s="3"/>
      <c r="H19" s="3"/>
      <c r="I19" s="3">
        <v>1</v>
      </c>
      <c r="J19" s="3">
        <v>1</v>
      </c>
      <c r="K19" s="3">
        <v>1</v>
      </c>
      <c r="L19" s="3">
        <v>1</v>
      </c>
      <c r="M19" s="3">
        <v>1</v>
      </c>
      <c r="N19" s="3">
        <v>1</v>
      </c>
      <c r="O19" s="3">
        <v>1</v>
      </c>
      <c r="P19" s="3">
        <v>1</v>
      </c>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3"/>
      <c r="AN19" s="39"/>
    </row>
    <row r="20" spans="3:40" ht="20.100000000000001" customHeight="1" x14ac:dyDescent="0.4">
      <c r="C20" s="38" t="s">
        <v>431</v>
      </c>
      <c r="D20" s="52">
        <f t="shared" si="0"/>
        <v>19</v>
      </c>
      <c r="E20" s="3"/>
      <c r="F20" s="3"/>
      <c r="G20" s="3"/>
      <c r="I20" s="3"/>
      <c r="J20" s="3"/>
      <c r="K20" s="3"/>
      <c r="L20" s="3"/>
      <c r="M20" s="3">
        <v>1</v>
      </c>
      <c r="N20" s="3">
        <v>1</v>
      </c>
      <c r="O20" s="3">
        <v>1</v>
      </c>
      <c r="P20" s="3">
        <v>1</v>
      </c>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3"/>
      <c r="AN20" s="39"/>
    </row>
    <row r="21" spans="3:40" ht="20.100000000000001" customHeight="1" x14ac:dyDescent="0.4">
      <c r="C21" s="38" t="s">
        <v>432</v>
      </c>
      <c r="D21" s="52">
        <f t="shared" si="0"/>
        <v>16</v>
      </c>
      <c r="E21" s="3"/>
      <c r="F21" s="3"/>
      <c r="G21" s="3"/>
      <c r="H21" s="129"/>
      <c r="I21" s="3"/>
      <c r="J21" s="3"/>
      <c r="K21" s="3"/>
      <c r="L21" s="3"/>
      <c r="M21" s="3"/>
      <c r="N21" s="3"/>
      <c r="O21" s="3"/>
      <c r="P21" s="3">
        <v>1</v>
      </c>
      <c r="Q21" s="3">
        <v>1</v>
      </c>
      <c r="R21" s="3">
        <v>1</v>
      </c>
      <c r="S21" s="3">
        <v>1</v>
      </c>
      <c r="T21" s="3">
        <v>1</v>
      </c>
      <c r="U21" s="3">
        <v>1</v>
      </c>
      <c r="V21" s="3">
        <v>1</v>
      </c>
      <c r="W21" s="3">
        <v>1</v>
      </c>
      <c r="X21" s="3">
        <v>1</v>
      </c>
      <c r="Y21" s="3">
        <v>1</v>
      </c>
      <c r="Z21" s="3">
        <v>1</v>
      </c>
      <c r="AA21" s="3">
        <v>1</v>
      </c>
      <c r="AB21" s="3">
        <v>1</v>
      </c>
      <c r="AC21" s="3">
        <v>1</v>
      </c>
      <c r="AD21" s="3">
        <v>1</v>
      </c>
      <c r="AE21" s="3">
        <v>1</v>
      </c>
      <c r="AF21" s="3"/>
      <c r="AG21" s="3"/>
      <c r="AH21" s="3"/>
      <c r="AI21" s="3"/>
      <c r="AJ21" s="3"/>
      <c r="AK21" s="3"/>
      <c r="AL21" s="3"/>
      <c r="AM21" s="3"/>
      <c r="AN21" s="39"/>
    </row>
    <row r="22" spans="3:40" ht="20.100000000000001" customHeight="1" x14ac:dyDescent="0.4">
      <c r="C22" s="38" t="s">
        <v>461</v>
      </c>
      <c r="D22" s="52">
        <f t="shared" ref="D22:D107" si="1">SUM(E22:AN22)</f>
        <v>8</v>
      </c>
      <c r="E22" s="3"/>
      <c r="F22" s="3"/>
      <c r="G22" s="3"/>
      <c r="H22" s="3"/>
      <c r="I22" s="3"/>
      <c r="J22" s="3"/>
      <c r="K22" s="3"/>
      <c r="L22" s="3"/>
      <c r="M22" s="3"/>
      <c r="N22" s="3"/>
      <c r="O22" s="3"/>
      <c r="P22" s="3">
        <v>1</v>
      </c>
      <c r="Q22" s="3">
        <v>1</v>
      </c>
      <c r="R22" s="3">
        <v>1</v>
      </c>
      <c r="S22" s="3">
        <v>1</v>
      </c>
      <c r="T22" s="3">
        <v>1</v>
      </c>
      <c r="U22" s="3">
        <v>1</v>
      </c>
      <c r="V22" s="3">
        <v>1</v>
      </c>
      <c r="W22" s="3">
        <v>1</v>
      </c>
      <c r="X22" s="3"/>
      <c r="Y22" s="3"/>
      <c r="Z22" s="3"/>
      <c r="AA22" s="3"/>
      <c r="AC22" s="3"/>
      <c r="AD22" s="3"/>
      <c r="AE22" s="3"/>
      <c r="AF22" s="3"/>
      <c r="AG22" s="3"/>
      <c r="AH22" s="3"/>
      <c r="AI22" s="3"/>
      <c r="AJ22" s="3"/>
      <c r="AK22" s="3"/>
      <c r="AL22" s="3"/>
      <c r="AM22" s="3"/>
      <c r="AN22" s="39"/>
    </row>
    <row r="23" spans="3:40" ht="20.100000000000001" customHeight="1" x14ac:dyDescent="0.4">
      <c r="C23" s="38" t="s">
        <v>573</v>
      </c>
      <c r="D23" s="52">
        <f t="shared" si="1"/>
        <v>4</v>
      </c>
      <c r="E23" s="3"/>
      <c r="F23" s="3"/>
      <c r="G23" s="3"/>
      <c r="H23" s="3"/>
      <c r="I23" s="3"/>
      <c r="J23" s="3"/>
      <c r="K23" s="3"/>
      <c r="L23" s="3"/>
      <c r="M23" s="3"/>
      <c r="N23" s="3"/>
      <c r="O23" s="3"/>
      <c r="P23" s="3"/>
      <c r="Q23" s="3"/>
      <c r="R23" s="3"/>
      <c r="S23" s="3"/>
      <c r="T23" s="3">
        <v>1</v>
      </c>
      <c r="U23" s="3">
        <v>1</v>
      </c>
      <c r="V23" s="3">
        <v>1</v>
      </c>
      <c r="W23" s="3">
        <v>1</v>
      </c>
      <c r="X23" s="3"/>
      <c r="Y23" s="3"/>
      <c r="Z23" s="3"/>
      <c r="AA23" s="3"/>
      <c r="AB23" s="3"/>
      <c r="AC23" s="3"/>
      <c r="AD23" s="3"/>
      <c r="AE23" s="3"/>
      <c r="AF23" s="3"/>
      <c r="AG23" s="3"/>
      <c r="AH23" s="3"/>
      <c r="AI23" s="3"/>
      <c r="AJ23" s="3"/>
      <c r="AK23" s="3"/>
      <c r="AL23" s="3"/>
      <c r="AM23" s="3"/>
      <c r="AN23" s="39"/>
    </row>
    <row r="24" spans="3:40" ht="20.100000000000001" customHeight="1" x14ac:dyDescent="0.4">
      <c r="C24" s="38" t="s">
        <v>474</v>
      </c>
      <c r="D24" s="52">
        <f t="shared" si="1"/>
        <v>36</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c r="AH24" s="3">
        <v>1</v>
      </c>
      <c r="AI24" s="3">
        <v>1</v>
      </c>
      <c r="AJ24" s="3">
        <v>1</v>
      </c>
      <c r="AK24" s="3">
        <v>1</v>
      </c>
      <c r="AL24" s="3">
        <v>1</v>
      </c>
      <c r="AM24" s="3">
        <v>1</v>
      </c>
      <c r="AN24" s="39">
        <v>1</v>
      </c>
    </row>
    <row r="25" spans="3:40" ht="20.100000000000001" customHeight="1" x14ac:dyDescent="0.4">
      <c r="C25" s="128" t="s">
        <v>440</v>
      </c>
      <c r="D25" s="52">
        <f t="shared" si="1"/>
        <v>36</v>
      </c>
      <c r="E25" s="130">
        <v>1</v>
      </c>
      <c r="F25" s="130">
        <v>1</v>
      </c>
      <c r="G25" s="130">
        <v>1</v>
      </c>
      <c r="H25" s="130">
        <v>1</v>
      </c>
      <c r="I25" s="130">
        <v>1</v>
      </c>
      <c r="J25" s="130">
        <v>1</v>
      </c>
      <c r="K25" s="130">
        <v>1</v>
      </c>
      <c r="L25" s="130">
        <v>1</v>
      </c>
      <c r="M25" s="130">
        <v>1</v>
      </c>
      <c r="N25" s="130">
        <v>1</v>
      </c>
      <c r="O25" s="130">
        <v>1</v>
      </c>
      <c r="P25" s="130">
        <v>1</v>
      </c>
      <c r="Q25" s="130">
        <v>1</v>
      </c>
      <c r="R25" s="130">
        <v>1</v>
      </c>
      <c r="S25" s="130">
        <v>1</v>
      </c>
      <c r="T25" s="130">
        <v>1</v>
      </c>
      <c r="U25" s="130">
        <v>1</v>
      </c>
      <c r="V25" s="130">
        <v>1</v>
      </c>
      <c r="W25" s="130">
        <v>1</v>
      </c>
      <c r="X25" s="130">
        <v>1</v>
      </c>
      <c r="Y25" s="130">
        <v>1</v>
      </c>
      <c r="Z25" s="130">
        <v>1</v>
      </c>
      <c r="AA25" s="130">
        <v>1</v>
      </c>
      <c r="AB25" s="130">
        <v>1</v>
      </c>
      <c r="AC25" s="130">
        <v>1</v>
      </c>
      <c r="AD25" s="130">
        <v>1</v>
      </c>
      <c r="AE25" s="130">
        <v>1</v>
      </c>
      <c r="AF25" s="130">
        <v>1</v>
      </c>
      <c r="AG25" s="130">
        <v>1</v>
      </c>
      <c r="AH25" s="130">
        <v>1</v>
      </c>
      <c r="AI25" s="130">
        <v>1</v>
      </c>
      <c r="AJ25" s="130">
        <v>1</v>
      </c>
      <c r="AK25" s="130">
        <v>1</v>
      </c>
      <c r="AL25" s="130">
        <v>1</v>
      </c>
      <c r="AM25" s="130">
        <v>1</v>
      </c>
      <c r="AN25" s="131">
        <v>1</v>
      </c>
    </row>
    <row r="26" spans="3:40" ht="20.100000000000001" customHeight="1" x14ac:dyDescent="0.4">
      <c r="C26" s="38" t="s">
        <v>441</v>
      </c>
      <c r="D26" s="52">
        <f t="shared" si="1"/>
        <v>36</v>
      </c>
      <c r="E26" s="130">
        <v>1</v>
      </c>
      <c r="F26" s="130">
        <v>1</v>
      </c>
      <c r="G26" s="130">
        <v>1</v>
      </c>
      <c r="H26" s="130">
        <v>1</v>
      </c>
      <c r="I26" s="130">
        <v>1</v>
      </c>
      <c r="J26" s="130">
        <v>1</v>
      </c>
      <c r="K26" s="130">
        <v>1</v>
      </c>
      <c r="L26" s="130">
        <v>1</v>
      </c>
      <c r="M26" s="130">
        <v>1</v>
      </c>
      <c r="N26" s="130">
        <v>1</v>
      </c>
      <c r="O26" s="130">
        <v>1</v>
      </c>
      <c r="P26" s="130">
        <v>1</v>
      </c>
      <c r="Q26" s="130">
        <v>1</v>
      </c>
      <c r="R26" s="130">
        <v>1</v>
      </c>
      <c r="S26" s="130">
        <v>1</v>
      </c>
      <c r="T26" s="130">
        <v>1</v>
      </c>
      <c r="U26" s="130">
        <v>1</v>
      </c>
      <c r="V26" s="130">
        <v>1</v>
      </c>
      <c r="W26" s="130">
        <v>1</v>
      </c>
      <c r="X26" s="130">
        <v>1</v>
      </c>
      <c r="Y26" s="130">
        <v>1</v>
      </c>
      <c r="Z26" s="130">
        <v>1</v>
      </c>
      <c r="AA26" s="130">
        <v>1</v>
      </c>
      <c r="AB26" s="130">
        <v>1</v>
      </c>
      <c r="AC26" s="130">
        <v>1</v>
      </c>
      <c r="AD26" s="130">
        <v>1</v>
      </c>
      <c r="AE26" s="130">
        <v>1</v>
      </c>
      <c r="AF26" s="130">
        <v>1</v>
      </c>
      <c r="AG26" s="130">
        <v>1</v>
      </c>
      <c r="AH26" s="130">
        <v>1</v>
      </c>
      <c r="AI26" s="130">
        <v>1</v>
      </c>
      <c r="AJ26" s="130">
        <v>1</v>
      </c>
      <c r="AK26" s="130">
        <v>1</v>
      </c>
      <c r="AL26" s="130">
        <v>1</v>
      </c>
      <c r="AM26" s="130">
        <v>1</v>
      </c>
      <c r="AN26" s="131">
        <v>1</v>
      </c>
    </row>
    <row r="27" spans="3:40" ht="20.100000000000001" customHeight="1" x14ac:dyDescent="0.4">
      <c r="C27" s="38" t="s">
        <v>442</v>
      </c>
      <c r="D27" s="52">
        <f t="shared" si="1"/>
        <v>36</v>
      </c>
      <c r="E27" s="130">
        <v>1</v>
      </c>
      <c r="F27" s="130">
        <v>1</v>
      </c>
      <c r="G27" s="130">
        <v>1</v>
      </c>
      <c r="H27" s="130">
        <v>1</v>
      </c>
      <c r="I27" s="130">
        <v>1</v>
      </c>
      <c r="J27" s="130">
        <v>1</v>
      </c>
      <c r="K27" s="130">
        <v>1</v>
      </c>
      <c r="L27" s="130">
        <v>1</v>
      </c>
      <c r="M27" s="130">
        <v>1</v>
      </c>
      <c r="N27" s="130">
        <v>1</v>
      </c>
      <c r="O27" s="130">
        <v>1</v>
      </c>
      <c r="P27" s="130">
        <v>1</v>
      </c>
      <c r="Q27" s="130">
        <v>1</v>
      </c>
      <c r="R27" s="130">
        <v>1</v>
      </c>
      <c r="S27" s="130">
        <v>1</v>
      </c>
      <c r="T27" s="130">
        <v>1</v>
      </c>
      <c r="U27" s="130">
        <v>1</v>
      </c>
      <c r="V27" s="130">
        <v>1</v>
      </c>
      <c r="W27" s="130">
        <v>1</v>
      </c>
      <c r="X27" s="130">
        <v>1</v>
      </c>
      <c r="Y27" s="130">
        <v>1</v>
      </c>
      <c r="Z27" s="130">
        <v>1</v>
      </c>
      <c r="AA27" s="134">
        <v>1</v>
      </c>
      <c r="AB27" s="130">
        <v>1</v>
      </c>
      <c r="AC27" s="130">
        <v>1</v>
      </c>
      <c r="AD27" s="130">
        <v>1</v>
      </c>
      <c r="AE27" s="130">
        <v>1</v>
      </c>
      <c r="AF27" s="130">
        <v>1</v>
      </c>
      <c r="AG27" s="130">
        <v>1</v>
      </c>
      <c r="AH27" s="130">
        <v>1</v>
      </c>
      <c r="AI27" s="130">
        <v>1</v>
      </c>
      <c r="AJ27" s="130">
        <v>1</v>
      </c>
      <c r="AK27" s="130">
        <v>1</v>
      </c>
      <c r="AL27" s="130">
        <v>1</v>
      </c>
      <c r="AM27" s="130">
        <v>1</v>
      </c>
      <c r="AN27" s="131">
        <v>1</v>
      </c>
    </row>
    <row r="28" spans="3:40" ht="20.100000000000001" customHeight="1" x14ac:dyDescent="0.4">
      <c r="C28" s="38" t="s">
        <v>443</v>
      </c>
      <c r="D28" s="52">
        <f t="shared" si="1"/>
        <v>33</v>
      </c>
      <c r="E28" s="3"/>
      <c r="F28" s="3"/>
      <c r="G28" s="3"/>
      <c r="H28" s="3">
        <v>1</v>
      </c>
      <c r="I28" s="3">
        <v>1</v>
      </c>
      <c r="J28" s="3">
        <v>1</v>
      </c>
      <c r="K28" s="3">
        <v>1</v>
      </c>
      <c r="L28" s="3">
        <v>1</v>
      </c>
      <c r="M28" s="3">
        <v>1</v>
      </c>
      <c r="N28" s="130">
        <v>1</v>
      </c>
      <c r="O28" s="130">
        <v>1</v>
      </c>
      <c r="P28" s="130">
        <v>1</v>
      </c>
      <c r="Q28" s="130">
        <v>1</v>
      </c>
      <c r="R28" s="130">
        <v>1</v>
      </c>
      <c r="S28" s="130">
        <v>1</v>
      </c>
      <c r="T28" s="134">
        <v>1</v>
      </c>
      <c r="U28" s="130">
        <v>1</v>
      </c>
      <c r="V28" s="130">
        <v>1</v>
      </c>
      <c r="W28" s="130">
        <v>1</v>
      </c>
      <c r="X28" s="130">
        <v>1</v>
      </c>
      <c r="Y28" s="130">
        <v>1</v>
      </c>
      <c r="Z28" s="130">
        <v>1</v>
      </c>
      <c r="AA28" s="130">
        <v>1</v>
      </c>
      <c r="AB28" s="130">
        <v>1</v>
      </c>
      <c r="AC28" s="130">
        <v>1</v>
      </c>
      <c r="AD28" s="130">
        <v>1</v>
      </c>
      <c r="AE28" s="130">
        <v>1</v>
      </c>
      <c r="AF28" s="130">
        <v>1</v>
      </c>
      <c r="AG28" s="130">
        <v>1</v>
      </c>
      <c r="AH28" s="130">
        <v>1</v>
      </c>
      <c r="AI28" s="130">
        <v>1</v>
      </c>
      <c r="AJ28" s="130">
        <v>1</v>
      </c>
      <c r="AK28" s="130">
        <v>1</v>
      </c>
      <c r="AL28" s="130">
        <v>1</v>
      </c>
      <c r="AM28" s="130">
        <v>1</v>
      </c>
      <c r="AN28" s="131">
        <v>1</v>
      </c>
    </row>
    <row r="29" spans="3:40" ht="20.100000000000001" customHeight="1" x14ac:dyDescent="0.4">
      <c r="C29" s="38" t="s">
        <v>444</v>
      </c>
      <c r="D29" s="52">
        <f t="shared" si="1"/>
        <v>33</v>
      </c>
      <c r="E29" s="3"/>
      <c r="F29" s="3"/>
      <c r="G29" s="3"/>
      <c r="H29" s="130">
        <v>1</v>
      </c>
      <c r="I29" s="130">
        <v>1</v>
      </c>
      <c r="J29" s="130">
        <v>1</v>
      </c>
      <c r="K29" s="130">
        <v>1</v>
      </c>
      <c r="L29" s="130">
        <v>1</v>
      </c>
      <c r="M29" s="130">
        <v>1</v>
      </c>
      <c r="N29" s="130">
        <v>1</v>
      </c>
      <c r="O29" s="130">
        <v>1</v>
      </c>
      <c r="P29" s="130">
        <v>1</v>
      </c>
      <c r="Q29" s="130">
        <v>1</v>
      </c>
      <c r="R29" s="130">
        <v>1</v>
      </c>
      <c r="S29" s="130">
        <v>1</v>
      </c>
      <c r="T29" s="130">
        <v>1</v>
      </c>
      <c r="U29" s="130">
        <v>1</v>
      </c>
      <c r="V29" s="130">
        <v>1</v>
      </c>
      <c r="W29" s="130">
        <v>1</v>
      </c>
      <c r="X29" s="130">
        <v>1</v>
      </c>
      <c r="Y29" s="130">
        <v>1</v>
      </c>
      <c r="Z29" s="130">
        <v>1</v>
      </c>
      <c r="AA29" s="130">
        <v>1</v>
      </c>
      <c r="AB29" s="130">
        <v>1</v>
      </c>
      <c r="AC29" s="130">
        <v>1</v>
      </c>
      <c r="AD29" s="130">
        <v>1</v>
      </c>
      <c r="AE29" s="130">
        <v>1</v>
      </c>
      <c r="AF29" s="130">
        <v>1</v>
      </c>
      <c r="AG29" s="130">
        <v>1</v>
      </c>
      <c r="AH29" s="130">
        <v>1</v>
      </c>
      <c r="AI29" s="130">
        <v>1</v>
      </c>
      <c r="AJ29" s="130">
        <v>1</v>
      </c>
      <c r="AK29" s="130">
        <v>1</v>
      </c>
      <c r="AL29" s="130">
        <v>1</v>
      </c>
      <c r="AM29" s="130">
        <v>1</v>
      </c>
      <c r="AN29" s="131">
        <v>1</v>
      </c>
    </row>
    <row r="30" spans="3:40" ht="20.100000000000001" customHeight="1" x14ac:dyDescent="0.4">
      <c r="C30" s="38" t="s">
        <v>455</v>
      </c>
      <c r="D30" s="52">
        <f t="shared" si="1"/>
        <v>32</v>
      </c>
      <c r="E30" s="3"/>
      <c r="F30" s="3"/>
      <c r="G30" s="3"/>
      <c r="H30" s="130">
        <v>1</v>
      </c>
      <c r="I30" s="130">
        <v>1</v>
      </c>
      <c r="J30" s="130">
        <v>1</v>
      </c>
      <c r="K30" s="130">
        <v>1</v>
      </c>
      <c r="L30" s="130">
        <v>1</v>
      </c>
      <c r="M30" s="130"/>
      <c r="N30" s="130">
        <v>1</v>
      </c>
      <c r="O30" s="130">
        <v>1</v>
      </c>
      <c r="P30" s="130">
        <v>1</v>
      </c>
      <c r="Q30" s="130">
        <v>1</v>
      </c>
      <c r="R30" s="130">
        <v>1</v>
      </c>
      <c r="S30" s="130">
        <v>1</v>
      </c>
      <c r="T30" s="130">
        <v>1</v>
      </c>
      <c r="U30" s="130">
        <v>1</v>
      </c>
      <c r="V30" s="130">
        <v>1</v>
      </c>
      <c r="W30" s="130">
        <v>1</v>
      </c>
      <c r="X30" s="130">
        <v>1</v>
      </c>
      <c r="Y30" s="130">
        <v>1</v>
      </c>
      <c r="Z30" s="130">
        <v>1</v>
      </c>
      <c r="AA30" s="130">
        <v>1</v>
      </c>
      <c r="AB30" s="130">
        <v>1</v>
      </c>
      <c r="AC30" s="130">
        <v>1</v>
      </c>
      <c r="AD30" s="130">
        <v>1</v>
      </c>
      <c r="AE30" s="130">
        <v>1</v>
      </c>
      <c r="AF30" s="130">
        <v>1</v>
      </c>
      <c r="AG30" s="130">
        <v>1</v>
      </c>
      <c r="AH30" s="130">
        <v>1</v>
      </c>
      <c r="AI30" s="130">
        <v>1</v>
      </c>
      <c r="AJ30" s="130">
        <v>1</v>
      </c>
      <c r="AK30" s="130">
        <v>1</v>
      </c>
      <c r="AL30" s="130">
        <v>1</v>
      </c>
      <c r="AM30" s="130">
        <v>1</v>
      </c>
      <c r="AN30" s="131">
        <v>1</v>
      </c>
    </row>
    <row r="31" spans="3:40" ht="20.100000000000001" customHeight="1" x14ac:dyDescent="0.4">
      <c r="C31" s="38" t="s">
        <v>457</v>
      </c>
      <c r="D31" s="52">
        <f t="shared" si="1"/>
        <v>31</v>
      </c>
      <c r="E31" s="130"/>
      <c r="F31" s="130"/>
      <c r="G31" s="130"/>
      <c r="H31" s="130">
        <v>1</v>
      </c>
      <c r="I31" s="130">
        <v>1</v>
      </c>
      <c r="J31" s="130">
        <v>1</v>
      </c>
      <c r="K31" s="130">
        <v>1</v>
      </c>
      <c r="L31" s="130">
        <v>1</v>
      </c>
      <c r="M31" s="130">
        <v>1</v>
      </c>
      <c r="N31" s="130">
        <v>1</v>
      </c>
      <c r="O31" s="130">
        <v>1</v>
      </c>
      <c r="P31" s="130">
        <v>1</v>
      </c>
      <c r="Q31" s="130">
        <v>1</v>
      </c>
      <c r="R31" s="130">
        <v>1</v>
      </c>
      <c r="S31" s="130">
        <v>1</v>
      </c>
      <c r="T31" s="130">
        <v>1</v>
      </c>
      <c r="U31" s="130">
        <v>1</v>
      </c>
      <c r="V31" s="130">
        <v>1</v>
      </c>
      <c r="W31" s="130">
        <v>1</v>
      </c>
      <c r="X31" s="130">
        <v>1</v>
      </c>
      <c r="Y31" s="130">
        <v>1</v>
      </c>
      <c r="Z31" s="130">
        <v>1</v>
      </c>
      <c r="AA31" s="130">
        <v>1</v>
      </c>
      <c r="AB31" s="130">
        <v>1</v>
      </c>
      <c r="AC31" s="130">
        <v>1</v>
      </c>
      <c r="AD31" s="130">
        <v>1</v>
      </c>
      <c r="AE31" s="130">
        <v>1</v>
      </c>
      <c r="AF31" s="130">
        <v>1</v>
      </c>
      <c r="AG31" s="130">
        <v>1</v>
      </c>
      <c r="AH31" s="130">
        <v>1</v>
      </c>
      <c r="AI31" s="130">
        <v>1</v>
      </c>
      <c r="AJ31" s="130">
        <v>1</v>
      </c>
      <c r="AK31" s="130">
        <v>1</v>
      </c>
      <c r="AL31" s="130">
        <v>1</v>
      </c>
      <c r="AM31" s="130"/>
      <c r="AN31" s="131"/>
    </row>
    <row r="32" spans="3:40" ht="20.100000000000001" customHeight="1" x14ac:dyDescent="0.4">
      <c r="C32" s="38" t="s">
        <v>549</v>
      </c>
      <c r="D32" s="52">
        <f t="shared" si="1"/>
        <v>15</v>
      </c>
      <c r="E32" s="130"/>
      <c r="F32" s="130"/>
      <c r="G32" s="130"/>
      <c r="H32" s="130">
        <v>1</v>
      </c>
      <c r="I32" s="130">
        <v>1</v>
      </c>
      <c r="J32" s="130">
        <v>1</v>
      </c>
      <c r="K32" s="130">
        <v>1</v>
      </c>
      <c r="L32" s="130">
        <v>1</v>
      </c>
      <c r="M32" s="130">
        <v>1</v>
      </c>
      <c r="N32" s="130">
        <v>1</v>
      </c>
      <c r="O32" s="130">
        <v>1</v>
      </c>
      <c r="P32" s="130">
        <v>1</v>
      </c>
      <c r="Q32" s="130">
        <v>1</v>
      </c>
      <c r="R32" s="130">
        <v>1</v>
      </c>
      <c r="S32" s="130">
        <v>1</v>
      </c>
      <c r="T32" s="130">
        <v>1</v>
      </c>
      <c r="U32" s="130">
        <v>1</v>
      </c>
      <c r="V32" s="130">
        <v>1</v>
      </c>
      <c r="W32" s="130"/>
      <c r="X32" s="130"/>
      <c r="Y32" s="130"/>
      <c r="Z32" s="130"/>
      <c r="AA32" s="130"/>
      <c r="AB32" s="130"/>
      <c r="AC32" s="130"/>
      <c r="AD32" s="130"/>
      <c r="AE32" s="130"/>
      <c r="AF32" s="130"/>
      <c r="AG32" s="130"/>
      <c r="AH32" s="130"/>
      <c r="AI32" s="130"/>
      <c r="AJ32" s="130"/>
      <c r="AK32" s="130"/>
      <c r="AL32" s="130"/>
      <c r="AM32" s="130"/>
      <c r="AN32" s="131"/>
    </row>
    <row r="33" spans="3:40" ht="20.100000000000001" customHeight="1" x14ac:dyDescent="0.4">
      <c r="C33" s="38" t="s">
        <v>451</v>
      </c>
      <c r="D33" s="52">
        <f t="shared" si="1"/>
        <v>33</v>
      </c>
      <c r="E33" s="3"/>
      <c r="F33" s="3"/>
      <c r="G33" s="3"/>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3">
        <v>1</v>
      </c>
      <c r="AN33" s="39">
        <v>1</v>
      </c>
    </row>
    <row r="34" spans="3:40" ht="20.100000000000001" customHeight="1" x14ac:dyDescent="0.4">
      <c r="C34" s="38" t="s">
        <v>450</v>
      </c>
      <c r="D34" s="52">
        <f t="shared" si="1"/>
        <v>21</v>
      </c>
      <c r="E34" s="3"/>
      <c r="F34" s="3"/>
      <c r="G34" s="3"/>
      <c r="H34" s="3"/>
      <c r="I34" s="3"/>
      <c r="J34" s="3"/>
      <c r="K34" s="3"/>
      <c r="L34" s="3"/>
      <c r="M34" s="3"/>
      <c r="N34" s="3"/>
      <c r="O34" s="3"/>
      <c r="P34" s="3"/>
      <c r="Q34" s="3"/>
      <c r="R34" s="3"/>
      <c r="S34" s="3"/>
      <c r="T34" s="3">
        <v>1</v>
      </c>
      <c r="U34" s="3">
        <v>1</v>
      </c>
      <c r="V34" s="3">
        <v>1</v>
      </c>
      <c r="W34" s="3">
        <v>1</v>
      </c>
      <c r="X34" s="3">
        <v>1</v>
      </c>
      <c r="Y34" s="3">
        <v>1</v>
      </c>
      <c r="Z34" s="3">
        <v>1</v>
      </c>
      <c r="AA34" s="3">
        <v>1</v>
      </c>
      <c r="AB34" s="3">
        <v>1</v>
      </c>
      <c r="AC34" s="3">
        <v>1</v>
      </c>
      <c r="AD34" s="3">
        <v>1</v>
      </c>
      <c r="AE34" s="3">
        <v>1</v>
      </c>
      <c r="AF34" s="3">
        <v>1</v>
      </c>
      <c r="AG34" s="3">
        <v>1</v>
      </c>
      <c r="AH34" s="3">
        <v>1</v>
      </c>
      <c r="AI34" s="3">
        <v>1</v>
      </c>
      <c r="AJ34" s="3">
        <v>1</v>
      </c>
      <c r="AK34" s="3">
        <v>1</v>
      </c>
      <c r="AL34" s="3">
        <v>1</v>
      </c>
      <c r="AM34" s="3">
        <v>1</v>
      </c>
      <c r="AN34" s="39">
        <v>1</v>
      </c>
    </row>
    <row r="35" spans="3:40" ht="20.100000000000001" customHeight="1" x14ac:dyDescent="0.4">
      <c r="C35" s="38" t="s">
        <v>452</v>
      </c>
      <c r="D35" s="52">
        <f t="shared" si="1"/>
        <v>21</v>
      </c>
      <c r="E35" s="3"/>
      <c r="F35" s="3"/>
      <c r="G35" s="3"/>
      <c r="H35" s="3"/>
      <c r="I35" s="3"/>
      <c r="J35" s="3"/>
      <c r="K35" s="3"/>
      <c r="L35" s="3"/>
      <c r="M35" s="3"/>
      <c r="N35" s="3"/>
      <c r="O35" s="3"/>
      <c r="P35" s="3"/>
      <c r="Q35" s="3"/>
      <c r="R35" s="3"/>
      <c r="S35" s="3"/>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3">
        <v>1</v>
      </c>
      <c r="AN35" s="39">
        <v>1</v>
      </c>
    </row>
    <row r="36" spans="3:40" ht="20.100000000000001" customHeight="1" x14ac:dyDescent="0.4">
      <c r="C36" s="38" t="s">
        <v>471</v>
      </c>
      <c r="D36" s="52">
        <f t="shared" si="1"/>
        <v>21</v>
      </c>
      <c r="E36" s="3"/>
      <c r="F36" s="3"/>
      <c r="G36" s="3"/>
      <c r="H36" s="3"/>
      <c r="I36" s="3"/>
      <c r="J36" s="3"/>
      <c r="K36" s="3"/>
      <c r="L36" s="3"/>
      <c r="M36" s="3"/>
      <c r="N36" s="3"/>
      <c r="O36" s="3"/>
      <c r="P36" s="3"/>
      <c r="Q36" s="3"/>
      <c r="R36" s="3"/>
      <c r="S36" s="3"/>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3">
        <v>1</v>
      </c>
      <c r="AN36" s="39">
        <v>1</v>
      </c>
    </row>
    <row r="37" spans="3:40" ht="20.100000000000001" customHeight="1" x14ac:dyDescent="0.4">
      <c r="C37" s="38" t="s">
        <v>473</v>
      </c>
      <c r="D37" s="52">
        <f t="shared" si="1"/>
        <v>36</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3">
        <v>1</v>
      </c>
      <c r="AN37" s="39">
        <v>1</v>
      </c>
    </row>
    <row r="38" spans="3:40" ht="20.100000000000001" customHeight="1" x14ac:dyDescent="0.4">
      <c r="C38" s="38" t="s">
        <v>463</v>
      </c>
      <c r="D38" s="52">
        <f t="shared" si="1"/>
        <v>30</v>
      </c>
      <c r="E38" s="3"/>
      <c r="F38" s="3"/>
      <c r="G38" s="3"/>
      <c r="H38" s="3"/>
      <c r="I38" s="3"/>
      <c r="J38" s="3"/>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3">
        <v>1</v>
      </c>
      <c r="AN38" s="39">
        <v>1</v>
      </c>
    </row>
    <row r="39" spans="3:40" ht="20.100000000000001" customHeight="1" x14ac:dyDescent="0.4">
      <c r="C39" s="38" t="s">
        <v>464</v>
      </c>
      <c r="D39" s="52">
        <f t="shared" si="1"/>
        <v>30</v>
      </c>
      <c r="E39" s="3"/>
      <c r="F39" s="3"/>
      <c r="G39" s="3"/>
      <c r="H39" s="3"/>
      <c r="I39" s="3"/>
      <c r="J39" s="3"/>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3">
        <v>1</v>
      </c>
      <c r="AN39" s="39">
        <v>1</v>
      </c>
    </row>
    <row r="40" spans="3:40" ht="20.100000000000001" customHeight="1" x14ac:dyDescent="0.4">
      <c r="C40" s="38" t="s">
        <v>465</v>
      </c>
      <c r="D40" s="52">
        <f t="shared" si="1"/>
        <v>30</v>
      </c>
      <c r="E40" s="3"/>
      <c r="F40" s="3"/>
      <c r="G40" s="3"/>
      <c r="H40" s="3"/>
      <c r="I40" s="3"/>
      <c r="J40" s="3"/>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3">
        <v>1</v>
      </c>
      <c r="AN40" s="39">
        <v>1</v>
      </c>
    </row>
    <row r="41" spans="3:40" ht="20.100000000000001" customHeight="1" x14ac:dyDescent="0.4">
      <c r="C41" s="38" t="s">
        <v>466</v>
      </c>
      <c r="D41" s="52">
        <f t="shared" si="1"/>
        <v>27</v>
      </c>
      <c r="E41" s="3"/>
      <c r="F41" s="3"/>
      <c r="G41" s="3"/>
      <c r="H41" s="3"/>
      <c r="I41" s="3"/>
      <c r="J41" s="3"/>
      <c r="K41" s="3"/>
      <c r="L41" s="3"/>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3">
        <v>1</v>
      </c>
      <c r="AN41" s="39"/>
    </row>
    <row r="42" spans="3:40" ht="20.100000000000001" customHeight="1" x14ac:dyDescent="0.4">
      <c r="C42" s="38" t="s">
        <v>467</v>
      </c>
      <c r="D42" s="52">
        <f t="shared" si="1"/>
        <v>19</v>
      </c>
      <c r="E42" s="3"/>
      <c r="F42" s="3"/>
      <c r="G42" s="3"/>
      <c r="H42" s="3"/>
      <c r="I42" s="3"/>
      <c r="J42" s="3"/>
      <c r="K42" s="3"/>
      <c r="L42" s="3"/>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c r="AG42" s="3"/>
      <c r="AH42" s="3"/>
      <c r="AI42" s="3"/>
      <c r="AJ42" s="3"/>
      <c r="AK42" s="3"/>
      <c r="AL42" s="3"/>
      <c r="AM42" s="3"/>
      <c r="AN42" s="39"/>
    </row>
    <row r="43" spans="3:40" ht="20.100000000000001" customHeight="1" x14ac:dyDescent="0.4">
      <c r="C43" s="38" t="s">
        <v>468</v>
      </c>
      <c r="D43" s="52">
        <f t="shared" si="1"/>
        <v>9</v>
      </c>
      <c r="E43" s="3"/>
      <c r="F43" s="3"/>
      <c r="G43" s="3"/>
      <c r="H43" s="3"/>
      <c r="I43" s="3"/>
      <c r="J43" s="3"/>
      <c r="K43" s="3"/>
      <c r="L43" s="3"/>
      <c r="M43" s="3"/>
      <c r="N43" s="3"/>
      <c r="O43" s="3"/>
      <c r="P43" s="3"/>
      <c r="Q43" s="3"/>
      <c r="R43" s="3"/>
      <c r="S43" s="3">
        <v>1</v>
      </c>
      <c r="T43" s="3">
        <v>1</v>
      </c>
      <c r="U43" s="3">
        <v>1</v>
      </c>
      <c r="V43" s="3">
        <v>1</v>
      </c>
      <c r="W43" s="3">
        <v>1</v>
      </c>
      <c r="X43" s="3">
        <v>1</v>
      </c>
      <c r="Y43" s="3">
        <v>1</v>
      </c>
      <c r="Z43" s="3">
        <v>1</v>
      </c>
      <c r="AA43" s="3">
        <v>1</v>
      </c>
      <c r="AB43" s="3"/>
      <c r="AC43" s="3"/>
      <c r="AD43" s="3"/>
      <c r="AE43" s="3"/>
      <c r="AF43" s="3"/>
      <c r="AG43" s="3"/>
      <c r="AH43" s="3"/>
      <c r="AI43" s="3"/>
      <c r="AJ43" s="3"/>
      <c r="AK43" s="3"/>
      <c r="AL43" s="3"/>
      <c r="AM43" s="3"/>
      <c r="AN43" s="39"/>
    </row>
    <row r="44" spans="3:40" ht="20.100000000000001" customHeight="1" x14ac:dyDescent="0.4">
      <c r="C44" s="38" t="s">
        <v>469</v>
      </c>
      <c r="D44" s="52">
        <f t="shared" si="1"/>
        <v>9</v>
      </c>
      <c r="E44" s="3"/>
      <c r="F44" s="3"/>
      <c r="G44" s="3"/>
      <c r="H44" s="3"/>
      <c r="I44" s="3"/>
      <c r="J44" s="3"/>
      <c r="K44" s="3"/>
      <c r="L44" s="3"/>
      <c r="M44" s="3"/>
      <c r="N44" s="3"/>
      <c r="O44" s="3"/>
      <c r="P44" s="3"/>
      <c r="Q44" s="3"/>
      <c r="R44" s="3"/>
      <c r="S44" s="3">
        <v>1</v>
      </c>
      <c r="T44" s="3">
        <v>1</v>
      </c>
      <c r="U44" s="3">
        <v>1</v>
      </c>
      <c r="V44" s="3">
        <v>1</v>
      </c>
      <c r="W44" s="3">
        <v>1</v>
      </c>
      <c r="X44" s="3">
        <v>1</v>
      </c>
      <c r="Y44" s="3">
        <v>1</v>
      </c>
      <c r="Z44" s="3">
        <v>1</v>
      </c>
      <c r="AA44" s="3">
        <v>1</v>
      </c>
      <c r="AB44" s="3"/>
      <c r="AC44" s="3"/>
      <c r="AD44" s="3"/>
      <c r="AE44" s="3"/>
      <c r="AF44" s="3"/>
      <c r="AG44" s="3"/>
      <c r="AH44" s="3"/>
      <c r="AI44" s="3"/>
      <c r="AJ44" s="3"/>
      <c r="AK44" s="3"/>
      <c r="AL44" s="3"/>
      <c r="AM44" s="3"/>
      <c r="AN44" s="39"/>
    </row>
    <row r="45" spans="3:40" ht="20.100000000000001" customHeight="1" x14ac:dyDescent="0.4">
      <c r="C45" s="38" t="s">
        <v>470</v>
      </c>
      <c r="D45" s="52">
        <f t="shared" si="1"/>
        <v>6</v>
      </c>
      <c r="E45" s="3"/>
      <c r="F45" s="3"/>
      <c r="G45" s="3"/>
      <c r="H45" s="3"/>
      <c r="I45" s="3"/>
      <c r="J45" s="3"/>
      <c r="K45" s="3"/>
      <c r="L45" s="3"/>
      <c r="M45" s="3"/>
      <c r="N45" s="3"/>
      <c r="O45" s="3"/>
      <c r="P45" s="3"/>
      <c r="Q45" s="3"/>
      <c r="R45" s="3"/>
      <c r="S45" s="3"/>
      <c r="T45" s="3"/>
      <c r="U45" s="3"/>
      <c r="V45" s="3">
        <v>1</v>
      </c>
      <c r="W45" s="3">
        <v>1</v>
      </c>
      <c r="X45" s="3">
        <v>1</v>
      </c>
      <c r="Y45" s="3">
        <v>1</v>
      </c>
      <c r="Z45" s="3">
        <v>1</v>
      </c>
      <c r="AA45" s="3">
        <v>1</v>
      </c>
      <c r="AB45" s="3"/>
      <c r="AC45" s="3"/>
      <c r="AD45" s="3"/>
      <c r="AE45" s="3"/>
      <c r="AF45" s="3"/>
      <c r="AG45" s="3"/>
      <c r="AH45" s="3"/>
      <c r="AI45" s="3"/>
      <c r="AJ45" s="3"/>
      <c r="AK45" s="3"/>
      <c r="AL45" s="3"/>
      <c r="AM45" s="3"/>
      <c r="AN45" s="39"/>
    </row>
    <row r="46" spans="3:40" ht="20.100000000000001" customHeight="1" x14ac:dyDescent="0.4">
      <c r="C46" s="38" t="s">
        <v>550</v>
      </c>
      <c r="D46" s="52">
        <f t="shared" si="1"/>
        <v>15</v>
      </c>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c r="AC46" s="3"/>
      <c r="AD46" s="3"/>
      <c r="AE46" s="3"/>
      <c r="AF46" s="3"/>
      <c r="AG46" s="3"/>
      <c r="AH46" s="3"/>
      <c r="AI46" s="3"/>
      <c r="AJ46" s="3"/>
      <c r="AK46" s="3"/>
      <c r="AL46" s="3"/>
      <c r="AM46" s="3"/>
      <c r="AN46" s="39"/>
    </row>
    <row r="47" spans="3:40" ht="20.100000000000001" customHeight="1" x14ac:dyDescent="0.4">
      <c r="C47" s="38" t="s">
        <v>574</v>
      </c>
      <c r="D47" s="52">
        <f t="shared" si="1"/>
        <v>15</v>
      </c>
      <c r="E47" s="3"/>
      <c r="F47" s="3"/>
      <c r="G47" s="3"/>
      <c r="H47" s="3"/>
      <c r="I47" s="3"/>
      <c r="J47" s="3"/>
      <c r="K47" s="3"/>
      <c r="L47" s="3"/>
      <c r="M47" s="3">
        <v>1</v>
      </c>
      <c r="N47" s="3">
        <v>1</v>
      </c>
      <c r="O47" s="3">
        <v>1</v>
      </c>
      <c r="P47" s="3">
        <v>1</v>
      </c>
      <c r="Q47" s="3">
        <v>1</v>
      </c>
      <c r="R47" s="3">
        <v>1</v>
      </c>
      <c r="S47" s="3">
        <v>1</v>
      </c>
      <c r="T47" s="3">
        <v>1</v>
      </c>
      <c r="U47" s="3">
        <v>1</v>
      </c>
      <c r="V47" s="3">
        <v>1</v>
      </c>
      <c r="W47" s="3">
        <v>1</v>
      </c>
      <c r="X47" s="3">
        <v>1</v>
      </c>
      <c r="Y47" s="3">
        <v>1</v>
      </c>
      <c r="Z47" s="3">
        <v>1</v>
      </c>
      <c r="AA47" s="3">
        <v>1</v>
      </c>
      <c r="AB47" s="3"/>
      <c r="AC47" s="3"/>
      <c r="AD47" s="3"/>
      <c r="AE47" s="3"/>
      <c r="AF47" s="3"/>
      <c r="AG47" s="3"/>
      <c r="AH47" s="3"/>
      <c r="AI47" s="3"/>
      <c r="AJ47" s="3"/>
      <c r="AK47" s="3"/>
      <c r="AL47" s="3"/>
      <c r="AM47" s="3"/>
      <c r="AN47" s="39"/>
    </row>
    <row r="48" spans="3:40" ht="20.100000000000001" customHeight="1" x14ac:dyDescent="0.4">
      <c r="C48" s="38" t="s">
        <v>575</v>
      </c>
      <c r="D48" s="52">
        <f t="shared" si="1"/>
        <v>8</v>
      </c>
      <c r="E48" s="3"/>
      <c r="F48" s="3"/>
      <c r="G48" s="3"/>
      <c r="H48" s="3"/>
      <c r="I48" s="3"/>
      <c r="J48" s="3"/>
      <c r="K48" s="3"/>
      <c r="L48" s="3"/>
      <c r="M48" s="3"/>
      <c r="N48" s="3"/>
      <c r="O48" s="3"/>
      <c r="P48" s="3"/>
      <c r="Q48" s="3"/>
      <c r="R48" s="3"/>
      <c r="S48" s="3"/>
      <c r="T48" s="3"/>
      <c r="U48" s="3"/>
      <c r="V48" s="3">
        <v>1</v>
      </c>
      <c r="W48" s="3">
        <v>1</v>
      </c>
      <c r="X48" s="3">
        <v>1</v>
      </c>
      <c r="Y48" s="3">
        <v>1</v>
      </c>
      <c r="Z48" s="3">
        <v>1</v>
      </c>
      <c r="AA48" s="3">
        <v>1</v>
      </c>
      <c r="AB48" s="3">
        <v>1</v>
      </c>
      <c r="AC48" s="3">
        <v>1</v>
      </c>
      <c r="AD48" s="3"/>
      <c r="AE48" s="3"/>
      <c r="AF48" s="3"/>
      <c r="AG48" s="3"/>
      <c r="AH48" s="3"/>
      <c r="AI48" s="3"/>
      <c r="AJ48" s="3"/>
      <c r="AK48" s="3"/>
      <c r="AL48" s="3"/>
      <c r="AM48" s="3"/>
      <c r="AN48" s="39"/>
    </row>
    <row r="49" spans="3:40" ht="20.100000000000001" customHeight="1" x14ac:dyDescent="0.4">
      <c r="C49" s="38" t="s">
        <v>576</v>
      </c>
      <c r="D49" s="52">
        <f t="shared" si="1"/>
        <v>8</v>
      </c>
      <c r="E49" s="3"/>
      <c r="F49" s="3"/>
      <c r="G49" s="3"/>
      <c r="H49" s="3"/>
      <c r="I49" s="3"/>
      <c r="J49" s="3"/>
      <c r="K49" s="3"/>
      <c r="L49" s="3"/>
      <c r="M49" s="3"/>
      <c r="N49" s="3"/>
      <c r="O49" s="3"/>
      <c r="P49" s="3"/>
      <c r="Q49" s="3"/>
      <c r="R49" s="3"/>
      <c r="S49" s="3"/>
      <c r="T49" s="3"/>
      <c r="U49" s="3"/>
      <c r="V49" s="3">
        <v>1</v>
      </c>
      <c r="W49" s="3">
        <v>1</v>
      </c>
      <c r="X49" s="3">
        <v>1</v>
      </c>
      <c r="Y49" s="3">
        <v>1</v>
      </c>
      <c r="Z49" s="3">
        <v>1</v>
      </c>
      <c r="AA49" s="3">
        <v>1</v>
      </c>
      <c r="AB49" s="3">
        <v>1</v>
      </c>
      <c r="AC49" s="3">
        <v>1</v>
      </c>
      <c r="AD49" s="3"/>
      <c r="AE49" s="3"/>
      <c r="AF49" s="3"/>
      <c r="AG49" s="3"/>
      <c r="AH49" s="3"/>
      <c r="AI49" s="3"/>
      <c r="AJ49" s="3"/>
      <c r="AK49" s="3"/>
      <c r="AL49" s="3"/>
      <c r="AM49" s="3"/>
      <c r="AN49" s="39"/>
    </row>
    <row r="50" spans="3:40" ht="20.100000000000001" customHeight="1" x14ac:dyDescent="0.4">
      <c r="C50" s="38" t="s">
        <v>577</v>
      </c>
      <c r="D50" s="52">
        <f t="shared" si="1"/>
        <v>15</v>
      </c>
      <c r="E50" s="3"/>
      <c r="F50" s="3"/>
      <c r="G50" s="3"/>
      <c r="H50" s="3"/>
      <c r="I50" s="3"/>
      <c r="J50" s="3"/>
      <c r="K50" s="3"/>
      <c r="L50" s="3"/>
      <c r="M50" s="3"/>
      <c r="N50" s="3">
        <v>1</v>
      </c>
      <c r="O50" s="3">
        <v>1</v>
      </c>
      <c r="P50" s="3">
        <v>1</v>
      </c>
      <c r="Q50" s="3">
        <v>1</v>
      </c>
      <c r="R50" s="3">
        <v>1</v>
      </c>
      <c r="S50" s="3">
        <v>1</v>
      </c>
      <c r="T50" s="3">
        <v>1</v>
      </c>
      <c r="U50" s="3">
        <v>1</v>
      </c>
      <c r="V50" s="3">
        <v>1</v>
      </c>
      <c r="W50" s="3">
        <v>1</v>
      </c>
      <c r="X50" s="3">
        <v>1</v>
      </c>
      <c r="Y50" s="3">
        <v>1</v>
      </c>
      <c r="Z50" s="3">
        <v>1</v>
      </c>
      <c r="AA50" s="3">
        <v>1</v>
      </c>
      <c r="AB50" s="3">
        <v>1</v>
      </c>
      <c r="AC50" s="3"/>
      <c r="AD50" s="3"/>
      <c r="AE50" s="3"/>
      <c r="AF50" s="3"/>
      <c r="AG50" s="3"/>
      <c r="AH50" s="3"/>
      <c r="AI50" s="3"/>
      <c r="AJ50" s="3"/>
      <c r="AK50" s="3"/>
      <c r="AL50" s="3"/>
      <c r="AM50" s="3"/>
      <c r="AN50" s="39"/>
    </row>
    <row r="51" spans="3:40" ht="20.100000000000001" customHeight="1" x14ac:dyDescent="0.4">
      <c r="C51" s="38" t="s">
        <v>578</v>
      </c>
      <c r="D51" s="52">
        <f t="shared" si="1"/>
        <v>15</v>
      </c>
      <c r="E51" s="3"/>
      <c r="F51" s="3"/>
      <c r="G51" s="3"/>
      <c r="H51" s="3"/>
      <c r="I51" s="3"/>
      <c r="J51" s="3"/>
      <c r="K51" s="3"/>
      <c r="L51" s="3"/>
      <c r="M51" s="3"/>
      <c r="N51" s="3">
        <v>1</v>
      </c>
      <c r="O51" s="3">
        <v>1</v>
      </c>
      <c r="P51" s="3">
        <v>1</v>
      </c>
      <c r="Q51" s="3">
        <v>1</v>
      </c>
      <c r="R51" s="3">
        <v>1</v>
      </c>
      <c r="S51" s="3">
        <v>1</v>
      </c>
      <c r="T51" s="3">
        <v>1</v>
      </c>
      <c r="U51" s="3">
        <v>1</v>
      </c>
      <c r="V51" s="3">
        <v>1</v>
      </c>
      <c r="W51" s="3">
        <v>1</v>
      </c>
      <c r="X51" s="3">
        <v>1</v>
      </c>
      <c r="Y51" s="3">
        <v>1</v>
      </c>
      <c r="Z51" s="3">
        <v>1</v>
      </c>
      <c r="AA51" s="3">
        <v>1</v>
      </c>
      <c r="AB51" s="3">
        <v>1</v>
      </c>
      <c r="AC51" s="3"/>
      <c r="AD51" s="3"/>
      <c r="AE51" s="3"/>
      <c r="AF51" s="3"/>
      <c r="AG51" s="3"/>
      <c r="AH51" s="3"/>
      <c r="AI51" s="3"/>
      <c r="AJ51" s="3"/>
      <c r="AK51" s="3"/>
      <c r="AL51" s="3"/>
      <c r="AM51" s="3"/>
      <c r="AN51" s="39"/>
    </row>
    <row r="52" spans="3:40" ht="20.100000000000001" customHeight="1" x14ac:dyDescent="0.4">
      <c r="C52" s="38" t="s">
        <v>579</v>
      </c>
      <c r="D52" s="52">
        <f t="shared" si="1"/>
        <v>14</v>
      </c>
      <c r="E52" s="3"/>
      <c r="F52" s="3"/>
      <c r="G52" s="3"/>
      <c r="H52" s="3"/>
      <c r="I52" s="3"/>
      <c r="J52" s="3"/>
      <c r="K52" s="3"/>
      <c r="L52" s="3"/>
      <c r="M52" s="3"/>
      <c r="N52" s="3">
        <v>1</v>
      </c>
      <c r="O52" s="3">
        <v>1</v>
      </c>
      <c r="P52" s="3">
        <v>1</v>
      </c>
      <c r="Q52" s="3">
        <v>1</v>
      </c>
      <c r="R52" s="3">
        <v>1</v>
      </c>
      <c r="S52" s="3">
        <v>1</v>
      </c>
      <c r="T52" s="3">
        <v>1</v>
      </c>
      <c r="U52" s="3">
        <v>1</v>
      </c>
      <c r="V52" s="3">
        <v>1</v>
      </c>
      <c r="W52" s="3">
        <v>1</v>
      </c>
      <c r="X52" s="3">
        <v>1</v>
      </c>
      <c r="Y52" s="3">
        <v>1</v>
      </c>
      <c r="Z52" s="3">
        <v>1</v>
      </c>
      <c r="AA52" s="3">
        <v>1</v>
      </c>
      <c r="AB52" s="3"/>
      <c r="AC52" s="3"/>
      <c r="AD52" s="3"/>
      <c r="AE52" s="3"/>
      <c r="AF52" s="3"/>
      <c r="AG52" s="3"/>
      <c r="AH52" s="3"/>
      <c r="AI52" s="3"/>
      <c r="AJ52" s="3"/>
      <c r="AK52" s="3"/>
      <c r="AL52" s="3"/>
      <c r="AM52" s="3"/>
      <c r="AN52" s="39"/>
    </row>
    <row r="53" spans="3:40" ht="20.100000000000001" customHeight="1" x14ac:dyDescent="0.4">
      <c r="C53" s="38" t="s">
        <v>580</v>
      </c>
      <c r="D53" s="52">
        <f t="shared" si="1"/>
        <v>8</v>
      </c>
      <c r="E53" s="62"/>
      <c r="F53" s="62"/>
      <c r="G53" s="62"/>
      <c r="H53" s="62"/>
      <c r="I53" s="62"/>
      <c r="J53" s="62"/>
      <c r="K53" s="62"/>
      <c r="L53" s="62"/>
      <c r="M53" s="62"/>
      <c r="N53" s="62"/>
      <c r="O53" s="62"/>
      <c r="P53" s="62"/>
      <c r="Q53" s="62"/>
      <c r="R53" s="62">
        <v>1</v>
      </c>
      <c r="S53" s="62">
        <v>1</v>
      </c>
      <c r="T53" s="62">
        <v>1</v>
      </c>
      <c r="U53" s="62">
        <v>1</v>
      </c>
      <c r="V53" s="62">
        <v>1</v>
      </c>
      <c r="W53" s="62">
        <v>1</v>
      </c>
      <c r="X53" s="62">
        <v>1</v>
      </c>
      <c r="Y53" s="62">
        <v>1</v>
      </c>
      <c r="Z53" s="62"/>
      <c r="AA53" s="62"/>
      <c r="AB53" s="62"/>
      <c r="AC53" s="62"/>
      <c r="AD53" s="62"/>
      <c r="AE53" s="62"/>
      <c r="AF53" s="62"/>
      <c r="AG53" s="62"/>
      <c r="AH53" s="62"/>
      <c r="AI53" s="62"/>
      <c r="AJ53" s="62"/>
      <c r="AK53" s="62"/>
      <c r="AL53" s="62"/>
      <c r="AM53" s="62"/>
      <c r="AN53" s="136"/>
    </row>
    <row r="54" spans="3:40" ht="20.100000000000001" customHeight="1" x14ac:dyDescent="0.4">
      <c r="C54" s="38" t="s">
        <v>581</v>
      </c>
      <c r="D54" s="52">
        <f t="shared" si="1"/>
        <v>12</v>
      </c>
      <c r="E54" s="62"/>
      <c r="F54" s="62"/>
      <c r="G54" s="62"/>
      <c r="H54" s="62"/>
      <c r="I54" s="62"/>
      <c r="J54" s="62"/>
      <c r="K54" s="62"/>
      <c r="L54" s="62"/>
      <c r="M54" s="62"/>
      <c r="N54" s="62"/>
      <c r="O54" s="62"/>
      <c r="P54" s="62"/>
      <c r="Q54" s="62">
        <v>1</v>
      </c>
      <c r="R54" s="62">
        <v>1</v>
      </c>
      <c r="S54" s="62">
        <v>1</v>
      </c>
      <c r="T54" s="62">
        <v>1</v>
      </c>
      <c r="U54" s="62">
        <v>1</v>
      </c>
      <c r="V54" s="62">
        <v>1</v>
      </c>
      <c r="W54" s="62">
        <v>1</v>
      </c>
      <c r="X54" s="62">
        <v>1</v>
      </c>
      <c r="Y54" s="62">
        <v>1</v>
      </c>
      <c r="Z54" s="62">
        <v>1</v>
      </c>
      <c r="AA54" s="62">
        <v>1</v>
      </c>
      <c r="AB54" s="62">
        <v>1</v>
      </c>
      <c r="AC54" s="62"/>
      <c r="AD54" s="62"/>
      <c r="AE54" s="62"/>
      <c r="AF54" s="62"/>
      <c r="AG54" s="62"/>
      <c r="AH54" s="62"/>
      <c r="AI54" s="62"/>
      <c r="AJ54" s="62"/>
      <c r="AK54" s="62"/>
      <c r="AL54" s="62"/>
      <c r="AM54" s="62"/>
      <c r="AN54" s="136"/>
    </row>
    <row r="55" spans="3:40" ht="20.100000000000001" customHeight="1" x14ac:dyDescent="0.4">
      <c r="C55" s="38" t="s">
        <v>582</v>
      </c>
      <c r="D55" s="52">
        <f t="shared" si="1"/>
        <v>12</v>
      </c>
      <c r="E55" s="62"/>
      <c r="F55" s="62"/>
      <c r="G55" s="62"/>
      <c r="H55" s="62"/>
      <c r="I55" s="62"/>
      <c r="J55" s="62"/>
      <c r="K55" s="62"/>
      <c r="L55" s="62"/>
      <c r="M55" s="62"/>
      <c r="N55" s="62"/>
      <c r="O55" s="62"/>
      <c r="P55" s="62"/>
      <c r="Q55" s="62">
        <v>1</v>
      </c>
      <c r="R55" s="62">
        <v>1</v>
      </c>
      <c r="S55" s="62">
        <v>1</v>
      </c>
      <c r="T55" s="62">
        <v>1</v>
      </c>
      <c r="U55" s="62">
        <v>1</v>
      </c>
      <c r="V55" s="62">
        <v>1</v>
      </c>
      <c r="W55" s="62">
        <v>1</v>
      </c>
      <c r="X55" s="62">
        <v>1</v>
      </c>
      <c r="Y55" s="62">
        <v>1</v>
      </c>
      <c r="Z55" s="62">
        <v>1</v>
      </c>
      <c r="AA55" s="62">
        <v>1</v>
      </c>
      <c r="AB55" s="62">
        <v>1</v>
      </c>
      <c r="AC55" s="62"/>
      <c r="AD55" s="62"/>
      <c r="AE55" s="62"/>
      <c r="AF55" s="62"/>
      <c r="AG55" s="62"/>
      <c r="AH55" s="62"/>
      <c r="AI55" s="62"/>
      <c r="AJ55" s="62"/>
      <c r="AK55" s="62"/>
      <c r="AL55" s="62"/>
      <c r="AM55" s="62"/>
      <c r="AN55" s="136"/>
    </row>
    <row r="56" spans="3:40" ht="20.100000000000001" customHeight="1" x14ac:dyDescent="0.4">
      <c r="C56" s="38" t="s">
        <v>583</v>
      </c>
      <c r="D56" s="52">
        <f t="shared" si="1"/>
        <v>3</v>
      </c>
      <c r="E56" s="62"/>
      <c r="F56" s="62"/>
      <c r="G56" s="62"/>
      <c r="H56" s="62"/>
      <c r="I56" s="62"/>
      <c r="J56" s="62"/>
      <c r="K56" s="62"/>
      <c r="L56" s="62"/>
      <c r="M56" s="62"/>
      <c r="N56" s="62"/>
      <c r="O56" s="62"/>
      <c r="P56" s="62"/>
      <c r="Q56" s="62"/>
      <c r="R56" s="62"/>
      <c r="S56" s="62"/>
      <c r="T56" s="62"/>
      <c r="U56" s="62"/>
      <c r="V56" s="62"/>
      <c r="W56" s="62"/>
      <c r="X56" s="62"/>
      <c r="Y56" s="62"/>
      <c r="Z56" s="62">
        <v>1</v>
      </c>
      <c r="AA56" s="62">
        <v>1</v>
      </c>
      <c r="AB56" s="62">
        <v>1</v>
      </c>
      <c r="AC56" s="62"/>
      <c r="AD56" s="62"/>
      <c r="AE56" s="62"/>
      <c r="AF56" s="62"/>
      <c r="AG56" s="62"/>
      <c r="AH56" s="62"/>
      <c r="AI56" s="62"/>
      <c r="AJ56" s="62"/>
      <c r="AK56" s="62"/>
      <c r="AL56" s="62"/>
      <c r="AM56" s="62"/>
      <c r="AN56" s="136"/>
    </row>
    <row r="57" spans="3:40" ht="20.100000000000001" customHeight="1" x14ac:dyDescent="0.4">
      <c r="C57" s="38" t="s">
        <v>584</v>
      </c>
      <c r="D57" s="52">
        <f t="shared" si="1"/>
        <v>3</v>
      </c>
      <c r="E57" s="62"/>
      <c r="F57" s="62"/>
      <c r="G57" s="62"/>
      <c r="H57" s="62"/>
      <c r="I57" s="62"/>
      <c r="J57" s="62"/>
      <c r="K57" s="62"/>
      <c r="L57" s="62"/>
      <c r="M57" s="62"/>
      <c r="N57" s="62"/>
      <c r="O57" s="62"/>
      <c r="P57" s="62"/>
      <c r="Q57" s="62"/>
      <c r="R57" s="62"/>
      <c r="S57" s="62"/>
      <c r="T57" s="62"/>
      <c r="U57" s="62"/>
      <c r="V57" s="62"/>
      <c r="W57" s="62"/>
      <c r="X57" s="62"/>
      <c r="Y57" s="62"/>
      <c r="Z57" s="62">
        <v>1</v>
      </c>
      <c r="AA57" s="62">
        <v>1</v>
      </c>
      <c r="AB57" s="62">
        <v>1</v>
      </c>
      <c r="AC57" s="62"/>
      <c r="AD57" s="62"/>
      <c r="AE57" s="62"/>
      <c r="AF57" s="62"/>
      <c r="AG57" s="62"/>
      <c r="AH57" s="62"/>
      <c r="AI57" s="62"/>
      <c r="AJ57" s="62"/>
      <c r="AK57" s="62"/>
      <c r="AL57" s="62"/>
      <c r="AM57" s="62"/>
      <c r="AN57" s="136"/>
    </row>
    <row r="58" spans="3:40" ht="20.100000000000001" customHeight="1" x14ac:dyDescent="0.4">
      <c r="C58" s="54" t="s">
        <v>585</v>
      </c>
      <c r="D58" s="52">
        <f t="shared" si="1"/>
        <v>35</v>
      </c>
      <c r="E58" s="62"/>
      <c r="F58" s="62">
        <v>1</v>
      </c>
      <c r="G58" s="62">
        <v>1</v>
      </c>
      <c r="H58" s="62">
        <v>1</v>
      </c>
      <c r="I58" s="62">
        <v>1</v>
      </c>
      <c r="J58" s="62">
        <v>1</v>
      </c>
      <c r="K58" s="62">
        <v>1</v>
      </c>
      <c r="L58" s="62">
        <v>1</v>
      </c>
      <c r="M58" s="62">
        <v>1</v>
      </c>
      <c r="N58" s="62">
        <v>1</v>
      </c>
      <c r="O58" s="62">
        <v>1</v>
      </c>
      <c r="P58" s="62">
        <v>1</v>
      </c>
      <c r="Q58" s="62">
        <v>1</v>
      </c>
      <c r="R58" s="62">
        <v>1</v>
      </c>
      <c r="S58" s="62">
        <v>1</v>
      </c>
      <c r="T58" s="62">
        <v>1</v>
      </c>
      <c r="U58" s="62">
        <v>1</v>
      </c>
      <c r="V58" s="62">
        <v>1</v>
      </c>
      <c r="W58" s="62">
        <v>1</v>
      </c>
      <c r="X58" s="62">
        <v>1</v>
      </c>
      <c r="Y58" s="62">
        <v>1</v>
      </c>
      <c r="Z58" s="62">
        <v>1</v>
      </c>
      <c r="AA58" s="62">
        <v>1</v>
      </c>
      <c r="AB58" s="62">
        <v>1</v>
      </c>
      <c r="AC58" s="62">
        <v>1</v>
      </c>
      <c r="AD58" s="62">
        <v>1</v>
      </c>
      <c r="AE58" s="62">
        <v>1</v>
      </c>
      <c r="AF58" s="62">
        <v>1</v>
      </c>
      <c r="AG58" s="62">
        <v>1</v>
      </c>
      <c r="AH58" s="62">
        <v>1</v>
      </c>
      <c r="AI58" s="62">
        <v>1</v>
      </c>
      <c r="AJ58" s="62">
        <v>1</v>
      </c>
      <c r="AK58" s="62">
        <v>1</v>
      </c>
      <c r="AL58" s="62">
        <v>1</v>
      </c>
      <c r="AM58" s="62">
        <v>1</v>
      </c>
      <c r="AN58" s="136">
        <v>1</v>
      </c>
    </row>
    <row r="59" spans="3:40" ht="20.100000000000001" customHeight="1" x14ac:dyDescent="0.4">
      <c r="C59" s="54" t="s">
        <v>586</v>
      </c>
      <c r="D59" s="52">
        <f t="shared" si="1"/>
        <v>31</v>
      </c>
      <c r="E59" s="62"/>
      <c r="F59" s="62"/>
      <c r="G59" s="62"/>
      <c r="H59" s="62"/>
      <c r="I59" s="62"/>
      <c r="J59" s="62">
        <v>1</v>
      </c>
      <c r="K59" s="62">
        <v>1</v>
      </c>
      <c r="L59" s="62">
        <v>1</v>
      </c>
      <c r="M59" s="62">
        <v>1</v>
      </c>
      <c r="N59" s="62">
        <v>1</v>
      </c>
      <c r="O59" s="62">
        <v>1</v>
      </c>
      <c r="P59" s="62">
        <v>1</v>
      </c>
      <c r="Q59" s="62">
        <v>1</v>
      </c>
      <c r="R59" s="62">
        <v>1</v>
      </c>
      <c r="S59" s="62">
        <v>1</v>
      </c>
      <c r="T59" s="62">
        <v>1</v>
      </c>
      <c r="U59" s="62">
        <v>1</v>
      </c>
      <c r="V59" s="62">
        <v>1</v>
      </c>
      <c r="W59" s="62">
        <v>1</v>
      </c>
      <c r="X59" s="62">
        <v>1</v>
      </c>
      <c r="Y59" s="62">
        <v>1</v>
      </c>
      <c r="Z59" s="62">
        <v>1</v>
      </c>
      <c r="AA59" s="62">
        <v>1</v>
      </c>
      <c r="AB59" s="62">
        <v>1</v>
      </c>
      <c r="AC59" s="62">
        <v>1</v>
      </c>
      <c r="AD59" s="62">
        <v>1</v>
      </c>
      <c r="AE59" s="62">
        <v>1</v>
      </c>
      <c r="AF59" s="62">
        <v>1</v>
      </c>
      <c r="AG59" s="62">
        <v>1</v>
      </c>
      <c r="AH59" s="62">
        <v>1</v>
      </c>
      <c r="AI59" s="62">
        <v>1</v>
      </c>
      <c r="AJ59" s="62">
        <v>1</v>
      </c>
      <c r="AK59" s="62">
        <v>1</v>
      </c>
      <c r="AL59" s="62">
        <v>1</v>
      </c>
      <c r="AM59" s="62">
        <v>1</v>
      </c>
      <c r="AN59" s="136">
        <v>1</v>
      </c>
    </row>
    <row r="60" spans="3:40" ht="20.100000000000001" customHeight="1" x14ac:dyDescent="0.4">
      <c r="C60" s="54" t="s">
        <v>475</v>
      </c>
      <c r="D60" s="52">
        <f t="shared" si="1"/>
        <v>30</v>
      </c>
      <c r="E60" s="62"/>
      <c r="F60" s="62"/>
      <c r="G60" s="62"/>
      <c r="H60" s="62">
        <v>1</v>
      </c>
      <c r="I60" s="62">
        <v>1</v>
      </c>
      <c r="J60" s="62">
        <v>1</v>
      </c>
      <c r="K60" s="62">
        <v>1</v>
      </c>
      <c r="L60" s="62">
        <v>1</v>
      </c>
      <c r="M60" s="62">
        <v>1</v>
      </c>
      <c r="N60" s="62">
        <v>1</v>
      </c>
      <c r="O60" s="62">
        <v>1</v>
      </c>
      <c r="P60" s="62">
        <v>1</v>
      </c>
      <c r="Q60" s="62">
        <v>1</v>
      </c>
      <c r="R60" s="62">
        <v>1</v>
      </c>
      <c r="S60" s="62">
        <v>1</v>
      </c>
      <c r="T60" s="62">
        <v>1</v>
      </c>
      <c r="U60" s="62">
        <v>1</v>
      </c>
      <c r="V60" s="62">
        <v>1</v>
      </c>
      <c r="W60" s="62">
        <v>1</v>
      </c>
      <c r="X60" s="62">
        <v>1</v>
      </c>
      <c r="Y60" s="62">
        <v>1</v>
      </c>
      <c r="Z60" s="62">
        <v>1</v>
      </c>
      <c r="AA60" s="62">
        <v>1</v>
      </c>
      <c r="AB60" s="62">
        <v>1</v>
      </c>
      <c r="AC60" s="62">
        <v>1</v>
      </c>
      <c r="AD60" s="62">
        <v>1</v>
      </c>
      <c r="AE60" s="62">
        <v>1</v>
      </c>
      <c r="AF60" s="62">
        <v>1</v>
      </c>
      <c r="AG60" s="62">
        <v>1</v>
      </c>
      <c r="AH60" s="62">
        <v>1</v>
      </c>
      <c r="AI60" s="62">
        <v>1</v>
      </c>
      <c r="AJ60" s="62">
        <v>1</v>
      </c>
      <c r="AK60" s="62">
        <v>1</v>
      </c>
      <c r="AL60" s="62"/>
      <c r="AM60" s="62"/>
      <c r="AN60" s="136"/>
    </row>
    <row r="61" spans="3:40" ht="20.100000000000001" customHeight="1" x14ac:dyDescent="0.4">
      <c r="C61" s="54" t="s">
        <v>476</v>
      </c>
      <c r="D61" s="52">
        <f t="shared" si="1"/>
        <v>28</v>
      </c>
      <c r="E61" s="62"/>
      <c r="F61" s="62"/>
      <c r="G61" s="62"/>
      <c r="H61" s="62">
        <v>1</v>
      </c>
      <c r="I61" s="62">
        <v>1</v>
      </c>
      <c r="J61" s="62">
        <v>1</v>
      </c>
      <c r="K61" s="62">
        <v>1</v>
      </c>
      <c r="L61" s="62">
        <v>1</v>
      </c>
      <c r="M61" s="62">
        <v>1</v>
      </c>
      <c r="N61" s="62">
        <v>1</v>
      </c>
      <c r="O61" s="62">
        <v>1</v>
      </c>
      <c r="P61" s="62">
        <v>1</v>
      </c>
      <c r="Q61" s="62">
        <v>1</v>
      </c>
      <c r="R61" s="62">
        <v>1</v>
      </c>
      <c r="S61" s="62">
        <v>1</v>
      </c>
      <c r="T61" s="62">
        <v>1</v>
      </c>
      <c r="U61" s="62">
        <v>1</v>
      </c>
      <c r="V61" s="62">
        <v>1</v>
      </c>
      <c r="W61" s="62">
        <v>1</v>
      </c>
      <c r="X61" s="62">
        <v>1</v>
      </c>
      <c r="Y61" s="62">
        <v>1</v>
      </c>
      <c r="Z61" s="62">
        <v>1</v>
      </c>
      <c r="AA61" s="62">
        <v>1</v>
      </c>
      <c r="AB61" s="62">
        <v>1</v>
      </c>
      <c r="AC61" s="62">
        <v>1</v>
      </c>
      <c r="AD61" s="62">
        <v>1</v>
      </c>
      <c r="AE61" s="62">
        <v>1</v>
      </c>
      <c r="AF61" s="62">
        <v>1</v>
      </c>
      <c r="AG61" s="62">
        <v>1</v>
      </c>
      <c r="AH61" s="62">
        <v>1</v>
      </c>
      <c r="AI61" s="62">
        <v>1</v>
      </c>
      <c r="AJ61" s="62"/>
      <c r="AK61" s="62"/>
      <c r="AL61" s="62"/>
      <c r="AM61" s="62"/>
      <c r="AN61" s="136"/>
    </row>
    <row r="62" spans="3:40" ht="20.100000000000001" customHeight="1" x14ac:dyDescent="0.4">
      <c r="C62" s="54" t="s">
        <v>477</v>
      </c>
      <c r="D62" s="52">
        <f t="shared" si="1"/>
        <v>28</v>
      </c>
      <c r="E62" s="62"/>
      <c r="F62" s="62"/>
      <c r="G62" s="62"/>
      <c r="H62" s="62">
        <v>1</v>
      </c>
      <c r="I62" s="62">
        <v>1</v>
      </c>
      <c r="J62" s="62">
        <v>1</v>
      </c>
      <c r="K62" s="62">
        <v>1</v>
      </c>
      <c r="L62" s="62">
        <v>1</v>
      </c>
      <c r="M62" s="62">
        <v>1</v>
      </c>
      <c r="N62" s="62">
        <v>1</v>
      </c>
      <c r="O62" s="62">
        <v>1</v>
      </c>
      <c r="P62" s="62">
        <v>1</v>
      </c>
      <c r="Q62" s="62">
        <v>1</v>
      </c>
      <c r="R62" s="62">
        <v>1</v>
      </c>
      <c r="S62" s="62">
        <v>1</v>
      </c>
      <c r="T62" s="62">
        <v>1</v>
      </c>
      <c r="U62" s="62">
        <v>1</v>
      </c>
      <c r="V62" s="62">
        <v>1</v>
      </c>
      <c r="W62" s="62">
        <v>1</v>
      </c>
      <c r="X62" s="62">
        <v>1</v>
      </c>
      <c r="Y62" s="62">
        <v>1</v>
      </c>
      <c r="Z62" s="62">
        <v>1</v>
      </c>
      <c r="AA62" s="62">
        <v>1</v>
      </c>
      <c r="AB62" s="62">
        <v>1</v>
      </c>
      <c r="AC62" s="62">
        <v>1</v>
      </c>
      <c r="AD62" s="62">
        <v>1</v>
      </c>
      <c r="AE62" s="62">
        <v>1</v>
      </c>
      <c r="AF62" s="62">
        <v>1</v>
      </c>
      <c r="AG62" s="62">
        <v>1</v>
      </c>
      <c r="AH62" s="62">
        <v>1</v>
      </c>
      <c r="AI62" s="62">
        <v>1</v>
      </c>
      <c r="AJ62" s="62"/>
      <c r="AK62" s="62"/>
      <c r="AL62" s="62"/>
      <c r="AM62" s="62"/>
      <c r="AN62" s="136"/>
    </row>
    <row r="63" spans="3:40" ht="20.100000000000001" customHeight="1" x14ac:dyDescent="0.4">
      <c r="C63" s="54" t="s">
        <v>478</v>
      </c>
      <c r="D63" s="52">
        <f t="shared" si="1"/>
        <v>26</v>
      </c>
      <c r="E63" s="62"/>
      <c r="F63" s="62"/>
      <c r="G63" s="62"/>
      <c r="H63" s="62">
        <v>1</v>
      </c>
      <c r="I63" s="62">
        <v>1</v>
      </c>
      <c r="J63" s="62">
        <v>1</v>
      </c>
      <c r="K63" s="62">
        <v>1</v>
      </c>
      <c r="L63" s="62">
        <v>1</v>
      </c>
      <c r="M63" s="62">
        <v>1</v>
      </c>
      <c r="N63" s="62">
        <v>1</v>
      </c>
      <c r="O63" s="62">
        <v>1</v>
      </c>
      <c r="P63" s="62">
        <v>1</v>
      </c>
      <c r="Q63" s="62">
        <v>1</v>
      </c>
      <c r="R63" s="62">
        <v>1</v>
      </c>
      <c r="S63" s="62">
        <v>1</v>
      </c>
      <c r="T63" s="62">
        <v>1</v>
      </c>
      <c r="U63" s="62">
        <v>1</v>
      </c>
      <c r="V63" s="62">
        <v>1</v>
      </c>
      <c r="W63" s="62">
        <v>1</v>
      </c>
      <c r="X63" s="62">
        <v>1</v>
      </c>
      <c r="Y63" s="62">
        <v>1</v>
      </c>
      <c r="Z63" s="62">
        <v>1</v>
      </c>
      <c r="AA63" s="62">
        <v>1</v>
      </c>
      <c r="AB63" s="62">
        <v>1</v>
      </c>
      <c r="AC63" s="62">
        <v>1</v>
      </c>
      <c r="AD63" s="62">
        <v>1</v>
      </c>
      <c r="AE63" s="62">
        <v>1</v>
      </c>
      <c r="AF63" s="62">
        <v>1</v>
      </c>
      <c r="AG63" s="62">
        <v>1</v>
      </c>
      <c r="AH63" s="62"/>
      <c r="AI63" s="62"/>
      <c r="AJ63" s="62"/>
      <c r="AK63" s="62"/>
      <c r="AL63" s="62"/>
      <c r="AM63" s="62"/>
      <c r="AN63" s="136"/>
    </row>
    <row r="64" spans="3:40" ht="20.100000000000001" customHeight="1" x14ac:dyDescent="0.4">
      <c r="C64" s="54" t="s">
        <v>479</v>
      </c>
      <c r="D64" s="52">
        <f t="shared" si="1"/>
        <v>24</v>
      </c>
      <c r="E64" s="62"/>
      <c r="F64" s="62"/>
      <c r="G64" s="62"/>
      <c r="H64" s="62"/>
      <c r="I64" s="62"/>
      <c r="J64" s="62">
        <v>1</v>
      </c>
      <c r="K64" s="62">
        <v>1</v>
      </c>
      <c r="L64" s="62">
        <v>1</v>
      </c>
      <c r="M64" s="62">
        <v>1</v>
      </c>
      <c r="N64" s="62">
        <v>1</v>
      </c>
      <c r="O64" s="62">
        <v>1</v>
      </c>
      <c r="P64" s="62">
        <v>1</v>
      </c>
      <c r="Q64" s="62">
        <v>1</v>
      </c>
      <c r="R64" s="62">
        <v>1</v>
      </c>
      <c r="S64" s="62">
        <v>1</v>
      </c>
      <c r="T64" s="62">
        <v>1</v>
      </c>
      <c r="U64" s="62">
        <v>1</v>
      </c>
      <c r="V64" s="62">
        <v>1</v>
      </c>
      <c r="W64" s="62">
        <v>1</v>
      </c>
      <c r="X64" s="62">
        <v>1</v>
      </c>
      <c r="Y64" s="62">
        <v>1</v>
      </c>
      <c r="Z64" s="62">
        <v>1</v>
      </c>
      <c r="AA64" s="62">
        <v>1</v>
      </c>
      <c r="AB64" s="62">
        <v>1</v>
      </c>
      <c r="AC64" s="62">
        <v>1</v>
      </c>
      <c r="AD64" s="62">
        <v>1</v>
      </c>
      <c r="AE64" s="62">
        <v>1</v>
      </c>
      <c r="AF64" s="62">
        <v>1</v>
      </c>
      <c r="AG64" s="62">
        <v>1</v>
      </c>
      <c r="AH64" s="62"/>
      <c r="AI64" s="62"/>
      <c r="AJ64" s="62"/>
      <c r="AK64" s="62"/>
      <c r="AL64" s="62"/>
      <c r="AM64" s="62"/>
      <c r="AN64" s="136"/>
    </row>
    <row r="65" spans="3:40" ht="20.100000000000001" customHeight="1" x14ac:dyDescent="0.4">
      <c r="C65" s="54" t="s">
        <v>480</v>
      </c>
      <c r="D65" s="52">
        <f t="shared" si="1"/>
        <v>24</v>
      </c>
      <c r="E65" s="62"/>
      <c r="F65" s="62"/>
      <c r="G65" s="62"/>
      <c r="H65" s="62"/>
      <c r="I65" s="62"/>
      <c r="J65" s="62">
        <v>1</v>
      </c>
      <c r="K65" s="62">
        <v>1</v>
      </c>
      <c r="L65" s="62">
        <v>1</v>
      </c>
      <c r="M65" s="62">
        <v>1</v>
      </c>
      <c r="N65" s="62">
        <v>1</v>
      </c>
      <c r="O65" s="62">
        <v>1</v>
      </c>
      <c r="P65" s="62">
        <v>1</v>
      </c>
      <c r="Q65" s="62">
        <v>1</v>
      </c>
      <c r="R65" s="62">
        <v>1</v>
      </c>
      <c r="S65" s="62">
        <v>1</v>
      </c>
      <c r="T65" s="62">
        <v>1</v>
      </c>
      <c r="U65" s="62">
        <v>1</v>
      </c>
      <c r="V65" s="62">
        <v>1</v>
      </c>
      <c r="W65" s="62">
        <v>1</v>
      </c>
      <c r="X65" s="62">
        <v>1</v>
      </c>
      <c r="Y65" s="62">
        <v>1</v>
      </c>
      <c r="Z65" s="62">
        <v>1</v>
      </c>
      <c r="AA65" s="62">
        <v>1</v>
      </c>
      <c r="AB65" s="62">
        <v>1</v>
      </c>
      <c r="AC65" s="62">
        <v>1</v>
      </c>
      <c r="AD65" s="62">
        <v>1</v>
      </c>
      <c r="AE65" s="62">
        <v>1</v>
      </c>
      <c r="AF65" s="62">
        <v>1</v>
      </c>
      <c r="AG65" s="62">
        <v>1</v>
      </c>
      <c r="AH65" s="62"/>
      <c r="AI65" s="62"/>
      <c r="AJ65" s="62"/>
      <c r="AK65" s="62"/>
      <c r="AL65" s="62"/>
      <c r="AM65" s="62"/>
      <c r="AN65" s="136"/>
    </row>
    <row r="66" spans="3:40" ht="20.100000000000001" customHeight="1" x14ac:dyDescent="0.4">
      <c r="C66" s="54" t="s">
        <v>481</v>
      </c>
      <c r="D66" s="52">
        <f t="shared" si="1"/>
        <v>24</v>
      </c>
      <c r="E66" s="62"/>
      <c r="F66" s="62"/>
      <c r="G66" s="62"/>
      <c r="H66" s="62"/>
      <c r="I66" s="62"/>
      <c r="J66" s="62">
        <v>1</v>
      </c>
      <c r="K66" s="62">
        <v>1</v>
      </c>
      <c r="L66" s="62">
        <v>1</v>
      </c>
      <c r="M66" s="62">
        <v>1</v>
      </c>
      <c r="N66" s="62">
        <v>1</v>
      </c>
      <c r="O66" s="62">
        <v>1</v>
      </c>
      <c r="P66" s="62">
        <v>1</v>
      </c>
      <c r="Q66" s="62">
        <v>1</v>
      </c>
      <c r="R66" s="62">
        <v>1</v>
      </c>
      <c r="S66" s="62">
        <v>1</v>
      </c>
      <c r="T66" s="62">
        <v>1</v>
      </c>
      <c r="U66" s="62">
        <v>1</v>
      </c>
      <c r="V66" s="62">
        <v>1</v>
      </c>
      <c r="W66" s="62">
        <v>1</v>
      </c>
      <c r="X66" s="62">
        <v>1</v>
      </c>
      <c r="Y66" s="62">
        <v>1</v>
      </c>
      <c r="Z66" s="62">
        <v>1</v>
      </c>
      <c r="AA66" s="62">
        <v>1</v>
      </c>
      <c r="AB66" s="62">
        <v>1</v>
      </c>
      <c r="AC66" s="62">
        <v>1</v>
      </c>
      <c r="AD66" s="62">
        <v>1</v>
      </c>
      <c r="AE66" s="62">
        <v>1</v>
      </c>
      <c r="AF66" s="62">
        <v>1</v>
      </c>
      <c r="AG66" s="62">
        <v>1</v>
      </c>
      <c r="AH66" s="62"/>
      <c r="AI66" s="62"/>
      <c r="AJ66" s="62"/>
      <c r="AK66" s="62"/>
      <c r="AL66" s="62"/>
      <c r="AM66" s="62"/>
      <c r="AN66" s="136"/>
    </row>
    <row r="67" spans="3:40" ht="20.100000000000001" customHeight="1" x14ac:dyDescent="0.4">
      <c r="C67" s="54" t="s">
        <v>482</v>
      </c>
      <c r="D67" s="52">
        <f t="shared" si="1"/>
        <v>24</v>
      </c>
      <c r="E67" s="62"/>
      <c r="F67" s="62"/>
      <c r="G67" s="62"/>
      <c r="H67" s="62"/>
      <c r="I67" s="62"/>
      <c r="J67" s="62">
        <v>1</v>
      </c>
      <c r="K67" s="62">
        <v>1</v>
      </c>
      <c r="L67" s="62">
        <v>1</v>
      </c>
      <c r="M67" s="62">
        <v>1</v>
      </c>
      <c r="N67" s="62">
        <v>1</v>
      </c>
      <c r="O67" s="62">
        <v>1</v>
      </c>
      <c r="P67" s="62">
        <v>1</v>
      </c>
      <c r="Q67" s="62">
        <v>1</v>
      </c>
      <c r="R67" s="62">
        <v>1</v>
      </c>
      <c r="S67" s="62">
        <v>1</v>
      </c>
      <c r="T67" s="62">
        <v>1</v>
      </c>
      <c r="U67" s="62">
        <v>1</v>
      </c>
      <c r="V67" s="62">
        <v>1</v>
      </c>
      <c r="W67" s="62">
        <v>1</v>
      </c>
      <c r="X67" s="62">
        <v>1</v>
      </c>
      <c r="Y67" s="62">
        <v>1</v>
      </c>
      <c r="Z67" s="62">
        <v>1</v>
      </c>
      <c r="AA67" s="62">
        <v>1</v>
      </c>
      <c r="AB67" s="62">
        <v>1</v>
      </c>
      <c r="AC67" s="62">
        <v>1</v>
      </c>
      <c r="AD67" s="62">
        <v>1</v>
      </c>
      <c r="AE67" s="62">
        <v>1</v>
      </c>
      <c r="AF67" s="62">
        <v>1</v>
      </c>
      <c r="AG67" s="62">
        <v>1</v>
      </c>
      <c r="AH67" s="62"/>
      <c r="AI67" s="62"/>
      <c r="AJ67" s="62"/>
      <c r="AK67" s="62"/>
      <c r="AL67" s="62"/>
      <c r="AM67" s="62"/>
      <c r="AN67" s="136"/>
    </row>
    <row r="68" spans="3:40" ht="20.100000000000001" customHeight="1" x14ac:dyDescent="0.4">
      <c r="C68" s="54" t="s">
        <v>483</v>
      </c>
      <c r="D68" s="52">
        <f t="shared" si="1"/>
        <v>24</v>
      </c>
      <c r="E68" s="62"/>
      <c r="F68" s="62"/>
      <c r="G68" s="62"/>
      <c r="H68" s="62"/>
      <c r="I68" s="62"/>
      <c r="J68" s="62">
        <v>1</v>
      </c>
      <c r="K68" s="62">
        <v>1</v>
      </c>
      <c r="L68" s="62">
        <v>1</v>
      </c>
      <c r="M68" s="62">
        <v>1</v>
      </c>
      <c r="N68" s="62">
        <v>1</v>
      </c>
      <c r="O68" s="62">
        <v>1</v>
      </c>
      <c r="P68" s="62">
        <v>1</v>
      </c>
      <c r="Q68" s="62">
        <v>1</v>
      </c>
      <c r="R68" s="62">
        <v>1</v>
      </c>
      <c r="S68" s="62">
        <v>1</v>
      </c>
      <c r="T68" s="62">
        <v>1</v>
      </c>
      <c r="U68" s="62">
        <v>1</v>
      </c>
      <c r="V68" s="62">
        <v>1</v>
      </c>
      <c r="W68" s="62">
        <v>1</v>
      </c>
      <c r="X68" s="62">
        <v>1</v>
      </c>
      <c r="Y68" s="62">
        <v>1</v>
      </c>
      <c r="Z68" s="62">
        <v>1</v>
      </c>
      <c r="AA68" s="62">
        <v>1</v>
      </c>
      <c r="AB68" s="62">
        <v>1</v>
      </c>
      <c r="AC68" s="62">
        <v>1</v>
      </c>
      <c r="AD68" s="62">
        <v>1</v>
      </c>
      <c r="AE68" s="62">
        <v>1</v>
      </c>
      <c r="AF68" s="62">
        <v>1</v>
      </c>
      <c r="AG68" s="62">
        <v>1</v>
      </c>
      <c r="AH68" s="62"/>
      <c r="AI68" s="62"/>
      <c r="AJ68" s="62"/>
      <c r="AK68" s="62"/>
      <c r="AL68" s="62"/>
      <c r="AM68" s="62"/>
      <c r="AN68" s="136"/>
    </row>
    <row r="69" spans="3:40" ht="20.100000000000001" customHeight="1" x14ac:dyDescent="0.4">
      <c r="C69" s="54" t="s">
        <v>484</v>
      </c>
      <c r="D69" s="52">
        <f t="shared" si="1"/>
        <v>16</v>
      </c>
      <c r="E69" s="62"/>
      <c r="F69" s="62"/>
      <c r="G69" s="62"/>
      <c r="H69" s="62"/>
      <c r="I69" s="62"/>
      <c r="J69" s="62"/>
      <c r="K69" s="62"/>
      <c r="L69" s="62"/>
      <c r="M69" s="62"/>
      <c r="N69" s="62"/>
      <c r="O69" s="62"/>
      <c r="P69" s="62"/>
      <c r="Q69" s="62"/>
      <c r="R69" s="62">
        <v>1</v>
      </c>
      <c r="S69" s="62">
        <v>1</v>
      </c>
      <c r="T69" s="62">
        <v>1</v>
      </c>
      <c r="U69" s="62">
        <v>1</v>
      </c>
      <c r="V69" s="62">
        <v>1</v>
      </c>
      <c r="W69" s="62">
        <v>1</v>
      </c>
      <c r="X69" s="62">
        <v>1</v>
      </c>
      <c r="Y69" s="62">
        <v>1</v>
      </c>
      <c r="Z69" s="62">
        <v>1</v>
      </c>
      <c r="AA69" s="62">
        <v>1</v>
      </c>
      <c r="AB69" s="62">
        <v>1</v>
      </c>
      <c r="AC69" s="62">
        <v>1</v>
      </c>
      <c r="AD69" s="62">
        <v>1</v>
      </c>
      <c r="AE69" s="62">
        <v>1</v>
      </c>
      <c r="AF69" s="62">
        <v>1</v>
      </c>
      <c r="AG69" s="62">
        <v>1</v>
      </c>
      <c r="AH69" s="62"/>
      <c r="AI69" s="62"/>
      <c r="AJ69" s="62"/>
      <c r="AK69" s="62"/>
      <c r="AL69" s="62"/>
      <c r="AM69" s="62"/>
      <c r="AN69" s="136"/>
    </row>
    <row r="70" spans="3:40" ht="20.100000000000001" customHeight="1" x14ac:dyDescent="0.4">
      <c r="C70" s="54" t="s">
        <v>485</v>
      </c>
      <c r="D70" s="52">
        <f t="shared" si="1"/>
        <v>16</v>
      </c>
      <c r="E70" s="62"/>
      <c r="F70" s="62"/>
      <c r="G70" s="62"/>
      <c r="H70" s="62"/>
      <c r="I70" s="62"/>
      <c r="J70" s="62"/>
      <c r="K70" s="62"/>
      <c r="L70" s="62"/>
      <c r="M70" s="62"/>
      <c r="N70" s="62"/>
      <c r="O70" s="62"/>
      <c r="P70" s="62"/>
      <c r="Q70" s="62"/>
      <c r="R70" s="62">
        <v>1</v>
      </c>
      <c r="S70" s="62">
        <v>1</v>
      </c>
      <c r="T70" s="62">
        <v>1</v>
      </c>
      <c r="U70" s="62">
        <v>1</v>
      </c>
      <c r="V70" s="62">
        <v>1</v>
      </c>
      <c r="W70" s="62">
        <v>1</v>
      </c>
      <c r="X70" s="62">
        <v>1</v>
      </c>
      <c r="Y70" s="62">
        <v>1</v>
      </c>
      <c r="Z70" s="62">
        <v>1</v>
      </c>
      <c r="AA70" s="62">
        <v>1</v>
      </c>
      <c r="AB70" s="62">
        <v>1</v>
      </c>
      <c r="AC70" s="62">
        <v>1</v>
      </c>
      <c r="AD70" s="62">
        <v>1</v>
      </c>
      <c r="AE70" s="62">
        <v>1</v>
      </c>
      <c r="AF70" s="62">
        <v>1</v>
      </c>
      <c r="AG70" s="62">
        <v>1</v>
      </c>
      <c r="AH70" s="62"/>
      <c r="AI70" s="62"/>
      <c r="AJ70" s="62"/>
      <c r="AK70" s="62"/>
      <c r="AL70" s="62"/>
      <c r="AM70" s="62"/>
      <c r="AN70" s="136"/>
    </row>
    <row r="71" spans="3:40" ht="20.100000000000001" customHeight="1" x14ac:dyDescent="0.4">
      <c r="C71" s="54" t="s">
        <v>486</v>
      </c>
      <c r="D71" s="52">
        <f t="shared" si="1"/>
        <v>17</v>
      </c>
      <c r="E71" s="62"/>
      <c r="F71" s="62"/>
      <c r="G71" s="62"/>
      <c r="H71" s="62"/>
      <c r="I71" s="62"/>
      <c r="J71" s="62"/>
      <c r="K71" s="62"/>
      <c r="L71" s="62"/>
      <c r="M71" s="62"/>
      <c r="N71" s="62"/>
      <c r="O71" s="62"/>
      <c r="P71" s="62"/>
      <c r="Q71" s="62">
        <v>1</v>
      </c>
      <c r="R71" s="62">
        <v>1</v>
      </c>
      <c r="S71" s="62">
        <v>1</v>
      </c>
      <c r="T71" s="62">
        <v>1</v>
      </c>
      <c r="U71" s="62">
        <v>1</v>
      </c>
      <c r="V71" s="62">
        <v>1</v>
      </c>
      <c r="W71" s="62">
        <v>1</v>
      </c>
      <c r="X71" s="62">
        <v>1</v>
      </c>
      <c r="Y71" s="62">
        <v>1</v>
      </c>
      <c r="Z71" s="62">
        <v>1</v>
      </c>
      <c r="AA71" s="62">
        <v>1</v>
      </c>
      <c r="AB71" s="62">
        <v>1</v>
      </c>
      <c r="AC71" s="62">
        <v>1</v>
      </c>
      <c r="AD71" s="62">
        <v>1</v>
      </c>
      <c r="AE71" s="62">
        <v>1</v>
      </c>
      <c r="AF71" s="62">
        <v>1</v>
      </c>
      <c r="AG71" s="62">
        <v>1</v>
      </c>
      <c r="AH71" s="62"/>
      <c r="AI71" s="62"/>
      <c r="AJ71" s="62"/>
      <c r="AK71" s="62"/>
      <c r="AL71" s="62"/>
      <c r="AM71" s="62"/>
      <c r="AN71" s="136"/>
    </row>
    <row r="72" spans="3:40" ht="20.100000000000001" customHeight="1" x14ac:dyDescent="0.4">
      <c r="C72" s="54" t="s">
        <v>487</v>
      </c>
      <c r="D72" s="52">
        <f t="shared" si="1"/>
        <v>17</v>
      </c>
      <c r="E72" s="62"/>
      <c r="F72" s="62"/>
      <c r="G72" s="62"/>
      <c r="H72" s="62"/>
      <c r="I72" s="62"/>
      <c r="J72" s="62"/>
      <c r="K72" s="62"/>
      <c r="L72" s="62"/>
      <c r="M72" s="62"/>
      <c r="N72" s="62"/>
      <c r="O72" s="62"/>
      <c r="P72" s="62"/>
      <c r="Q72" s="62">
        <v>1</v>
      </c>
      <c r="R72" s="62">
        <v>1</v>
      </c>
      <c r="S72" s="62">
        <v>1</v>
      </c>
      <c r="T72" s="62">
        <v>1</v>
      </c>
      <c r="U72" s="62">
        <v>1</v>
      </c>
      <c r="V72" s="62">
        <v>1</v>
      </c>
      <c r="W72" s="62">
        <v>1</v>
      </c>
      <c r="X72" s="62">
        <v>1</v>
      </c>
      <c r="Y72" s="62">
        <v>1</v>
      </c>
      <c r="Z72" s="62">
        <v>1</v>
      </c>
      <c r="AA72" s="62">
        <v>1</v>
      </c>
      <c r="AB72" s="62">
        <v>1</v>
      </c>
      <c r="AC72" s="62">
        <v>1</v>
      </c>
      <c r="AD72" s="62">
        <v>1</v>
      </c>
      <c r="AE72" s="62">
        <v>1</v>
      </c>
      <c r="AF72" s="62">
        <v>1</v>
      </c>
      <c r="AG72" s="62">
        <v>1</v>
      </c>
      <c r="AH72" s="62"/>
      <c r="AI72" s="62"/>
      <c r="AJ72" s="62"/>
      <c r="AK72" s="62"/>
      <c r="AL72" s="62"/>
      <c r="AM72" s="62"/>
      <c r="AN72" s="136"/>
    </row>
    <row r="73" spans="3:40" ht="20.100000000000001" customHeight="1" x14ac:dyDescent="0.4">
      <c r="C73" s="54" t="s">
        <v>488</v>
      </c>
      <c r="D73" s="52">
        <f t="shared" si="1"/>
        <v>17</v>
      </c>
      <c r="E73" s="62"/>
      <c r="F73" s="62"/>
      <c r="G73" s="62"/>
      <c r="H73" s="62"/>
      <c r="I73" s="62"/>
      <c r="J73" s="62"/>
      <c r="K73" s="62"/>
      <c r="L73" s="62"/>
      <c r="M73" s="62"/>
      <c r="N73" s="62"/>
      <c r="O73" s="62"/>
      <c r="P73" s="62"/>
      <c r="Q73" s="62">
        <v>1</v>
      </c>
      <c r="R73" s="62">
        <v>1</v>
      </c>
      <c r="S73" s="62">
        <v>1</v>
      </c>
      <c r="T73" s="62">
        <v>1</v>
      </c>
      <c r="U73" s="62">
        <v>1</v>
      </c>
      <c r="V73" s="62">
        <v>1</v>
      </c>
      <c r="W73" s="62">
        <v>1</v>
      </c>
      <c r="X73" s="62">
        <v>1</v>
      </c>
      <c r="Y73" s="62">
        <v>1</v>
      </c>
      <c r="Z73" s="62">
        <v>1</v>
      </c>
      <c r="AA73" s="62">
        <v>1</v>
      </c>
      <c r="AB73" s="62">
        <v>1</v>
      </c>
      <c r="AC73" s="62">
        <v>1</v>
      </c>
      <c r="AD73" s="62">
        <v>1</v>
      </c>
      <c r="AE73" s="62">
        <v>1</v>
      </c>
      <c r="AF73" s="62">
        <v>1</v>
      </c>
      <c r="AG73" s="62">
        <v>1</v>
      </c>
      <c r="AH73" s="62"/>
      <c r="AI73" s="62"/>
      <c r="AJ73" s="62"/>
      <c r="AK73" s="62"/>
      <c r="AL73" s="62"/>
      <c r="AM73" s="62"/>
      <c r="AN73" s="136"/>
    </row>
    <row r="74" spans="3:40" ht="20.100000000000001" customHeight="1" x14ac:dyDescent="0.4">
      <c r="C74" s="54" t="s">
        <v>489</v>
      </c>
      <c r="D74" s="52">
        <f t="shared" si="1"/>
        <v>17</v>
      </c>
      <c r="E74" s="62"/>
      <c r="F74" s="62"/>
      <c r="G74" s="62"/>
      <c r="H74" s="62"/>
      <c r="I74" s="62"/>
      <c r="J74" s="62"/>
      <c r="K74" s="62"/>
      <c r="L74" s="62"/>
      <c r="M74" s="62"/>
      <c r="N74" s="62"/>
      <c r="O74" s="62"/>
      <c r="P74" s="62"/>
      <c r="Q74" s="62">
        <v>1</v>
      </c>
      <c r="R74" s="62">
        <v>1</v>
      </c>
      <c r="S74" s="62">
        <v>1</v>
      </c>
      <c r="T74" s="62">
        <v>1</v>
      </c>
      <c r="U74" s="62">
        <v>1</v>
      </c>
      <c r="V74" s="62">
        <v>1</v>
      </c>
      <c r="W74" s="62">
        <v>1</v>
      </c>
      <c r="X74" s="62">
        <v>1</v>
      </c>
      <c r="Y74" s="62">
        <v>1</v>
      </c>
      <c r="Z74" s="62">
        <v>1</v>
      </c>
      <c r="AA74" s="62">
        <v>1</v>
      </c>
      <c r="AB74" s="62">
        <v>1</v>
      </c>
      <c r="AC74" s="62">
        <v>1</v>
      </c>
      <c r="AD74" s="62">
        <v>1</v>
      </c>
      <c r="AE74" s="62">
        <v>1</v>
      </c>
      <c r="AF74" s="62">
        <v>1</v>
      </c>
      <c r="AG74" s="62">
        <v>1</v>
      </c>
      <c r="AH74" s="62"/>
      <c r="AI74" s="62"/>
      <c r="AJ74" s="62"/>
      <c r="AK74" s="62"/>
      <c r="AL74" s="62"/>
      <c r="AM74" s="62"/>
      <c r="AN74" s="136"/>
    </row>
    <row r="75" spans="3:40" ht="20.100000000000001" customHeight="1" x14ac:dyDescent="0.4">
      <c r="C75" s="54" t="s">
        <v>490</v>
      </c>
      <c r="D75" s="52">
        <f t="shared" si="1"/>
        <v>16</v>
      </c>
      <c r="E75" s="62"/>
      <c r="F75" s="62"/>
      <c r="G75" s="62"/>
      <c r="H75" s="62"/>
      <c r="I75" s="62"/>
      <c r="J75" s="62"/>
      <c r="K75" s="62"/>
      <c r="L75" s="62"/>
      <c r="M75" s="62"/>
      <c r="N75" s="62"/>
      <c r="O75" s="62"/>
      <c r="P75" s="62"/>
      <c r="Q75" s="62"/>
      <c r="R75" s="62">
        <v>1</v>
      </c>
      <c r="S75" s="62">
        <v>1</v>
      </c>
      <c r="T75" s="62">
        <v>1</v>
      </c>
      <c r="U75" s="62">
        <v>1</v>
      </c>
      <c r="V75" s="62">
        <v>1</v>
      </c>
      <c r="W75" s="62">
        <v>1</v>
      </c>
      <c r="X75" s="62">
        <v>1</v>
      </c>
      <c r="Y75" s="62">
        <v>1</v>
      </c>
      <c r="Z75" s="62">
        <v>1</v>
      </c>
      <c r="AA75" s="62">
        <v>1</v>
      </c>
      <c r="AB75" s="62">
        <v>1</v>
      </c>
      <c r="AC75" s="62">
        <v>1</v>
      </c>
      <c r="AD75" s="62">
        <v>1</v>
      </c>
      <c r="AE75" s="62">
        <v>1</v>
      </c>
      <c r="AF75" s="62">
        <v>1</v>
      </c>
      <c r="AG75" s="62">
        <v>1</v>
      </c>
      <c r="AH75" s="62"/>
      <c r="AI75" s="62"/>
      <c r="AJ75" s="62"/>
      <c r="AK75" s="62"/>
      <c r="AL75" s="62"/>
      <c r="AM75" s="62"/>
      <c r="AN75" s="136"/>
    </row>
    <row r="76" spans="3:40" ht="20.100000000000001" customHeight="1" x14ac:dyDescent="0.4">
      <c r="C76" s="54" t="s">
        <v>587</v>
      </c>
      <c r="D76" s="52">
        <f t="shared" si="1"/>
        <v>13</v>
      </c>
      <c r="E76" s="62"/>
      <c r="F76" s="62"/>
      <c r="G76" s="62"/>
      <c r="H76" s="62"/>
      <c r="I76" s="62"/>
      <c r="J76" s="62"/>
      <c r="K76" s="62"/>
      <c r="L76" s="62"/>
      <c r="M76" s="62"/>
      <c r="N76" s="62"/>
      <c r="O76" s="62"/>
      <c r="P76" s="62"/>
      <c r="Q76" s="62"/>
      <c r="R76" s="62"/>
      <c r="S76" s="62"/>
      <c r="T76" s="62"/>
      <c r="U76" s="62">
        <v>1</v>
      </c>
      <c r="V76" s="62">
        <v>1</v>
      </c>
      <c r="W76" s="62">
        <v>1</v>
      </c>
      <c r="X76" s="62">
        <v>1</v>
      </c>
      <c r="Y76" s="62">
        <v>1</v>
      </c>
      <c r="Z76" s="62">
        <v>1</v>
      </c>
      <c r="AA76" s="62">
        <v>1</v>
      </c>
      <c r="AB76" s="62">
        <v>1</v>
      </c>
      <c r="AC76" s="62">
        <v>1</v>
      </c>
      <c r="AD76" s="62">
        <v>1</v>
      </c>
      <c r="AE76" s="62">
        <v>1</v>
      </c>
      <c r="AF76" s="62">
        <v>1</v>
      </c>
      <c r="AG76" s="62">
        <v>1</v>
      </c>
      <c r="AH76" s="62"/>
      <c r="AI76" s="62"/>
      <c r="AJ76" s="62"/>
      <c r="AK76" s="62"/>
      <c r="AL76" s="62"/>
      <c r="AM76" s="62"/>
      <c r="AN76" s="136"/>
    </row>
    <row r="77" spans="3:40" ht="20.100000000000001" customHeight="1" x14ac:dyDescent="0.4">
      <c r="C77" s="54" t="s">
        <v>588</v>
      </c>
      <c r="D77" s="52">
        <f t="shared" si="1"/>
        <v>14</v>
      </c>
      <c r="E77" s="62"/>
      <c r="F77" s="62"/>
      <c r="G77" s="62"/>
      <c r="H77" s="62"/>
      <c r="I77" s="62"/>
      <c r="J77" s="62"/>
      <c r="K77" s="62"/>
      <c r="L77" s="62"/>
      <c r="M77" s="62"/>
      <c r="N77" s="62"/>
      <c r="O77" s="62"/>
      <c r="P77" s="62"/>
      <c r="Q77" s="62"/>
      <c r="R77" s="62"/>
      <c r="S77" s="62">
        <v>1</v>
      </c>
      <c r="T77" s="62">
        <v>1</v>
      </c>
      <c r="U77" s="62">
        <v>1</v>
      </c>
      <c r="V77" s="62">
        <v>1</v>
      </c>
      <c r="W77" s="62">
        <v>1</v>
      </c>
      <c r="X77" s="62">
        <v>1</v>
      </c>
      <c r="Y77" s="62">
        <v>1</v>
      </c>
      <c r="Z77" s="62">
        <v>1</v>
      </c>
      <c r="AA77" s="62">
        <v>1</v>
      </c>
      <c r="AB77" s="62">
        <v>1</v>
      </c>
      <c r="AC77" s="62">
        <v>1</v>
      </c>
      <c r="AD77" s="62">
        <v>1</v>
      </c>
      <c r="AE77" s="62">
        <v>1</v>
      </c>
      <c r="AF77" s="62">
        <v>1</v>
      </c>
      <c r="AG77" s="62"/>
      <c r="AH77" s="62"/>
      <c r="AI77" s="62"/>
      <c r="AJ77" s="62"/>
      <c r="AK77" s="62"/>
      <c r="AL77" s="62"/>
      <c r="AM77" s="62"/>
      <c r="AN77" s="136"/>
    </row>
    <row r="78" spans="3:40" ht="20.100000000000001" customHeight="1" x14ac:dyDescent="0.4">
      <c r="C78" s="54" t="s">
        <v>589</v>
      </c>
      <c r="D78" s="52">
        <f t="shared" si="1"/>
        <v>14</v>
      </c>
      <c r="E78" s="62"/>
      <c r="F78" s="62"/>
      <c r="G78" s="62"/>
      <c r="H78" s="62"/>
      <c r="I78" s="62"/>
      <c r="J78" s="62"/>
      <c r="K78" s="62"/>
      <c r="L78" s="62"/>
      <c r="M78" s="62"/>
      <c r="N78" s="62"/>
      <c r="O78" s="62"/>
      <c r="P78" s="62"/>
      <c r="Q78" s="62"/>
      <c r="R78" s="62"/>
      <c r="S78" s="62">
        <v>1</v>
      </c>
      <c r="T78" s="62">
        <v>1</v>
      </c>
      <c r="U78" s="62">
        <v>1</v>
      </c>
      <c r="V78" s="62">
        <v>1</v>
      </c>
      <c r="W78" s="62">
        <v>1</v>
      </c>
      <c r="X78" s="62">
        <v>1</v>
      </c>
      <c r="Y78" s="62">
        <v>1</v>
      </c>
      <c r="Z78" s="62">
        <v>1</v>
      </c>
      <c r="AA78" s="62">
        <v>1</v>
      </c>
      <c r="AB78" s="62">
        <v>1</v>
      </c>
      <c r="AC78" s="62">
        <v>1</v>
      </c>
      <c r="AD78" s="62">
        <v>1</v>
      </c>
      <c r="AE78" s="62">
        <v>1</v>
      </c>
      <c r="AF78" s="62">
        <v>1</v>
      </c>
      <c r="AG78" s="62"/>
      <c r="AH78" s="62"/>
      <c r="AI78" s="62"/>
      <c r="AJ78" s="62"/>
      <c r="AK78" s="62"/>
      <c r="AL78" s="62"/>
      <c r="AM78" s="62"/>
      <c r="AN78" s="136"/>
    </row>
    <row r="79" spans="3:40" ht="20.100000000000001" customHeight="1" x14ac:dyDescent="0.4">
      <c r="C79" s="54" t="s">
        <v>590</v>
      </c>
      <c r="D79" s="52">
        <f t="shared" si="1"/>
        <v>9</v>
      </c>
      <c r="E79" s="62"/>
      <c r="F79" s="62"/>
      <c r="G79" s="62"/>
      <c r="H79" s="62"/>
      <c r="I79" s="62"/>
      <c r="J79" s="62"/>
      <c r="K79" s="62"/>
      <c r="L79" s="62"/>
      <c r="M79" s="62"/>
      <c r="N79" s="62"/>
      <c r="O79" s="62"/>
      <c r="P79" s="62"/>
      <c r="Q79" s="62"/>
      <c r="R79" s="62"/>
      <c r="S79" s="62"/>
      <c r="T79" s="62"/>
      <c r="U79" s="62"/>
      <c r="V79" s="62"/>
      <c r="W79" s="62"/>
      <c r="X79" s="62">
        <v>1</v>
      </c>
      <c r="Y79" s="62">
        <v>1</v>
      </c>
      <c r="Z79" s="62">
        <v>1</v>
      </c>
      <c r="AA79" s="62">
        <v>1</v>
      </c>
      <c r="AB79" s="62">
        <v>1</v>
      </c>
      <c r="AC79" s="62">
        <v>1</v>
      </c>
      <c r="AD79" s="62">
        <v>1</v>
      </c>
      <c r="AE79" s="62">
        <v>1</v>
      </c>
      <c r="AF79" s="62">
        <v>1</v>
      </c>
      <c r="AG79" s="62"/>
      <c r="AH79" s="62"/>
      <c r="AI79" s="62"/>
      <c r="AJ79" s="62"/>
      <c r="AK79" s="62"/>
      <c r="AL79" s="62"/>
      <c r="AM79" s="62"/>
      <c r="AN79" s="136"/>
    </row>
    <row r="80" spans="3:40" ht="20.100000000000001" customHeight="1" x14ac:dyDescent="0.4">
      <c r="C80" s="54" t="s">
        <v>591</v>
      </c>
      <c r="D80" s="52">
        <f t="shared" si="1"/>
        <v>9</v>
      </c>
      <c r="E80" s="62"/>
      <c r="F80" s="62"/>
      <c r="G80" s="62"/>
      <c r="H80" s="62"/>
      <c r="I80" s="62"/>
      <c r="J80" s="62"/>
      <c r="K80" s="62"/>
      <c r="L80" s="62"/>
      <c r="M80" s="62"/>
      <c r="N80" s="62"/>
      <c r="O80" s="62"/>
      <c r="P80" s="62"/>
      <c r="Q80" s="62"/>
      <c r="R80" s="62"/>
      <c r="S80" s="62"/>
      <c r="T80" s="62"/>
      <c r="U80" s="62"/>
      <c r="V80" s="62"/>
      <c r="W80" s="62"/>
      <c r="X80" s="62">
        <v>1</v>
      </c>
      <c r="Y80" s="62">
        <v>1</v>
      </c>
      <c r="Z80" s="62">
        <v>1</v>
      </c>
      <c r="AA80" s="62">
        <v>1</v>
      </c>
      <c r="AB80" s="62">
        <v>1</v>
      </c>
      <c r="AC80" s="62">
        <v>1</v>
      </c>
      <c r="AD80" s="62">
        <v>1</v>
      </c>
      <c r="AE80" s="62">
        <v>1</v>
      </c>
      <c r="AF80" s="62">
        <v>1</v>
      </c>
      <c r="AG80" s="62"/>
      <c r="AH80" s="62"/>
      <c r="AI80" s="62"/>
      <c r="AJ80" s="62"/>
      <c r="AK80" s="62"/>
      <c r="AL80" s="62"/>
      <c r="AM80" s="62"/>
      <c r="AN80" s="136"/>
    </row>
    <row r="81" spans="3:40" ht="20.100000000000001" customHeight="1" x14ac:dyDescent="0.4">
      <c r="C81" s="54" t="s">
        <v>592</v>
      </c>
      <c r="D81" s="52">
        <f t="shared" si="1"/>
        <v>8</v>
      </c>
      <c r="E81" s="62"/>
      <c r="F81" s="62"/>
      <c r="G81" s="62"/>
      <c r="H81" s="62"/>
      <c r="I81" s="62"/>
      <c r="J81" s="62"/>
      <c r="K81" s="62"/>
      <c r="L81" s="62"/>
      <c r="M81" s="62"/>
      <c r="N81" s="62"/>
      <c r="O81" s="62"/>
      <c r="P81" s="62"/>
      <c r="Q81" s="62"/>
      <c r="R81" s="62"/>
      <c r="S81" s="62"/>
      <c r="T81" s="62"/>
      <c r="U81" s="62"/>
      <c r="V81" s="62"/>
      <c r="W81" s="62"/>
      <c r="X81" s="62">
        <v>1</v>
      </c>
      <c r="Y81" s="62">
        <v>1</v>
      </c>
      <c r="Z81" s="62">
        <v>1</v>
      </c>
      <c r="AA81" s="62">
        <v>1</v>
      </c>
      <c r="AB81" s="62">
        <v>1</v>
      </c>
      <c r="AC81" s="62">
        <v>1</v>
      </c>
      <c r="AD81" s="62">
        <v>1</v>
      </c>
      <c r="AE81" s="62">
        <v>1</v>
      </c>
      <c r="AF81" s="62"/>
      <c r="AG81" s="62"/>
      <c r="AH81" s="62"/>
      <c r="AI81" s="62"/>
      <c r="AJ81" s="62"/>
      <c r="AK81" s="62"/>
      <c r="AL81" s="62"/>
      <c r="AM81" s="62"/>
      <c r="AN81" s="136"/>
    </row>
    <row r="82" spans="3:40" ht="20.100000000000001" customHeight="1" x14ac:dyDescent="0.4">
      <c r="C82" s="54" t="s">
        <v>593</v>
      </c>
      <c r="D82" s="52">
        <f t="shared" si="1"/>
        <v>8</v>
      </c>
      <c r="E82" s="62"/>
      <c r="F82" s="62"/>
      <c r="G82" s="62"/>
      <c r="H82" s="62"/>
      <c r="I82" s="62"/>
      <c r="J82" s="62"/>
      <c r="K82" s="62"/>
      <c r="L82" s="62"/>
      <c r="M82" s="62"/>
      <c r="N82" s="62"/>
      <c r="O82" s="62"/>
      <c r="P82" s="62"/>
      <c r="Q82" s="62"/>
      <c r="R82" s="62"/>
      <c r="S82" s="62"/>
      <c r="T82" s="62"/>
      <c r="U82" s="62"/>
      <c r="V82" s="62"/>
      <c r="W82" s="62"/>
      <c r="X82" s="62">
        <v>1</v>
      </c>
      <c r="Y82" s="62">
        <v>1</v>
      </c>
      <c r="Z82" s="62">
        <v>1</v>
      </c>
      <c r="AA82" s="62">
        <v>1</v>
      </c>
      <c r="AB82" s="62">
        <v>1</v>
      </c>
      <c r="AC82" s="62">
        <v>1</v>
      </c>
      <c r="AD82" s="62">
        <v>1</v>
      </c>
      <c r="AE82" s="62">
        <v>1</v>
      </c>
      <c r="AF82" s="62"/>
      <c r="AG82" s="62"/>
      <c r="AH82" s="62"/>
      <c r="AI82" s="62"/>
      <c r="AJ82" s="62"/>
      <c r="AK82" s="62"/>
      <c r="AL82" s="62"/>
      <c r="AM82" s="62"/>
      <c r="AN82" s="136"/>
    </row>
    <row r="83" spans="3:40" ht="20.100000000000001" customHeight="1" x14ac:dyDescent="0.4">
      <c r="C83" s="54" t="s">
        <v>594</v>
      </c>
      <c r="D83" s="52">
        <f t="shared" si="1"/>
        <v>8</v>
      </c>
      <c r="E83" s="62"/>
      <c r="F83" s="62"/>
      <c r="G83" s="62"/>
      <c r="H83" s="62"/>
      <c r="I83" s="62"/>
      <c r="J83" s="62"/>
      <c r="K83" s="62"/>
      <c r="L83" s="62"/>
      <c r="M83" s="62"/>
      <c r="N83" s="62"/>
      <c r="O83" s="62"/>
      <c r="P83" s="62"/>
      <c r="Q83" s="62"/>
      <c r="R83" s="62"/>
      <c r="S83" s="62"/>
      <c r="T83" s="62"/>
      <c r="U83" s="62"/>
      <c r="V83" s="62"/>
      <c r="W83" s="62"/>
      <c r="X83" s="62">
        <v>1</v>
      </c>
      <c r="Y83" s="62">
        <v>1</v>
      </c>
      <c r="Z83" s="62">
        <v>1</v>
      </c>
      <c r="AA83" s="62">
        <v>1</v>
      </c>
      <c r="AB83" s="62">
        <v>1</v>
      </c>
      <c r="AC83" s="62">
        <v>1</v>
      </c>
      <c r="AD83" s="62">
        <v>1</v>
      </c>
      <c r="AE83" s="62">
        <v>1</v>
      </c>
      <c r="AF83" s="62"/>
      <c r="AG83" s="62"/>
      <c r="AH83" s="62"/>
      <c r="AI83" s="62"/>
      <c r="AJ83" s="62"/>
      <c r="AK83" s="62"/>
      <c r="AL83" s="62"/>
      <c r="AM83" s="62"/>
      <c r="AN83" s="136"/>
    </row>
    <row r="84" spans="3:40" ht="20.100000000000001" customHeight="1" x14ac:dyDescent="0.4">
      <c r="C84" s="54" t="s">
        <v>595</v>
      </c>
      <c r="D84" s="52">
        <f t="shared" si="1"/>
        <v>7</v>
      </c>
      <c r="E84" s="62"/>
      <c r="F84" s="62"/>
      <c r="G84" s="62"/>
      <c r="H84" s="62"/>
      <c r="I84" s="62"/>
      <c r="J84" s="62"/>
      <c r="K84" s="62"/>
      <c r="L84" s="62"/>
      <c r="M84" s="62"/>
      <c r="N84" s="62"/>
      <c r="O84" s="62"/>
      <c r="P84" s="62"/>
      <c r="Q84" s="62"/>
      <c r="R84" s="62"/>
      <c r="S84" s="62"/>
      <c r="T84" s="62"/>
      <c r="U84" s="62"/>
      <c r="V84" s="62"/>
      <c r="W84" s="62"/>
      <c r="X84" s="62">
        <v>1</v>
      </c>
      <c r="Y84" s="62">
        <v>1</v>
      </c>
      <c r="Z84" s="62">
        <v>1</v>
      </c>
      <c r="AA84" s="62">
        <v>1</v>
      </c>
      <c r="AB84" s="62">
        <v>1</v>
      </c>
      <c r="AC84" s="62">
        <v>1</v>
      </c>
      <c r="AD84" s="62">
        <v>1</v>
      </c>
      <c r="AE84" s="62"/>
      <c r="AF84" s="62"/>
      <c r="AG84" s="62"/>
      <c r="AH84" s="62"/>
      <c r="AI84" s="62"/>
      <c r="AJ84" s="62"/>
      <c r="AK84" s="62"/>
      <c r="AL84" s="62"/>
      <c r="AM84" s="62"/>
      <c r="AN84" s="136"/>
    </row>
    <row r="85" spans="3:40" ht="20.100000000000001" customHeight="1" x14ac:dyDescent="0.4">
      <c r="C85" s="54" t="s">
        <v>491</v>
      </c>
      <c r="D85" s="52">
        <f t="shared" si="1"/>
        <v>36</v>
      </c>
      <c r="E85" s="62">
        <v>1</v>
      </c>
      <c r="F85" s="62">
        <v>1</v>
      </c>
      <c r="G85" s="62">
        <v>1</v>
      </c>
      <c r="H85" s="62">
        <v>1</v>
      </c>
      <c r="I85" s="62">
        <v>1</v>
      </c>
      <c r="J85" s="62">
        <v>1</v>
      </c>
      <c r="K85" s="62">
        <v>1</v>
      </c>
      <c r="L85" s="62">
        <v>1</v>
      </c>
      <c r="M85" s="62">
        <v>1</v>
      </c>
      <c r="N85" s="62">
        <v>1</v>
      </c>
      <c r="O85" s="62">
        <v>1</v>
      </c>
      <c r="P85" s="62">
        <v>1</v>
      </c>
      <c r="Q85" s="62">
        <v>1</v>
      </c>
      <c r="R85" s="62">
        <v>1</v>
      </c>
      <c r="S85" s="62">
        <v>1</v>
      </c>
      <c r="T85" s="62">
        <v>1</v>
      </c>
      <c r="U85" s="62">
        <v>1</v>
      </c>
      <c r="V85" s="62">
        <v>1</v>
      </c>
      <c r="W85" s="62">
        <v>1</v>
      </c>
      <c r="X85" s="62">
        <v>1</v>
      </c>
      <c r="Y85" s="62">
        <v>1</v>
      </c>
      <c r="Z85" s="62">
        <v>1</v>
      </c>
      <c r="AA85" s="62">
        <v>1</v>
      </c>
      <c r="AB85" s="62">
        <v>1</v>
      </c>
      <c r="AC85" s="62">
        <v>1</v>
      </c>
      <c r="AD85" s="62">
        <v>1</v>
      </c>
      <c r="AE85" s="62">
        <v>1</v>
      </c>
      <c r="AF85" s="62">
        <v>1</v>
      </c>
      <c r="AG85" s="62">
        <v>1</v>
      </c>
      <c r="AH85" s="62">
        <v>1</v>
      </c>
      <c r="AI85" s="62">
        <v>1</v>
      </c>
      <c r="AJ85" s="62">
        <v>1</v>
      </c>
      <c r="AK85" s="62">
        <v>1</v>
      </c>
      <c r="AL85" s="62">
        <v>1</v>
      </c>
      <c r="AM85" s="62">
        <v>1</v>
      </c>
      <c r="AN85" s="136">
        <v>1</v>
      </c>
    </row>
    <row r="86" spans="3:40" ht="20.100000000000001" customHeight="1" x14ac:dyDescent="0.4">
      <c r="C86" s="54" t="s">
        <v>606</v>
      </c>
      <c r="D86" s="52">
        <v>36</v>
      </c>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136"/>
    </row>
    <row r="87" spans="3:40" ht="20.100000000000001" customHeight="1" x14ac:dyDescent="0.4">
      <c r="C87" s="54" t="s">
        <v>607</v>
      </c>
      <c r="D87" s="52">
        <f>SUM(E87:AN87)</f>
        <v>30</v>
      </c>
      <c r="E87" s="62"/>
      <c r="F87" s="62"/>
      <c r="G87" s="62"/>
      <c r="H87" s="62"/>
      <c r="I87" s="62"/>
      <c r="J87" s="62"/>
      <c r="K87" s="62">
        <v>1</v>
      </c>
      <c r="L87" s="62">
        <v>1</v>
      </c>
      <c r="M87" s="62">
        <v>1</v>
      </c>
      <c r="N87" s="62">
        <v>1</v>
      </c>
      <c r="O87" s="62">
        <v>1</v>
      </c>
      <c r="P87" s="62">
        <v>1</v>
      </c>
      <c r="Q87" s="62">
        <v>1</v>
      </c>
      <c r="R87" s="62">
        <v>1</v>
      </c>
      <c r="S87" s="62">
        <v>1</v>
      </c>
      <c r="T87" s="62">
        <v>1</v>
      </c>
      <c r="U87" s="62">
        <v>1</v>
      </c>
      <c r="V87" s="62">
        <v>1</v>
      </c>
      <c r="W87" s="62">
        <v>1</v>
      </c>
      <c r="X87" s="62">
        <v>1</v>
      </c>
      <c r="Y87" s="62">
        <v>1</v>
      </c>
      <c r="Z87" s="62">
        <v>1</v>
      </c>
      <c r="AA87" s="62">
        <v>1</v>
      </c>
      <c r="AB87" s="62">
        <v>1</v>
      </c>
      <c r="AC87" s="62">
        <v>1</v>
      </c>
      <c r="AD87" s="62">
        <v>1</v>
      </c>
      <c r="AE87" s="62">
        <v>1</v>
      </c>
      <c r="AF87" s="62">
        <v>1</v>
      </c>
      <c r="AG87" s="62">
        <v>1</v>
      </c>
      <c r="AH87" s="62">
        <v>1</v>
      </c>
      <c r="AI87" s="62">
        <v>1</v>
      </c>
      <c r="AJ87" s="62">
        <v>1</v>
      </c>
      <c r="AK87" s="62">
        <v>1</v>
      </c>
      <c r="AL87" s="62">
        <v>1</v>
      </c>
      <c r="AM87" s="62">
        <v>1</v>
      </c>
      <c r="AN87" s="136">
        <v>1</v>
      </c>
    </row>
    <row r="88" spans="3:40" ht="20.100000000000001" customHeight="1" x14ac:dyDescent="0.4">
      <c r="C88" s="54" t="s">
        <v>492</v>
      </c>
      <c r="D88" s="52">
        <f t="shared" si="1"/>
        <v>36</v>
      </c>
      <c r="E88" s="62">
        <v>1</v>
      </c>
      <c r="F88" s="62">
        <v>1</v>
      </c>
      <c r="G88" s="62">
        <v>1</v>
      </c>
      <c r="H88" s="62">
        <v>1</v>
      </c>
      <c r="I88" s="62">
        <v>1</v>
      </c>
      <c r="J88" s="62">
        <v>1</v>
      </c>
      <c r="K88" s="62">
        <v>1</v>
      </c>
      <c r="L88" s="62">
        <v>1</v>
      </c>
      <c r="M88" s="62">
        <v>1</v>
      </c>
      <c r="N88" s="62">
        <v>1</v>
      </c>
      <c r="O88" s="62">
        <v>1</v>
      </c>
      <c r="P88" s="62">
        <v>1</v>
      </c>
      <c r="Q88" s="62">
        <v>1</v>
      </c>
      <c r="R88" s="62">
        <v>1</v>
      </c>
      <c r="S88" s="62">
        <v>1</v>
      </c>
      <c r="T88" s="62">
        <v>1</v>
      </c>
      <c r="U88" s="62">
        <v>1</v>
      </c>
      <c r="V88" s="62">
        <v>1</v>
      </c>
      <c r="W88" s="62">
        <v>1</v>
      </c>
      <c r="X88" s="62">
        <v>1</v>
      </c>
      <c r="Y88" s="62">
        <v>1</v>
      </c>
      <c r="Z88" s="62">
        <v>1</v>
      </c>
      <c r="AA88" s="62">
        <v>1</v>
      </c>
      <c r="AB88" s="62">
        <v>1</v>
      </c>
      <c r="AC88" s="62">
        <v>1</v>
      </c>
      <c r="AD88" s="62">
        <v>1</v>
      </c>
      <c r="AE88" s="62">
        <v>1</v>
      </c>
      <c r="AF88" s="62">
        <v>1</v>
      </c>
      <c r="AG88" s="62">
        <v>1</v>
      </c>
      <c r="AH88" s="62">
        <v>1</v>
      </c>
      <c r="AI88" s="62">
        <v>1</v>
      </c>
      <c r="AJ88" s="62">
        <v>1</v>
      </c>
      <c r="AK88" s="62">
        <v>1</v>
      </c>
      <c r="AL88" s="62">
        <v>1</v>
      </c>
      <c r="AM88" s="62">
        <v>1</v>
      </c>
      <c r="AN88" s="136">
        <v>1</v>
      </c>
    </row>
    <row r="89" spans="3:40" ht="20.100000000000001" customHeight="1" x14ac:dyDescent="0.4">
      <c r="C89" s="54" t="s">
        <v>493</v>
      </c>
      <c r="D89" s="52">
        <f t="shared" si="1"/>
        <v>36</v>
      </c>
      <c r="E89" s="62">
        <v>1</v>
      </c>
      <c r="F89" s="62">
        <v>1</v>
      </c>
      <c r="G89" s="62">
        <v>1</v>
      </c>
      <c r="H89" s="62">
        <v>1</v>
      </c>
      <c r="I89" s="62">
        <v>1</v>
      </c>
      <c r="J89" s="62">
        <v>1</v>
      </c>
      <c r="K89" s="62">
        <v>1</v>
      </c>
      <c r="L89" s="62">
        <v>1</v>
      </c>
      <c r="M89" s="62">
        <v>1</v>
      </c>
      <c r="N89" s="62">
        <v>1</v>
      </c>
      <c r="O89" s="62">
        <v>1</v>
      </c>
      <c r="P89" s="62">
        <v>1</v>
      </c>
      <c r="Q89" s="62">
        <v>1</v>
      </c>
      <c r="R89" s="62">
        <v>1</v>
      </c>
      <c r="S89" s="62">
        <v>1</v>
      </c>
      <c r="T89" s="62">
        <v>1</v>
      </c>
      <c r="U89" s="62">
        <v>1</v>
      </c>
      <c r="V89" s="62">
        <v>1</v>
      </c>
      <c r="W89" s="62">
        <v>1</v>
      </c>
      <c r="X89" s="62">
        <v>1</v>
      </c>
      <c r="Y89" s="62">
        <v>1</v>
      </c>
      <c r="Z89" s="62">
        <v>1</v>
      </c>
      <c r="AA89" s="62">
        <v>1</v>
      </c>
      <c r="AB89" s="62">
        <v>1</v>
      </c>
      <c r="AC89" s="62">
        <v>1</v>
      </c>
      <c r="AD89" s="62">
        <v>1</v>
      </c>
      <c r="AE89" s="62">
        <v>1</v>
      </c>
      <c r="AF89" s="62">
        <v>1</v>
      </c>
      <c r="AG89" s="62">
        <v>1</v>
      </c>
      <c r="AH89" s="62">
        <v>1</v>
      </c>
      <c r="AI89" s="62">
        <v>1</v>
      </c>
      <c r="AJ89" s="62">
        <v>1</v>
      </c>
      <c r="AK89" s="62">
        <v>1</v>
      </c>
      <c r="AL89" s="62">
        <v>1</v>
      </c>
      <c r="AM89" s="62">
        <v>1</v>
      </c>
      <c r="AN89" s="136">
        <v>1</v>
      </c>
    </row>
    <row r="90" spans="3:40" ht="20.100000000000001" customHeight="1" x14ac:dyDescent="0.4">
      <c r="C90" s="54" t="s">
        <v>494</v>
      </c>
      <c r="D90" s="52">
        <f t="shared" si="1"/>
        <v>33</v>
      </c>
      <c r="E90" s="62"/>
      <c r="F90" s="62"/>
      <c r="G90" s="62"/>
      <c r="H90" s="62">
        <v>1</v>
      </c>
      <c r="I90" s="62">
        <v>1</v>
      </c>
      <c r="J90" s="62">
        <v>1</v>
      </c>
      <c r="K90" s="62">
        <v>1</v>
      </c>
      <c r="L90" s="62">
        <v>1</v>
      </c>
      <c r="M90" s="62">
        <v>1</v>
      </c>
      <c r="N90" s="62">
        <v>1</v>
      </c>
      <c r="O90" s="62">
        <v>1</v>
      </c>
      <c r="P90" s="62">
        <v>1</v>
      </c>
      <c r="Q90" s="62">
        <v>1</v>
      </c>
      <c r="R90" s="62">
        <v>1</v>
      </c>
      <c r="S90" s="62">
        <v>1</v>
      </c>
      <c r="T90" s="62">
        <v>1</v>
      </c>
      <c r="U90" s="62">
        <v>1</v>
      </c>
      <c r="V90" s="62">
        <v>1</v>
      </c>
      <c r="W90" s="62">
        <v>1</v>
      </c>
      <c r="X90" s="62">
        <v>1</v>
      </c>
      <c r="Y90" s="62">
        <v>1</v>
      </c>
      <c r="Z90" s="62">
        <v>1</v>
      </c>
      <c r="AA90" s="62">
        <v>1</v>
      </c>
      <c r="AB90" s="62">
        <v>1</v>
      </c>
      <c r="AC90" s="62">
        <v>1</v>
      </c>
      <c r="AD90" s="62">
        <v>1</v>
      </c>
      <c r="AE90" s="62">
        <v>1</v>
      </c>
      <c r="AF90" s="62">
        <v>1</v>
      </c>
      <c r="AG90" s="62">
        <v>1</v>
      </c>
      <c r="AH90" s="62">
        <v>1</v>
      </c>
      <c r="AI90" s="62">
        <v>1</v>
      </c>
      <c r="AJ90" s="62">
        <v>1</v>
      </c>
      <c r="AK90" s="62">
        <v>1</v>
      </c>
      <c r="AL90" s="62">
        <v>1</v>
      </c>
      <c r="AM90" s="62">
        <v>1</v>
      </c>
      <c r="AN90" s="136">
        <v>1</v>
      </c>
    </row>
    <row r="91" spans="3:40" ht="20.100000000000001" customHeight="1" x14ac:dyDescent="0.4">
      <c r="C91" s="54" t="s">
        <v>495</v>
      </c>
      <c r="D91" s="52">
        <f t="shared" si="1"/>
        <v>33</v>
      </c>
      <c r="E91" s="62"/>
      <c r="F91" s="62"/>
      <c r="G91" s="62"/>
      <c r="H91" s="62">
        <v>1</v>
      </c>
      <c r="I91" s="62">
        <v>1</v>
      </c>
      <c r="J91" s="62">
        <v>1</v>
      </c>
      <c r="K91" s="62">
        <v>1</v>
      </c>
      <c r="L91" s="62">
        <v>1</v>
      </c>
      <c r="M91" s="62">
        <v>1</v>
      </c>
      <c r="N91" s="62">
        <v>1</v>
      </c>
      <c r="O91" s="62">
        <v>1</v>
      </c>
      <c r="P91" s="62">
        <v>1</v>
      </c>
      <c r="Q91" s="62">
        <v>1</v>
      </c>
      <c r="R91" s="62">
        <v>1</v>
      </c>
      <c r="S91" s="62">
        <v>1</v>
      </c>
      <c r="T91" s="62">
        <v>1</v>
      </c>
      <c r="U91" s="62">
        <v>1</v>
      </c>
      <c r="V91" s="62">
        <v>1</v>
      </c>
      <c r="W91" s="62">
        <v>1</v>
      </c>
      <c r="X91" s="62">
        <v>1</v>
      </c>
      <c r="Y91" s="62">
        <v>1</v>
      </c>
      <c r="Z91" s="62">
        <v>1</v>
      </c>
      <c r="AA91" s="62">
        <v>1</v>
      </c>
      <c r="AB91" s="62">
        <v>1</v>
      </c>
      <c r="AC91" s="62">
        <v>1</v>
      </c>
      <c r="AD91" s="62">
        <v>1</v>
      </c>
      <c r="AE91" s="62">
        <v>1</v>
      </c>
      <c r="AF91" s="62">
        <v>1</v>
      </c>
      <c r="AG91" s="62">
        <v>1</v>
      </c>
      <c r="AH91" s="62">
        <v>1</v>
      </c>
      <c r="AI91" s="62">
        <v>1</v>
      </c>
      <c r="AJ91" s="62">
        <v>1</v>
      </c>
      <c r="AK91" s="62">
        <v>1</v>
      </c>
      <c r="AL91" s="62">
        <v>1</v>
      </c>
      <c r="AM91" s="62">
        <v>1</v>
      </c>
      <c r="AN91" s="136">
        <v>1</v>
      </c>
    </row>
    <row r="92" spans="3:40" ht="20.100000000000001" customHeight="1" x14ac:dyDescent="0.4">
      <c r="C92" s="54" t="s">
        <v>496</v>
      </c>
      <c r="D92" s="52">
        <f t="shared" si="1"/>
        <v>33</v>
      </c>
      <c r="E92" s="62"/>
      <c r="F92" s="62"/>
      <c r="G92" s="62"/>
      <c r="H92" s="62">
        <v>1</v>
      </c>
      <c r="I92" s="62">
        <v>1</v>
      </c>
      <c r="J92" s="62">
        <v>1</v>
      </c>
      <c r="K92" s="62">
        <v>1</v>
      </c>
      <c r="L92" s="62">
        <v>1</v>
      </c>
      <c r="M92" s="62">
        <v>1</v>
      </c>
      <c r="N92" s="62">
        <v>1</v>
      </c>
      <c r="O92" s="62">
        <v>1</v>
      </c>
      <c r="P92" s="62">
        <v>1</v>
      </c>
      <c r="Q92" s="62">
        <v>1</v>
      </c>
      <c r="R92" s="62">
        <v>1</v>
      </c>
      <c r="S92" s="62">
        <v>1</v>
      </c>
      <c r="T92" s="62">
        <v>1</v>
      </c>
      <c r="U92" s="62">
        <v>1</v>
      </c>
      <c r="V92" s="62">
        <v>1</v>
      </c>
      <c r="W92" s="62">
        <v>1</v>
      </c>
      <c r="X92" s="62">
        <v>1</v>
      </c>
      <c r="Y92" s="62">
        <v>1</v>
      </c>
      <c r="Z92" s="62">
        <v>1</v>
      </c>
      <c r="AA92" s="62">
        <v>1</v>
      </c>
      <c r="AB92" s="62">
        <v>1</v>
      </c>
      <c r="AC92" s="62">
        <v>1</v>
      </c>
      <c r="AD92" s="62">
        <v>1</v>
      </c>
      <c r="AE92" s="62">
        <v>1</v>
      </c>
      <c r="AF92" s="62">
        <v>1</v>
      </c>
      <c r="AG92" s="62">
        <v>1</v>
      </c>
      <c r="AH92" s="62">
        <v>1</v>
      </c>
      <c r="AI92" s="62">
        <v>1</v>
      </c>
      <c r="AJ92" s="62">
        <v>1</v>
      </c>
      <c r="AK92" s="62">
        <v>1</v>
      </c>
      <c r="AL92" s="62">
        <v>1</v>
      </c>
      <c r="AM92" s="62">
        <v>1</v>
      </c>
      <c r="AN92" s="136">
        <v>1</v>
      </c>
    </row>
    <row r="93" spans="3:40" ht="20.100000000000001" customHeight="1" x14ac:dyDescent="0.4">
      <c r="C93" s="54" t="s">
        <v>497</v>
      </c>
      <c r="D93" s="52">
        <f t="shared" si="1"/>
        <v>30</v>
      </c>
      <c r="E93" s="62"/>
      <c r="F93" s="62"/>
      <c r="G93" s="62"/>
      <c r="H93" s="62"/>
      <c r="I93" s="62"/>
      <c r="J93" s="62"/>
      <c r="K93" s="62">
        <v>1</v>
      </c>
      <c r="L93" s="62">
        <v>1</v>
      </c>
      <c r="M93" s="62">
        <v>1</v>
      </c>
      <c r="N93" s="62">
        <v>1</v>
      </c>
      <c r="O93" s="62">
        <v>1</v>
      </c>
      <c r="P93" s="62">
        <v>1</v>
      </c>
      <c r="Q93" s="62">
        <v>1</v>
      </c>
      <c r="R93" s="62">
        <v>1</v>
      </c>
      <c r="S93" s="62">
        <v>1</v>
      </c>
      <c r="T93" s="62">
        <v>1</v>
      </c>
      <c r="U93" s="62">
        <v>1</v>
      </c>
      <c r="V93" s="62">
        <v>1</v>
      </c>
      <c r="W93" s="62">
        <v>1</v>
      </c>
      <c r="X93" s="62">
        <v>1</v>
      </c>
      <c r="Y93" s="62">
        <v>1</v>
      </c>
      <c r="Z93" s="62">
        <v>1</v>
      </c>
      <c r="AA93" s="62">
        <v>1</v>
      </c>
      <c r="AB93" s="62">
        <v>1</v>
      </c>
      <c r="AC93" s="62">
        <v>1</v>
      </c>
      <c r="AD93" s="62">
        <v>1</v>
      </c>
      <c r="AE93" s="62">
        <v>1</v>
      </c>
      <c r="AF93" s="62">
        <v>1</v>
      </c>
      <c r="AG93" s="62">
        <v>1</v>
      </c>
      <c r="AH93" s="62">
        <v>1</v>
      </c>
      <c r="AI93" s="62">
        <v>1</v>
      </c>
      <c r="AJ93" s="62">
        <v>1</v>
      </c>
      <c r="AK93" s="62">
        <v>1</v>
      </c>
      <c r="AL93" s="62">
        <v>1</v>
      </c>
      <c r="AM93" s="62">
        <v>1</v>
      </c>
      <c r="AN93" s="136">
        <v>1</v>
      </c>
    </row>
    <row r="94" spans="3:40" ht="20.100000000000001" customHeight="1" x14ac:dyDescent="0.4">
      <c r="C94" s="54" t="s">
        <v>498</v>
      </c>
      <c r="D94" s="52">
        <f t="shared" si="1"/>
        <v>30</v>
      </c>
      <c r="E94" s="62"/>
      <c r="F94" s="62"/>
      <c r="G94" s="62"/>
      <c r="H94" s="62"/>
      <c r="I94" s="62"/>
      <c r="J94" s="62"/>
      <c r="K94" s="62">
        <v>1</v>
      </c>
      <c r="L94" s="62">
        <v>1</v>
      </c>
      <c r="M94" s="62">
        <v>1</v>
      </c>
      <c r="N94" s="62">
        <v>1</v>
      </c>
      <c r="O94" s="62">
        <v>1</v>
      </c>
      <c r="P94" s="62">
        <v>1</v>
      </c>
      <c r="Q94" s="62">
        <v>1</v>
      </c>
      <c r="R94" s="62">
        <v>1</v>
      </c>
      <c r="S94" s="62">
        <v>1</v>
      </c>
      <c r="T94" s="62">
        <v>1</v>
      </c>
      <c r="U94" s="62">
        <v>1</v>
      </c>
      <c r="V94" s="62">
        <v>1</v>
      </c>
      <c r="W94" s="62">
        <v>1</v>
      </c>
      <c r="X94" s="62">
        <v>1</v>
      </c>
      <c r="Y94" s="62">
        <v>1</v>
      </c>
      <c r="Z94" s="62">
        <v>1</v>
      </c>
      <c r="AA94" s="62">
        <v>1</v>
      </c>
      <c r="AB94" s="62">
        <v>1</v>
      </c>
      <c r="AC94" s="62">
        <v>1</v>
      </c>
      <c r="AD94" s="62">
        <v>1</v>
      </c>
      <c r="AE94" s="62">
        <v>1</v>
      </c>
      <c r="AF94" s="62">
        <v>1</v>
      </c>
      <c r="AG94" s="62">
        <v>1</v>
      </c>
      <c r="AH94" s="62">
        <v>1</v>
      </c>
      <c r="AI94" s="62">
        <v>1</v>
      </c>
      <c r="AJ94" s="62">
        <v>1</v>
      </c>
      <c r="AK94" s="62">
        <v>1</v>
      </c>
      <c r="AL94" s="62">
        <v>1</v>
      </c>
      <c r="AM94" s="62">
        <v>1</v>
      </c>
      <c r="AN94" s="136">
        <v>1</v>
      </c>
    </row>
    <row r="95" spans="3:40" ht="20.100000000000001" customHeight="1" x14ac:dyDescent="0.4">
      <c r="C95" s="54" t="s">
        <v>499</v>
      </c>
      <c r="D95" s="52">
        <f t="shared" si="1"/>
        <v>30</v>
      </c>
      <c r="E95" s="62"/>
      <c r="F95" s="62"/>
      <c r="G95" s="62"/>
      <c r="H95" s="62"/>
      <c r="I95" s="62"/>
      <c r="J95" s="62"/>
      <c r="K95" s="62">
        <v>1</v>
      </c>
      <c r="L95" s="62">
        <v>1</v>
      </c>
      <c r="M95" s="62">
        <v>1</v>
      </c>
      <c r="N95" s="62">
        <v>1</v>
      </c>
      <c r="O95" s="62">
        <v>1</v>
      </c>
      <c r="P95" s="62">
        <v>1</v>
      </c>
      <c r="Q95" s="62">
        <v>1</v>
      </c>
      <c r="R95" s="62">
        <v>1</v>
      </c>
      <c r="S95" s="62">
        <v>1</v>
      </c>
      <c r="T95" s="62">
        <v>1</v>
      </c>
      <c r="U95" s="62">
        <v>1</v>
      </c>
      <c r="V95" s="62">
        <v>1</v>
      </c>
      <c r="W95" s="62">
        <v>1</v>
      </c>
      <c r="X95" s="62">
        <v>1</v>
      </c>
      <c r="Y95" s="62">
        <v>1</v>
      </c>
      <c r="Z95" s="62">
        <v>1</v>
      </c>
      <c r="AA95" s="62">
        <v>1</v>
      </c>
      <c r="AB95" s="62">
        <v>1</v>
      </c>
      <c r="AC95" s="62">
        <v>1</v>
      </c>
      <c r="AD95" s="62">
        <v>1</v>
      </c>
      <c r="AE95" s="62">
        <v>1</v>
      </c>
      <c r="AF95" s="62">
        <v>1</v>
      </c>
      <c r="AG95" s="62">
        <v>1</v>
      </c>
      <c r="AH95" s="62">
        <v>1</v>
      </c>
      <c r="AI95" s="62">
        <v>1</v>
      </c>
      <c r="AJ95" s="62">
        <v>1</v>
      </c>
      <c r="AK95" s="62">
        <v>1</v>
      </c>
      <c r="AL95" s="62">
        <v>1</v>
      </c>
      <c r="AM95" s="62">
        <v>1</v>
      </c>
      <c r="AN95" s="136">
        <v>1</v>
      </c>
    </row>
    <row r="96" spans="3:40" ht="20.100000000000001" customHeight="1" x14ac:dyDescent="0.4">
      <c r="C96" s="54" t="s">
        <v>500</v>
      </c>
      <c r="D96" s="52">
        <f t="shared" si="1"/>
        <v>27</v>
      </c>
      <c r="E96" s="62"/>
      <c r="F96" s="62"/>
      <c r="G96" s="62"/>
      <c r="H96" s="62"/>
      <c r="I96" s="62"/>
      <c r="J96" s="62"/>
      <c r="K96" s="62"/>
      <c r="L96" s="62"/>
      <c r="M96" s="62"/>
      <c r="N96" s="62">
        <v>1</v>
      </c>
      <c r="O96" s="62">
        <v>1</v>
      </c>
      <c r="P96" s="62">
        <v>1</v>
      </c>
      <c r="Q96" s="62">
        <v>1</v>
      </c>
      <c r="R96" s="62">
        <v>1</v>
      </c>
      <c r="S96" s="62">
        <v>1</v>
      </c>
      <c r="T96" s="62">
        <v>1</v>
      </c>
      <c r="U96" s="62">
        <v>1</v>
      </c>
      <c r="V96" s="62">
        <v>1</v>
      </c>
      <c r="W96" s="62">
        <v>1</v>
      </c>
      <c r="X96" s="62">
        <v>1</v>
      </c>
      <c r="Y96" s="62">
        <v>1</v>
      </c>
      <c r="Z96" s="62">
        <v>1</v>
      </c>
      <c r="AA96" s="62">
        <v>1</v>
      </c>
      <c r="AB96" s="62">
        <v>1</v>
      </c>
      <c r="AC96" s="62">
        <v>1</v>
      </c>
      <c r="AD96" s="62">
        <v>1</v>
      </c>
      <c r="AE96" s="62">
        <v>1</v>
      </c>
      <c r="AF96" s="62">
        <v>1</v>
      </c>
      <c r="AG96" s="62">
        <v>1</v>
      </c>
      <c r="AH96" s="62">
        <v>1</v>
      </c>
      <c r="AI96" s="62">
        <v>1</v>
      </c>
      <c r="AJ96" s="62">
        <v>1</v>
      </c>
      <c r="AK96" s="62">
        <v>1</v>
      </c>
      <c r="AL96" s="62">
        <v>1</v>
      </c>
      <c r="AM96" s="62">
        <v>1</v>
      </c>
      <c r="AN96" s="136">
        <v>1</v>
      </c>
    </row>
    <row r="97" spans="3:40" ht="20.100000000000001" customHeight="1" x14ac:dyDescent="0.4">
      <c r="C97" s="54" t="s">
        <v>501</v>
      </c>
      <c r="D97" s="52">
        <f t="shared" si="1"/>
        <v>27</v>
      </c>
      <c r="E97" s="62"/>
      <c r="F97" s="62"/>
      <c r="G97" s="62"/>
      <c r="H97" s="62"/>
      <c r="I97" s="62"/>
      <c r="J97" s="62"/>
      <c r="K97" s="62"/>
      <c r="L97" s="62"/>
      <c r="M97" s="62"/>
      <c r="N97" s="62">
        <v>1</v>
      </c>
      <c r="O97" s="62">
        <v>1</v>
      </c>
      <c r="P97" s="62">
        <v>1</v>
      </c>
      <c r="Q97" s="62">
        <v>1</v>
      </c>
      <c r="R97" s="62">
        <v>1</v>
      </c>
      <c r="S97" s="62">
        <v>1</v>
      </c>
      <c r="T97" s="62">
        <v>1</v>
      </c>
      <c r="U97" s="62">
        <v>1</v>
      </c>
      <c r="V97" s="62">
        <v>1</v>
      </c>
      <c r="W97" s="62">
        <v>1</v>
      </c>
      <c r="X97" s="62">
        <v>1</v>
      </c>
      <c r="Y97" s="62">
        <v>1</v>
      </c>
      <c r="Z97" s="62">
        <v>1</v>
      </c>
      <c r="AA97" s="62">
        <v>1</v>
      </c>
      <c r="AB97" s="62">
        <v>1</v>
      </c>
      <c r="AC97" s="62">
        <v>1</v>
      </c>
      <c r="AD97" s="62">
        <v>1</v>
      </c>
      <c r="AE97" s="62">
        <v>1</v>
      </c>
      <c r="AF97" s="62">
        <v>1</v>
      </c>
      <c r="AG97" s="62">
        <v>1</v>
      </c>
      <c r="AH97" s="62">
        <v>1</v>
      </c>
      <c r="AI97" s="62">
        <v>1</v>
      </c>
      <c r="AJ97" s="62">
        <v>1</v>
      </c>
      <c r="AK97" s="62">
        <v>1</v>
      </c>
      <c r="AL97" s="62">
        <v>1</v>
      </c>
      <c r="AM97" s="62">
        <v>1</v>
      </c>
      <c r="AN97" s="136">
        <v>1</v>
      </c>
    </row>
    <row r="98" spans="3:40" ht="20.100000000000001" customHeight="1" x14ac:dyDescent="0.4">
      <c r="C98" s="54" t="s">
        <v>502</v>
      </c>
      <c r="D98" s="52">
        <f t="shared" si="1"/>
        <v>15</v>
      </c>
      <c r="E98" s="62"/>
      <c r="F98" s="62"/>
      <c r="G98" s="62"/>
      <c r="H98" s="62"/>
      <c r="I98" s="62"/>
      <c r="J98" s="62"/>
      <c r="K98" s="62"/>
      <c r="L98" s="62"/>
      <c r="M98" s="62"/>
      <c r="N98" s="62"/>
      <c r="O98" s="62"/>
      <c r="P98" s="62"/>
      <c r="Q98" s="62"/>
      <c r="R98" s="62"/>
      <c r="S98" s="62"/>
      <c r="T98" s="62"/>
      <c r="U98" s="62"/>
      <c r="V98" s="62"/>
      <c r="W98" s="62"/>
      <c r="X98" s="62"/>
      <c r="Y98" s="62"/>
      <c r="Z98" s="62">
        <v>1</v>
      </c>
      <c r="AA98" s="62">
        <v>1</v>
      </c>
      <c r="AB98" s="62">
        <v>1</v>
      </c>
      <c r="AC98" s="62">
        <v>1</v>
      </c>
      <c r="AD98" s="62">
        <v>1</v>
      </c>
      <c r="AE98" s="62">
        <v>1</v>
      </c>
      <c r="AF98" s="62">
        <v>1</v>
      </c>
      <c r="AG98" s="62">
        <v>1</v>
      </c>
      <c r="AH98" s="62">
        <v>1</v>
      </c>
      <c r="AI98" s="62">
        <v>1</v>
      </c>
      <c r="AJ98" s="62">
        <v>1</v>
      </c>
      <c r="AK98" s="62">
        <v>1</v>
      </c>
      <c r="AL98" s="62">
        <v>1</v>
      </c>
      <c r="AM98" s="62">
        <v>1</v>
      </c>
      <c r="AN98" s="136">
        <v>1</v>
      </c>
    </row>
    <row r="99" spans="3:40" ht="20.100000000000001" hidden="1" customHeight="1" x14ac:dyDescent="0.4">
      <c r="C99" s="54" t="s">
        <v>504</v>
      </c>
      <c r="D99" s="52">
        <f t="shared" si="1"/>
        <v>33</v>
      </c>
      <c r="E99" s="62"/>
      <c r="F99" s="62"/>
      <c r="G99" s="62"/>
      <c r="H99" s="62">
        <v>1</v>
      </c>
      <c r="I99" s="62">
        <v>1</v>
      </c>
      <c r="J99" s="62">
        <v>1</v>
      </c>
      <c r="K99" s="62">
        <v>1</v>
      </c>
      <c r="L99" s="62">
        <v>1</v>
      </c>
      <c r="M99" s="62">
        <v>1</v>
      </c>
      <c r="N99" s="62">
        <v>1</v>
      </c>
      <c r="O99" s="62">
        <v>1</v>
      </c>
      <c r="P99" s="62">
        <v>1</v>
      </c>
      <c r="Q99" s="62">
        <v>1</v>
      </c>
      <c r="R99" s="62">
        <v>1</v>
      </c>
      <c r="S99" s="62">
        <v>1</v>
      </c>
      <c r="T99" s="62">
        <v>1</v>
      </c>
      <c r="U99" s="62">
        <v>1</v>
      </c>
      <c r="V99" s="62">
        <v>1</v>
      </c>
      <c r="W99" s="62">
        <v>1</v>
      </c>
      <c r="X99" s="62">
        <v>1</v>
      </c>
      <c r="Y99" s="62">
        <v>1</v>
      </c>
      <c r="Z99" s="62">
        <v>1</v>
      </c>
      <c r="AA99" s="62">
        <v>1</v>
      </c>
      <c r="AB99" s="62">
        <v>1</v>
      </c>
      <c r="AC99" s="62">
        <v>1</v>
      </c>
      <c r="AD99" s="62">
        <v>1</v>
      </c>
      <c r="AE99" s="62">
        <v>1</v>
      </c>
      <c r="AF99" s="62">
        <v>1</v>
      </c>
      <c r="AG99" s="62">
        <v>1</v>
      </c>
      <c r="AH99" s="62">
        <v>1</v>
      </c>
      <c r="AI99" s="62">
        <v>1</v>
      </c>
      <c r="AJ99" s="62">
        <v>1</v>
      </c>
      <c r="AK99" s="62">
        <v>1</v>
      </c>
      <c r="AL99" s="62">
        <v>1</v>
      </c>
      <c r="AM99" s="62">
        <v>1</v>
      </c>
      <c r="AN99" s="136">
        <v>1</v>
      </c>
    </row>
    <row r="100" spans="3:40" ht="20.100000000000001" hidden="1" customHeight="1" x14ac:dyDescent="0.4">
      <c r="C100" s="54" t="s">
        <v>505</v>
      </c>
      <c r="D100" s="52">
        <f t="shared" si="1"/>
        <v>33</v>
      </c>
      <c r="E100" s="62"/>
      <c r="F100" s="62"/>
      <c r="G100" s="62"/>
      <c r="H100" s="62">
        <v>1</v>
      </c>
      <c r="I100" s="62">
        <v>1</v>
      </c>
      <c r="J100" s="62">
        <v>1</v>
      </c>
      <c r="K100" s="62">
        <v>1</v>
      </c>
      <c r="L100" s="62">
        <v>1</v>
      </c>
      <c r="M100" s="62">
        <v>1</v>
      </c>
      <c r="N100" s="62">
        <v>1</v>
      </c>
      <c r="O100" s="62">
        <v>1</v>
      </c>
      <c r="P100" s="62">
        <v>1</v>
      </c>
      <c r="Q100" s="62">
        <v>1</v>
      </c>
      <c r="R100" s="62">
        <v>1</v>
      </c>
      <c r="S100" s="62">
        <v>1</v>
      </c>
      <c r="T100" s="62">
        <v>1</v>
      </c>
      <c r="U100" s="62">
        <v>1</v>
      </c>
      <c r="V100" s="62">
        <v>1</v>
      </c>
      <c r="W100" s="62">
        <v>1</v>
      </c>
      <c r="X100" s="62">
        <v>1</v>
      </c>
      <c r="Y100" s="62">
        <v>1</v>
      </c>
      <c r="Z100" s="62">
        <v>1</v>
      </c>
      <c r="AA100" s="62">
        <v>1</v>
      </c>
      <c r="AB100" s="62">
        <v>1</v>
      </c>
      <c r="AC100" s="62">
        <v>1</v>
      </c>
      <c r="AD100" s="62">
        <v>1</v>
      </c>
      <c r="AE100" s="62">
        <v>1</v>
      </c>
      <c r="AF100" s="62">
        <v>1</v>
      </c>
      <c r="AG100" s="62">
        <v>1</v>
      </c>
      <c r="AH100" s="62">
        <v>1</v>
      </c>
      <c r="AI100" s="62">
        <v>1</v>
      </c>
      <c r="AJ100" s="62">
        <v>1</v>
      </c>
      <c r="AK100" s="62">
        <v>1</v>
      </c>
      <c r="AL100" s="62">
        <v>1</v>
      </c>
      <c r="AM100" s="62">
        <v>1</v>
      </c>
      <c r="AN100" s="136">
        <v>1</v>
      </c>
    </row>
    <row r="101" spans="3:40" ht="20.100000000000001" hidden="1" customHeight="1" x14ac:dyDescent="0.4">
      <c r="C101" s="54" t="s">
        <v>506</v>
      </c>
      <c r="D101" s="52">
        <f t="shared" si="1"/>
        <v>33</v>
      </c>
      <c r="E101" s="62"/>
      <c r="F101" s="62"/>
      <c r="G101" s="62"/>
      <c r="H101" s="62">
        <v>1</v>
      </c>
      <c r="I101" s="62">
        <v>1</v>
      </c>
      <c r="J101" s="62">
        <v>1</v>
      </c>
      <c r="K101" s="62">
        <v>1</v>
      </c>
      <c r="L101" s="62">
        <v>1</v>
      </c>
      <c r="M101" s="62">
        <v>1</v>
      </c>
      <c r="N101" s="62">
        <v>1</v>
      </c>
      <c r="O101" s="62">
        <v>1</v>
      </c>
      <c r="P101" s="62">
        <v>1</v>
      </c>
      <c r="Q101" s="62">
        <v>1</v>
      </c>
      <c r="R101" s="62">
        <v>1</v>
      </c>
      <c r="S101" s="62">
        <v>1</v>
      </c>
      <c r="T101" s="62">
        <v>1</v>
      </c>
      <c r="U101" s="62">
        <v>1</v>
      </c>
      <c r="V101" s="62">
        <v>1</v>
      </c>
      <c r="W101" s="62">
        <v>1</v>
      </c>
      <c r="X101" s="62">
        <v>1</v>
      </c>
      <c r="Y101" s="62">
        <v>1</v>
      </c>
      <c r="Z101" s="62">
        <v>1</v>
      </c>
      <c r="AA101" s="62">
        <v>1</v>
      </c>
      <c r="AB101" s="62">
        <v>1</v>
      </c>
      <c r="AC101" s="62">
        <v>1</v>
      </c>
      <c r="AD101" s="62">
        <v>1</v>
      </c>
      <c r="AE101" s="62">
        <v>1</v>
      </c>
      <c r="AF101" s="62">
        <v>1</v>
      </c>
      <c r="AG101" s="62">
        <v>1</v>
      </c>
      <c r="AH101" s="62">
        <v>1</v>
      </c>
      <c r="AI101" s="62">
        <v>1</v>
      </c>
      <c r="AJ101" s="62">
        <v>1</v>
      </c>
      <c r="AK101" s="62">
        <v>1</v>
      </c>
      <c r="AL101" s="62">
        <v>1</v>
      </c>
      <c r="AM101" s="62">
        <v>1</v>
      </c>
      <c r="AN101" s="136">
        <v>1</v>
      </c>
    </row>
    <row r="102" spans="3:40" ht="20.100000000000001" hidden="1" customHeight="1" x14ac:dyDescent="0.4">
      <c r="C102" s="54" t="s">
        <v>507</v>
      </c>
      <c r="D102" s="52">
        <f t="shared" si="1"/>
        <v>32</v>
      </c>
      <c r="E102" s="62"/>
      <c r="F102" s="62"/>
      <c r="G102" s="62"/>
      <c r="H102" s="62">
        <v>1</v>
      </c>
      <c r="I102" s="62">
        <v>1</v>
      </c>
      <c r="J102" s="62">
        <v>1</v>
      </c>
      <c r="K102" s="62">
        <v>1</v>
      </c>
      <c r="L102" s="62">
        <v>1</v>
      </c>
      <c r="M102" s="62">
        <v>1</v>
      </c>
      <c r="N102" s="62">
        <v>1</v>
      </c>
      <c r="O102" s="62">
        <v>1</v>
      </c>
      <c r="P102" s="62">
        <v>1</v>
      </c>
      <c r="Q102" s="62">
        <v>1</v>
      </c>
      <c r="R102" s="62">
        <v>1</v>
      </c>
      <c r="S102" s="62">
        <v>1</v>
      </c>
      <c r="T102" s="62">
        <v>1</v>
      </c>
      <c r="U102" s="62">
        <v>1</v>
      </c>
      <c r="V102" s="62">
        <v>1</v>
      </c>
      <c r="W102" s="62">
        <v>1</v>
      </c>
      <c r="X102" s="62">
        <v>1</v>
      </c>
      <c r="Y102" s="62">
        <v>1</v>
      </c>
      <c r="Z102" s="62">
        <v>1</v>
      </c>
      <c r="AA102" s="62">
        <v>1</v>
      </c>
      <c r="AB102" s="62">
        <v>1</v>
      </c>
      <c r="AC102" s="62">
        <v>1</v>
      </c>
      <c r="AD102" s="62">
        <v>1</v>
      </c>
      <c r="AE102" s="62">
        <v>1</v>
      </c>
      <c r="AF102" s="62">
        <v>1</v>
      </c>
      <c r="AG102" s="62">
        <v>1</v>
      </c>
      <c r="AH102" s="62">
        <v>1</v>
      </c>
      <c r="AI102" s="62">
        <v>1</v>
      </c>
      <c r="AJ102" s="62">
        <v>1</v>
      </c>
      <c r="AK102" s="62">
        <v>1</v>
      </c>
      <c r="AL102" s="62">
        <v>1</v>
      </c>
      <c r="AM102" s="62">
        <v>1</v>
      </c>
      <c r="AN102" s="136"/>
    </row>
    <row r="103" spans="3:40" ht="20.100000000000001" hidden="1" customHeight="1" x14ac:dyDescent="0.4">
      <c r="C103" s="54" t="s">
        <v>508</v>
      </c>
      <c r="D103" s="52">
        <f t="shared" si="1"/>
        <v>32</v>
      </c>
      <c r="E103" s="62"/>
      <c r="F103" s="62"/>
      <c r="G103" s="62"/>
      <c r="H103" s="62">
        <v>1</v>
      </c>
      <c r="I103" s="62">
        <v>1</v>
      </c>
      <c r="J103" s="62">
        <v>1</v>
      </c>
      <c r="K103" s="62">
        <v>1</v>
      </c>
      <c r="L103" s="62">
        <v>1</v>
      </c>
      <c r="M103" s="62">
        <v>1</v>
      </c>
      <c r="N103" s="62">
        <v>1</v>
      </c>
      <c r="O103" s="62">
        <v>1</v>
      </c>
      <c r="P103" s="62">
        <v>1</v>
      </c>
      <c r="Q103" s="62">
        <v>1</v>
      </c>
      <c r="R103" s="62">
        <v>1</v>
      </c>
      <c r="S103" s="62">
        <v>1</v>
      </c>
      <c r="T103" s="62">
        <v>1</v>
      </c>
      <c r="U103" s="62">
        <v>1</v>
      </c>
      <c r="V103" s="62">
        <v>1</v>
      </c>
      <c r="W103" s="62">
        <v>1</v>
      </c>
      <c r="X103" s="62">
        <v>1</v>
      </c>
      <c r="Y103" s="62">
        <v>1</v>
      </c>
      <c r="Z103" s="62">
        <v>1</v>
      </c>
      <c r="AA103" s="62">
        <v>1</v>
      </c>
      <c r="AB103" s="62">
        <v>1</v>
      </c>
      <c r="AC103" s="62">
        <v>1</v>
      </c>
      <c r="AD103" s="62">
        <v>1</v>
      </c>
      <c r="AE103" s="62">
        <v>1</v>
      </c>
      <c r="AF103" s="62">
        <v>1</v>
      </c>
      <c r="AG103" s="62">
        <v>1</v>
      </c>
      <c r="AH103" s="62">
        <v>1</v>
      </c>
      <c r="AI103" s="62">
        <v>1</v>
      </c>
      <c r="AJ103" s="62">
        <v>1</v>
      </c>
      <c r="AK103" s="62">
        <v>1</v>
      </c>
      <c r="AL103" s="62">
        <v>1</v>
      </c>
      <c r="AM103" s="62">
        <v>1</v>
      </c>
      <c r="AN103" s="136"/>
    </row>
    <row r="104" spans="3:40" ht="20.100000000000001" hidden="1" customHeight="1" x14ac:dyDescent="0.4">
      <c r="C104" s="54" t="s">
        <v>509</v>
      </c>
      <c r="D104" s="52">
        <f t="shared" si="1"/>
        <v>31</v>
      </c>
      <c r="E104" s="62"/>
      <c r="F104" s="62"/>
      <c r="G104" s="62"/>
      <c r="H104" s="62">
        <v>1</v>
      </c>
      <c r="I104" s="62">
        <v>1</v>
      </c>
      <c r="J104" s="62">
        <v>1</v>
      </c>
      <c r="K104" s="62">
        <v>1</v>
      </c>
      <c r="L104" s="62">
        <v>1</v>
      </c>
      <c r="M104" s="62">
        <v>1</v>
      </c>
      <c r="N104" s="62">
        <v>1</v>
      </c>
      <c r="O104" s="62">
        <v>1</v>
      </c>
      <c r="P104" s="62">
        <v>1</v>
      </c>
      <c r="Q104" s="62">
        <v>1</v>
      </c>
      <c r="R104" s="62">
        <v>1</v>
      </c>
      <c r="S104" s="62">
        <v>1</v>
      </c>
      <c r="T104" s="62">
        <v>1</v>
      </c>
      <c r="U104" s="62">
        <v>1</v>
      </c>
      <c r="V104" s="62">
        <v>1</v>
      </c>
      <c r="W104" s="62">
        <v>1</v>
      </c>
      <c r="X104" s="62">
        <v>1</v>
      </c>
      <c r="Y104" s="62">
        <v>1</v>
      </c>
      <c r="Z104" s="62">
        <v>1</v>
      </c>
      <c r="AA104" s="62">
        <v>1</v>
      </c>
      <c r="AB104" s="62">
        <v>1</v>
      </c>
      <c r="AC104" s="62">
        <v>1</v>
      </c>
      <c r="AD104" s="62">
        <v>1</v>
      </c>
      <c r="AE104" s="62">
        <v>1</v>
      </c>
      <c r="AF104" s="62">
        <v>1</v>
      </c>
      <c r="AG104" s="62">
        <v>1</v>
      </c>
      <c r="AH104" s="62">
        <v>1</v>
      </c>
      <c r="AI104" s="62">
        <v>1</v>
      </c>
      <c r="AJ104" s="62">
        <v>1</v>
      </c>
      <c r="AK104" s="62">
        <v>1</v>
      </c>
      <c r="AL104" s="62">
        <v>1</v>
      </c>
      <c r="AM104" s="62"/>
      <c r="AN104" s="136"/>
    </row>
    <row r="105" spans="3:40" ht="20.100000000000001" hidden="1" customHeight="1" x14ac:dyDescent="0.4">
      <c r="C105" s="54" t="s">
        <v>510</v>
      </c>
      <c r="D105" s="52">
        <f t="shared" si="1"/>
        <v>20</v>
      </c>
      <c r="E105" s="62"/>
      <c r="F105" s="62"/>
      <c r="G105" s="62"/>
      <c r="H105" s="62"/>
      <c r="I105" s="62"/>
      <c r="J105" s="62"/>
      <c r="K105" s="62"/>
      <c r="L105" s="62"/>
      <c r="M105" s="62"/>
      <c r="N105" s="62"/>
      <c r="O105" s="62"/>
      <c r="P105" s="62">
        <v>1</v>
      </c>
      <c r="Q105" s="62">
        <v>1</v>
      </c>
      <c r="R105" s="62">
        <v>1</v>
      </c>
      <c r="S105" s="62">
        <v>1</v>
      </c>
      <c r="T105" s="62">
        <v>1</v>
      </c>
      <c r="U105" s="62">
        <v>1</v>
      </c>
      <c r="V105" s="62">
        <v>1</v>
      </c>
      <c r="W105" s="62">
        <v>1</v>
      </c>
      <c r="X105" s="62">
        <v>1</v>
      </c>
      <c r="Y105" s="62">
        <v>1</v>
      </c>
      <c r="Z105" s="62">
        <v>1</v>
      </c>
      <c r="AA105" s="62">
        <v>1</v>
      </c>
      <c r="AB105" s="62">
        <v>1</v>
      </c>
      <c r="AC105" s="62">
        <v>1</v>
      </c>
      <c r="AD105" s="62">
        <v>1</v>
      </c>
      <c r="AE105" s="62">
        <v>1</v>
      </c>
      <c r="AF105" s="62">
        <v>1</v>
      </c>
      <c r="AG105" s="62">
        <v>1</v>
      </c>
      <c r="AH105" s="62">
        <v>1</v>
      </c>
      <c r="AI105" s="62">
        <v>1</v>
      </c>
      <c r="AJ105" s="62"/>
      <c r="AK105" s="62"/>
      <c r="AL105" s="62"/>
      <c r="AM105" s="62"/>
      <c r="AN105" s="136"/>
    </row>
    <row r="106" spans="3:40" ht="20.100000000000001" hidden="1" customHeight="1" x14ac:dyDescent="0.4">
      <c r="C106" s="54" t="s">
        <v>511</v>
      </c>
      <c r="D106" s="52">
        <f t="shared" si="1"/>
        <v>20</v>
      </c>
      <c r="E106" s="62"/>
      <c r="F106" s="62"/>
      <c r="G106" s="62"/>
      <c r="H106" s="62"/>
      <c r="I106" s="62"/>
      <c r="J106" s="62"/>
      <c r="K106" s="62"/>
      <c r="L106" s="62"/>
      <c r="M106" s="62"/>
      <c r="N106" s="62"/>
      <c r="O106" s="62"/>
      <c r="P106" s="62"/>
      <c r="Q106" s="62"/>
      <c r="R106" s="62"/>
      <c r="S106" s="62"/>
      <c r="T106" s="62"/>
      <c r="U106" s="62">
        <v>1</v>
      </c>
      <c r="V106" s="62">
        <v>1</v>
      </c>
      <c r="W106" s="62">
        <v>1</v>
      </c>
      <c r="X106" s="62">
        <v>1</v>
      </c>
      <c r="Y106" s="62">
        <v>1</v>
      </c>
      <c r="Z106" s="62">
        <v>1</v>
      </c>
      <c r="AA106" s="62">
        <v>1</v>
      </c>
      <c r="AB106" s="62">
        <v>1</v>
      </c>
      <c r="AC106" s="62">
        <v>1</v>
      </c>
      <c r="AD106" s="62">
        <v>1</v>
      </c>
      <c r="AE106" s="62">
        <v>1</v>
      </c>
      <c r="AF106" s="62">
        <v>1</v>
      </c>
      <c r="AG106" s="62">
        <v>1</v>
      </c>
      <c r="AH106" s="62">
        <v>1</v>
      </c>
      <c r="AI106" s="62">
        <v>1</v>
      </c>
      <c r="AJ106" s="62">
        <v>1</v>
      </c>
      <c r="AK106" s="62">
        <v>1</v>
      </c>
      <c r="AL106" s="62">
        <v>1</v>
      </c>
      <c r="AM106" s="62">
        <v>1</v>
      </c>
      <c r="AN106" s="136">
        <v>1</v>
      </c>
    </row>
    <row r="107" spans="3:40" ht="20.100000000000001" hidden="1" customHeight="1" x14ac:dyDescent="0.4">
      <c r="C107" s="54" t="s">
        <v>512</v>
      </c>
      <c r="D107" s="52">
        <f t="shared" si="1"/>
        <v>14</v>
      </c>
      <c r="E107" s="62"/>
      <c r="F107" s="62"/>
      <c r="G107" s="62"/>
      <c r="H107" s="62"/>
      <c r="I107" s="62"/>
      <c r="J107" s="62"/>
      <c r="K107" s="62"/>
      <c r="L107" s="62"/>
      <c r="M107" s="62"/>
      <c r="N107" s="62"/>
      <c r="O107" s="62"/>
      <c r="P107" s="62"/>
      <c r="Q107" s="62"/>
      <c r="R107" s="62"/>
      <c r="S107" s="62"/>
      <c r="T107" s="62"/>
      <c r="U107" s="62">
        <v>1</v>
      </c>
      <c r="V107" s="62">
        <v>1</v>
      </c>
      <c r="W107" s="62">
        <v>1</v>
      </c>
      <c r="X107" s="62">
        <v>1</v>
      </c>
      <c r="Y107" s="62">
        <v>1</v>
      </c>
      <c r="Z107" s="62">
        <v>1</v>
      </c>
      <c r="AA107" s="62">
        <v>1</v>
      </c>
      <c r="AB107" s="62">
        <v>1</v>
      </c>
      <c r="AC107" s="62">
        <v>1</v>
      </c>
      <c r="AD107" s="62">
        <v>1</v>
      </c>
      <c r="AE107" s="62">
        <v>1</v>
      </c>
      <c r="AF107" s="62">
        <v>1</v>
      </c>
      <c r="AG107" s="62">
        <v>1</v>
      </c>
      <c r="AH107" s="62">
        <v>1</v>
      </c>
      <c r="AI107" s="62"/>
      <c r="AJ107" s="62"/>
      <c r="AK107" s="62"/>
      <c r="AL107" s="62"/>
      <c r="AM107" s="62"/>
      <c r="AN107" s="136"/>
    </row>
    <row r="108" spans="3:40" ht="20.100000000000001" hidden="1" customHeight="1" x14ac:dyDescent="0.4">
      <c r="C108" s="54" t="s">
        <v>513</v>
      </c>
      <c r="D108" s="52">
        <f t="shared" ref="D108:D131" si="2">SUM(E108:AN108)</f>
        <v>14</v>
      </c>
      <c r="E108" s="62"/>
      <c r="F108" s="62"/>
      <c r="G108" s="62"/>
      <c r="H108" s="62"/>
      <c r="I108" s="62"/>
      <c r="J108" s="62"/>
      <c r="K108" s="62"/>
      <c r="L108" s="62"/>
      <c r="M108" s="62"/>
      <c r="N108" s="62"/>
      <c r="O108" s="62"/>
      <c r="P108" s="62"/>
      <c r="Q108" s="62"/>
      <c r="R108" s="62"/>
      <c r="S108" s="62"/>
      <c r="T108" s="62"/>
      <c r="U108" s="62">
        <v>1</v>
      </c>
      <c r="V108" s="62">
        <v>1</v>
      </c>
      <c r="W108" s="62">
        <v>1</v>
      </c>
      <c r="X108" s="62">
        <v>1</v>
      </c>
      <c r="Y108" s="62">
        <v>1</v>
      </c>
      <c r="Z108" s="62">
        <v>1</v>
      </c>
      <c r="AA108" s="62">
        <v>1</v>
      </c>
      <c r="AB108" s="62">
        <v>1</v>
      </c>
      <c r="AC108" s="62">
        <v>1</v>
      </c>
      <c r="AD108" s="62">
        <v>1</v>
      </c>
      <c r="AE108" s="62">
        <v>1</v>
      </c>
      <c r="AF108" s="62">
        <v>1</v>
      </c>
      <c r="AG108" s="62">
        <v>1</v>
      </c>
      <c r="AH108" s="62">
        <v>1</v>
      </c>
      <c r="AI108" s="62"/>
      <c r="AJ108" s="62"/>
      <c r="AK108" s="62"/>
      <c r="AL108" s="62"/>
      <c r="AM108" s="62"/>
      <c r="AN108" s="136"/>
    </row>
    <row r="109" spans="3:40" ht="20.100000000000001" hidden="1" customHeight="1" x14ac:dyDescent="0.4">
      <c r="C109" s="54" t="s">
        <v>596</v>
      </c>
      <c r="D109" s="52">
        <f t="shared" si="2"/>
        <v>11</v>
      </c>
      <c r="E109" s="62"/>
      <c r="F109" s="62"/>
      <c r="G109" s="62"/>
      <c r="H109" s="62"/>
      <c r="I109" s="62"/>
      <c r="J109" s="62"/>
      <c r="K109" s="62"/>
      <c r="L109" s="62"/>
      <c r="M109" s="62"/>
      <c r="N109" s="62"/>
      <c r="O109" s="62"/>
      <c r="P109" s="62"/>
      <c r="Q109" s="62"/>
      <c r="R109" s="62"/>
      <c r="S109" s="62"/>
      <c r="T109" s="62"/>
      <c r="U109" s="62">
        <v>1</v>
      </c>
      <c r="V109" s="62">
        <v>1</v>
      </c>
      <c r="W109" s="62">
        <v>1</v>
      </c>
      <c r="X109" s="62">
        <v>1</v>
      </c>
      <c r="Y109" s="62">
        <v>1</v>
      </c>
      <c r="Z109" s="62">
        <v>1</v>
      </c>
      <c r="AA109" s="62">
        <v>1</v>
      </c>
      <c r="AB109" s="62">
        <v>1</v>
      </c>
      <c r="AC109" s="62">
        <v>1</v>
      </c>
      <c r="AD109" s="62">
        <v>1</v>
      </c>
      <c r="AE109" s="62">
        <v>1</v>
      </c>
      <c r="AF109" s="62"/>
      <c r="AG109" s="62"/>
      <c r="AH109" s="62"/>
      <c r="AI109" s="62"/>
      <c r="AJ109" s="62"/>
      <c r="AK109" s="62"/>
      <c r="AL109" s="62"/>
      <c r="AM109" s="62"/>
      <c r="AN109" s="136"/>
    </row>
    <row r="110" spans="3:40" ht="20.100000000000001" hidden="1" customHeight="1" x14ac:dyDescent="0.4">
      <c r="C110" s="54" t="s">
        <v>597</v>
      </c>
      <c r="D110" s="52">
        <f t="shared" si="2"/>
        <v>11</v>
      </c>
      <c r="E110" s="62"/>
      <c r="F110" s="62"/>
      <c r="G110" s="62"/>
      <c r="H110" s="62"/>
      <c r="I110" s="62"/>
      <c r="J110" s="62"/>
      <c r="K110" s="62"/>
      <c r="L110" s="62"/>
      <c r="M110" s="62"/>
      <c r="N110" s="62"/>
      <c r="O110" s="62"/>
      <c r="P110" s="62"/>
      <c r="Q110" s="62"/>
      <c r="R110" s="62"/>
      <c r="S110" s="62"/>
      <c r="T110" s="62"/>
      <c r="U110" s="62">
        <v>1</v>
      </c>
      <c r="V110" s="62">
        <v>1</v>
      </c>
      <c r="W110" s="62">
        <v>1</v>
      </c>
      <c r="X110" s="62">
        <v>1</v>
      </c>
      <c r="Y110" s="62">
        <v>1</v>
      </c>
      <c r="Z110" s="62">
        <v>1</v>
      </c>
      <c r="AA110" s="62">
        <v>1</v>
      </c>
      <c r="AB110" s="62">
        <v>1</v>
      </c>
      <c r="AC110" s="62">
        <v>1</v>
      </c>
      <c r="AD110" s="62">
        <v>1</v>
      </c>
      <c r="AE110" s="62">
        <v>1</v>
      </c>
      <c r="AF110" s="62"/>
      <c r="AG110" s="62"/>
      <c r="AH110" s="62"/>
      <c r="AI110" s="62"/>
      <c r="AJ110" s="62"/>
      <c r="AK110" s="62"/>
      <c r="AL110" s="62"/>
      <c r="AM110" s="62"/>
      <c r="AN110" s="136"/>
    </row>
    <row r="111" spans="3:40" ht="20.100000000000001" hidden="1" customHeight="1" x14ac:dyDescent="0.4">
      <c r="C111" s="54" t="s">
        <v>598</v>
      </c>
      <c r="D111" s="52">
        <f t="shared" si="2"/>
        <v>8</v>
      </c>
      <c r="E111" s="62"/>
      <c r="F111" s="62"/>
      <c r="G111" s="62"/>
      <c r="H111" s="62"/>
      <c r="I111" s="62"/>
      <c r="J111" s="62"/>
      <c r="K111" s="62"/>
      <c r="L111" s="62"/>
      <c r="M111" s="62"/>
      <c r="N111" s="62"/>
      <c r="O111" s="62"/>
      <c r="P111" s="62"/>
      <c r="Q111" s="62"/>
      <c r="R111" s="62"/>
      <c r="S111" s="62"/>
      <c r="T111" s="62"/>
      <c r="U111" s="62"/>
      <c r="V111" s="62"/>
      <c r="W111" s="62"/>
      <c r="X111" s="62">
        <v>1</v>
      </c>
      <c r="Y111" s="62">
        <v>1</v>
      </c>
      <c r="Z111" s="62">
        <v>1</v>
      </c>
      <c r="AA111" s="62">
        <v>1</v>
      </c>
      <c r="AB111" s="62">
        <v>1</v>
      </c>
      <c r="AC111" s="62">
        <v>1</v>
      </c>
      <c r="AD111" s="62">
        <v>1</v>
      </c>
      <c r="AE111" s="62">
        <v>1</v>
      </c>
      <c r="AF111" s="62"/>
      <c r="AG111" s="62"/>
      <c r="AH111" s="62"/>
      <c r="AI111" s="62"/>
      <c r="AJ111" s="62"/>
      <c r="AK111" s="62"/>
      <c r="AL111" s="62"/>
      <c r="AM111" s="62"/>
      <c r="AN111" s="136"/>
    </row>
    <row r="112" spans="3:40" ht="20.100000000000001" hidden="1" customHeight="1" x14ac:dyDescent="0.4">
      <c r="C112" s="54" t="s">
        <v>599</v>
      </c>
      <c r="D112" s="52">
        <f t="shared" si="2"/>
        <v>8</v>
      </c>
      <c r="E112" s="62"/>
      <c r="F112" s="62"/>
      <c r="G112" s="62"/>
      <c r="H112" s="62"/>
      <c r="I112" s="62"/>
      <c r="J112" s="62"/>
      <c r="K112" s="62"/>
      <c r="L112" s="62"/>
      <c r="M112" s="62"/>
      <c r="N112" s="62"/>
      <c r="O112" s="62"/>
      <c r="P112" s="62"/>
      <c r="Q112" s="62"/>
      <c r="R112" s="62"/>
      <c r="S112" s="62"/>
      <c r="T112" s="62"/>
      <c r="U112" s="62"/>
      <c r="V112" s="62"/>
      <c r="W112" s="62"/>
      <c r="X112" s="62">
        <v>1</v>
      </c>
      <c r="Y112" s="62">
        <v>1</v>
      </c>
      <c r="Z112" s="62">
        <v>1</v>
      </c>
      <c r="AA112" s="62">
        <v>1</v>
      </c>
      <c r="AB112" s="62">
        <v>1</v>
      </c>
      <c r="AC112" s="62">
        <v>1</v>
      </c>
      <c r="AD112" s="62">
        <v>1</v>
      </c>
      <c r="AE112" s="62">
        <v>1</v>
      </c>
      <c r="AF112" s="62"/>
      <c r="AG112" s="62"/>
      <c r="AH112" s="62"/>
      <c r="AI112" s="62"/>
      <c r="AJ112" s="62"/>
      <c r="AK112" s="62"/>
      <c r="AL112" s="62"/>
      <c r="AM112" s="62"/>
      <c r="AN112" s="136"/>
    </row>
    <row r="113" spans="3:40" ht="20.100000000000001" hidden="1" customHeight="1" x14ac:dyDescent="0.4">
      <c r="C113" s="54" t="s">
        <v>600</v>
      </c>
      <c r="D113" s="52">
        <f t="shared" si="2"/>
        <v>8</v>
      </c>
      <c r="E113" s="62"/>
      <c r="F113" s="62"/>
      <c r="G113" s="62"/>
      <c r="H113" s="62"/>
      <c r="I113" s="62"/>
      <c r="J113" s="62"/>
      <c r="K113" s="62"/>
      <c r="L113" s="62"/>
      <c r="M113" s="62"/>
      <c r="N113" s="62"/>
      <c r="O113" s="62"/>
      <c r="P113" s="62"/>
      <c r="Q113" s="62"/>
      <c r="R113" s="62"/>
      <c r="S113" s="62"/>
      <c r="T113" s="62"/>
      <c r="U113" s="62"/>
      <c r="V113" s="62"/>
      <c r="W113" s="62"/>
      <c r="X113" s="62">
        <v>1</v>
      </c>
      <c r="Y113" s="62">
        <v>1</v>
      </c>
      <c r="Z113" s="62">
        <v>1</v>
      </c>
      <c r="AA113" s="62">
        <v>1</v>
      </c>
      <c r="AB113" s="62">
        <v>1</v>
      </c>
      <c r="AC113" s="62">
        <v>1</v>
      </c>
      <c r="AD113" s="62">
        <v>1</v>
      </c>
      <c r="AE113" s="62">
        <v>1</v>
      </c>
      <c r="AF113" s="62"/>
      <c r="AG113" s="62"/>
      <c r="AH113" s="62"/>
      <c r="AI113" s="62"/>
      <c r="AJ113" s="62"/>
      <c r="AK113" s="62"/>
      <c r="AL113" s="62"/>
      <c r="AM113" s="62"/>
      <c r="AN113" s="136"/>
    </row>
    <row r="114" spans="3:40" ht="20.100000000000001" hidden="1" customHeight="1" x14ac:dyDescent="0.4">
      <c r="C114" s="54" t="s">
        <v>601</v>
      </c>
      <c r="D114" s="52">
        <f t="shared" si="2"/>
        <v>8</v>
      </c>
      <c r="E114" s="62"/>
      <c r="F114" s="62"/>
      <c r="G114" s="62"/>
      <c r="H114" s="62"/>
      <c r="I114" s="62"/>
      <c r="J114" s="62"/>
      <c r="K114" s="62"/>
      <c r="L114" s="62"/>
      <c r="M114" s="62"/>
      <c r="N114" s="62"/>
      <c r="O114" s="62"/>
      <c r="P114" s="62"/>
      <c r="Q114" s="62"/>
      <c r="R114" s="62"/>
      <c r="S114" s="62"/>
      <c r="T114" s="62"/>
      <c r="U114" s="62"/>
      <c r="V114" s="62"/>
      <c r="W114" s="62"/>
      <c r="X114" s="62">
        <v>1</v>
      </c>
      <c r="Y114" s="62">
        <v>1</v>
      </c>
      <c r="Z114" s="62">
        <v>1</v>
      </c>
      <c r="AA114" s="62">
        <v>1</v>
      </c>
      <c r="AB114" s="62">
        <v>1</v>
      </c>
      <c r="AC114" s="62">
        <v>1</v>
      </c>
      <c r="AD114" s="62">
        <v>1</v>
      </c>
      <c r="AE114" s="62">
        <v>1</v>
      </c>
      <c r="AF114" s="62"/>
      <c r="AG114" s="62"/>
      <c r="AH114" s="62"/>
      <c r="AI114" s="62"/>
      <c r="AJ114" s="62"/>
      <c r="AK114" s="62"/>
      <c r="AL114" s="62"/>
      <c r="AM114" s="62"/>
      <c r="AN114" s="136"/>
    </row>
    <row r="115" spans="3:40" ht="20.100000000000001" hidden="1" customHeight="1" x14ac:dyDescent="0.4">
      <c r="C115" s="54" t="s">
        <v>602</v>
      </c>
      <c r="D115" s="52">
        <f t="shared" si="2"/>
        <v>8</v>
      </c>
      <c r="E115" s="62"/>
      <c r="F115" s="62"/>
      <c r="G115" s="62"/>
      <c r="H115" s="62"/>
      <c r="I115" s="62"/>
      <c r="J115" s="62"/>
      <c r="K115" s="62"/>
      <c r="L115" s="62"/>
      <c r="M115" s="62"/>
      <c r="N115" s="62"/>
      <c r="O115" s="62"/>
      <c r="P115" s="62"/>
      <c r="Q115" s="62"/>
      <c r="R115" s="62"/>
      <c r="S115" s="62"/>
      <c r="T115" s="62"/>
      <c r="U115" s="62"/>
      <c r="V115" s="62"/>
      <c r="W115" s="62"/>
      <c r="X115" s="62">
        <v>1</v>
      </c>
      <c r="Y115" s="62">
        <v>1</v>
      </c>
      <c r="Z115" s="62">
        <v>1</v>
      </c>
      <c r="AA115" s="62">
        <v>1</v>
      </c>
      <c r="AB115" s="62">
        <v>1</v>
      </c>
      <c r="AC115" s="62">
        <v>1</v>
      </c>
      <c r="AD115" s="62">
        <v>1</v>
      </c>
      <c r="AE115" s="62">
        <v>1</v>
      </c>
      <c r="AF115" s="62"/>
      <c r="AG115" s="62"/>
      <c r="AH115" s="62"/>
      <c r="AI115" s="62"/>
      <c r="AJ115" s="62"/>
      <c r="AK115" s="62"/>
      <c r="AL115" s="62"/>
      <c r="AM115" s="62"/>
      <c r="AN115" s="136"/>
    </row>
    <row r="116" spans="3:40" ht="20.100000000000001" hidden="1" customHeight="1" x14ac:dyDescent="0.4">
      <c r="C116" s="54" t="s">
        <v>514</v>
      </c>
      <c r="D116" s="52">
        <f t="shared" si="2"/>
        <v>31</v>
      </c>
      <c r="E116" s="62"/>
      <c r="F116" s="62"/>
      <c r="G116" s="62"/>
      <c r="H116" s="62"/>
      <c r="I116" s="62"/>
      <c r="J116" s="62">
        <v>1</v>
      </c>
      <c r="K116" s="62">
        <v>1</v>
      </c>
      <c r="L116" s="62">
        <v>1</v>
      </c>
      <c r="M116" s="62">
        <v>1</v>
      </c>
      <c r="N116" s="62">
        <v>1</v>
      </c>
      <c r="O116" s="62">
        <v>1</v>
      </c>
      <c r="P116" s="62">
        <v>1</v>
      </c>
      <c r="Q116" s="62">
        <v>1</v>
      </c>
      <c r="R116" s="62">
        <v>1</v>
      </c>
      <c r="S116" s="62">
        <v>1</v>
      </c>
      <c r="T116" s="62">
        <v>1</v>
      </c>
      <c r="U116" s="62">
        <v>1</v>
      </c>
      <c r="V116" s="62">
        <v>1</v>
      </c>
      <c r="W116" s="62">
        <v>1</v>
      </c>
      <c r="X116" s="62">
        <v>1</v>
      </c>
      <c r="Y116" s="62">
        <v>1</v>
      </c>
      <c r="Z116" s="62">
        <v>1</v>
      </c>
      <c r="AA116" s="62">
        <v>1</v>
      </c>
      <c r="AB116" s="62">
        <v>1</v>
      </c>
      <c r="AC116" s="62">
        <v>1</v>
      </c>
      <c r="AD116" s="62">
        <v>1</v>
      </c>
      <c r="AE116" s="62">
        <v>1</v>
      </c>
      <c r="AF116" s="62">
        <v>1</v>
      </c>
      <c r="AG116" s="62">
        <v>1</v>
      </c>
      <c r="AH116" s="62">
        <v>1</v>
      </c>
      <c r="AI116" s="62">
        <v>1</v>
      </c>
      <c r="AJ116" s="62">
        <v>1</v>
      </c>
      <c r="AK116" s="62">
        <v>1</v>
      </c>
      <c r="AL116" s="62">
        <v>1</v>
      </c>
      <c r="AM116" s="62">
        <v>1</v>
      </c>
      <c r="AN116" s="136">
        <v>1</v>
      </c>
    </row>
    <row r="117" spans="3:40" ht="20.100000000000001" hidden="1" customHeight="1" x14ac:dyDescent="0.4">
      <c r="C117" s="54" t="s">
        <v>515</v>
      </c>
      <c r="D117" s="52">
        <f t="shared" si="2"/>
        <v>30</v>
      </c>
      <c r="E117" s="62"/>
      <c r="F117" s="62"/>
      <c r="G117" s="62"/>
      <c r="H117" s="62"/>
      <c r="I117" s="62"/>
      <c r="J117" s="62"/>
      <c r="K117" s="62">
        <v>1</v>
      </c>
      <c r="L117" s="62">
        <v>1</v>
      </c>
      <c r="M117" s="62">
        <v>1</v>
      </c>
      <c r="N117" s="62">
        <v>1</v>
      </c>
      <c r="O117" s="62">
        <v>1</v>
      </c>
      <c r="P117" s="62">
        <v>1</v>
      </c>
      <c r="Q117" s="62">
        <v>1</v>
      </c>
      <c r="R117" s="62">
        <v>1</v>
      </c>
      <c r="S117" s="62">
        <v>1</v>
      </c>
      <c r="T117" s="62">
        <v>1</v>
      </c>
      <c r="U117" s="62">
        <v>1</v>
      </c>
      <c r="V117" s="62">
        <v>1</v>
      </c>
      <c r="W117" s="62">
        <v>1</v>
      </c>
      <c r="X117" s="62">
        <v>1</v>
      </c>
      <c r="Y117" s="62">
        <v>1</v>
      </c>
      <c r="Z117" s="62">
        <v>1</v>
      </c>
      <c r="AA117" s="62">
        <v>1</v>
      </c>
      <c r="AB117" s="62">
        <v>1</v>
      </c>
      <c r="AC117" s="62">
        <v>1</v>
      </c>
      <c r="AD117" s="62">
        <v>1</v>
      </c>
      <c r="AE117" s="62">
        <v>1</v>
      </c>
      <c r="AF117" s="62">
        <v>1</v>
      </c>
      <c r="AG117" s="62">
        <v>1</v>
      </c>
      <c r="AH117" s="62">
        <v>1</v>
      </c>
      <c r="AI117" s="62">
        <v>1</v>
      </c>
      <c r="AJ117" s="62">
        <v>1</v>
      </c>
      <c r="AK117" s="62">
        <v>1</v>
      </c>
      <c r="AL117" s="62">
        <v>1</v>
      </c>
      <c r="AM117" s="62">
        <v>1</v>
      </c>
      <c r="AN117" s="136">
        <v>1</v>
      </c>
    </row>
    <row r="118" spans="3:40" ht="20.100000000000001" hidden="1" customHeight="1" x14ac:dyDescent="0.4">
      <c r="C118" s="54" t="s">
        <v>516</v>
      </c>
      <c r="D118" s="52">
        <f t="shared" si="2"/>
        <v>24</v>
      </c>
      <c r="E118" s="62"/>
      <c r="F118" s="62"/>
      <c r="G118" s="62"/>
      <c r="H118" s="62"/>
      <c r="I118" s="62"/>
      <c r="J118" s="62"/>
      <c r="K118" s="62"/>
      <c r="L118" s="62"/>
      <c r="M118" s="62"/>
      <c r="N118" s="62"/>
      <c r="O118" s="62"/>
      <c r="P118" s="62">
        <v>1</v>
      </c>
      <c r="Q118" s="62">
        <v>1</v>
      </c>
      <c r="R118" s="62">
        <v>1</v>
      </c>
      <c r="S118" s="62">
        <v>1</v>
      </c>
      <c r="T118" s="62">
        <v>1</v>
      </c>
      <c r="U118" s="62">
        <v>1</v>
      </c>
      <c r="V118" s="62">
        <v>1</v>
      </c>
      <c r="W118" s="62">
        <v>1</v>
      </c>
      <c r="X118" s="62">
        <v>1</v>
      </c>
      <c r="Y118" s="62">
        <v>1</v>
      </c>
      <c r="Z118" s="62">
        <v>1</v>
      </c>
      <c r="AA118" s="62">
        <v>1</v>
      </c>
      <c r="AB118" s="62">
        <v>1</v>
      </c>
      <c r="AC118" s="62">
        <v>1</v>
      </c>
      <c r="AD118" s="62">
        <v>1</v>
      </c>
      <c r="AE118" s="62">
        <v>1</v>
      </c>
      <c r="AF118" s="62">
        <v>1</v>
      </c>
      <c r="AG118" s="62">
        <v>1</v>
      </c>
      <c r="AH118" s="62">
        <v>1</v>
      </c>
      <c r="AI118" s="62">
        <v>1</v>
      </c>
      <c r="AJ118" s="62">
        <v>1</v>
      </c>
      <c r="AK118" s="62">
        <v>1</v>
      </c>
      <c r="AL118" s="62">
        <v>1</v>
      </c>
      <c r="AM118" s="62">
        <v>1</v>
      </c>
      <c r="AN118" s="136"/>
    </row>
    <row r="119" spans="3:40" ht="20.100000000000001" hidden="1" customHeight="1" x14ac:dyDescent="0.4">
      <c r="C119" s="54" t="s">
        <v>517</v>
      </c>
      <c r="D119" s="52">
        <f t="shared" si="2"/>
        <v>18</v>
      </c>
      <c r="E119" s="62"/>
      <c r="F119" s="62"/>
      <c r="G119" s="62"/>
      <c r="H119" s="62"/>
      <c r="I119" s="62"/>
      <c r="J119" s="62"/>
      <c r="K119" s="62"/>
      <c r="L119" s="62"/>
      <c r="M119" s="62"/>
      <c r="N119" s="62"/>
      <c r="O119" s="62"/>
      <c r="P119" s="62"/>
      <c r="Q119" s="62"/>
      <c r="R119" s="62"/>
      <c r="S119" s="62"/>
      <c r="T119" s="62"/>
      <c r="U119" s="62"/>
      <c r="V119" s="62">
        <v>1</v>
      </c>
      <c r="W119" s="62">
        <v>1</v>
      </c>
      <c r="X119" s="62">
        <v>1</v>
      </c>
      <c r="Y119" s="62">
        <v>1</v>
      </c>
      <c r="Z119" s="62">
        <v>1</v>
      </c>
      <c r="AA119" s="62">
        <v>1</v>
      </c>
      <c r="AB119" s="62">
        <v>1</v>
      </c>
      <c r="AC119" s="62">
        <v>1</v>
      </c>
      <c r="AD119" s="62">
        <v>1</v>
      </c>
      <c r="AE119" s="62">
        <v>1</v>
      </c>
      <c r="AF119" s="62">
        <v>1</v>
      </c>
      <c r="AG119" s="62">
        <v>1</v>
      </c>
      <c r="AH119" s="62">
        <v>1</v>
      </c>
      <c r="AI119" s="62">
        <v>1</v>
      </c>
      <c r="AJ119" s="62">
        <v>1</v>
      </c>
      <c r="AK119" s="62">
        <v>1</v>
      </c>
      <c r="AL119" s="62">
        <v>1</v>
      </c>
      <c r="AM119" s="62">
        <v>1</v>
      </c>
      <c r="AN119" s="136"/>
    </row>
    <row r="120" spans="3:40" ht="20.100000000000001" hidden="1" customHeight="1" x14ac:dyDescent="0.4">
      <c r="C120" s="54" t="s">
        <v>518</v>
      </c>
      <c r="D120" s="52">
        <f t="shared" si="2"/>
        <v>17</v>
      </c>
      <c r="E120" s="62"/>
      <c r="F120" s="62"/>
      <c r="G120" s="62"/>
      <c r="H120" s="62"/>
      <c r="I120" s="62"/>
      <c r="J120" s="62"/>
      <c r="K120" s="62"/>
      <c r="L120" s="62"/>
      <c r="M120" s="62"/>
      <c r="N120" s="62"/>
      <c r="O120" s="62"/>
      <c r="P120" s="62"/>
      <c r="Q120" s="62"/>
      <c r="R120" s="62"/>
      <c r="S120" s="62"/>
      <c r="T120" s="62"/>
      <c r="U120" s="62"/>
      <c r="V120" s="62">
        <v>1</v>
      </c>
      <c r="W120" s="62">
        <v>1</v>
      </c>
      <c r="X120" s="62">
        <v>1</v>
      </c>
      <c r="Y120" s="62">
        <v>1</v>
      </c>
      <c r="Z120" s="62">
        <v>1</v>
      </c>
      <c r="AA120" s="62">
        <v>1</v>
      </c>
      <c r="AB120" s="62">
        <v>1</v>
      </c>
      <c r="AC120" s="62">
        <v>1</v>
      </c>
      <c r="AD120" s="62">
        <v>1</v>
      </c>
      <c r="AE120" s="62">
        <v>1</v>
      </c>
      <c r="AF120" s="62">
        <v>1</v>
      </c>
      <c r="AG120" s="62">
        <v>1</v>
      </c>
      <c r="AH120" s="62">
        <v>1</v>
      </c>
      <c r="AI120" s="62">
        <v>1</v>
      </c>
      <c r="AJ120" s="62">
        <v>1</v>
      </c>
      <c r="AK120" s="62">
        <v>1</v>
      </c>
      <c r="AL120" s="62">
        <v>1</v>
      </c>
      <c r="AM120" s="62"/>
      <c r="AN120" s="136"/>
    </row>
    <row r="121" spans="3:40" ht="20.100000000000001" hidden="1" customHeight="1" x14ac:dyDescent="0.4">
      <c r="C121" s="54" t="s">
        <v>519</v>
      </c>
      <c r="D121" s="52">
        <f t="shared" si="2"/>
        <v>10</v>
      </c>
      <c r="E121" s="62"/>
      <c r="F121" s="62"/>
      <c r="G121" s="62"/>
      <c r="H121" s="62"/>
      <c r="I121" s="62"/>
      <c r="J121" s="62"/>
      <c r="K121" s="62"/>
      <c r="L121" s="62"/>
      <c r="M121" s="62"/>
      <c r="N121" s="62"/>
      <c r="O121" s="62"/>
      <c r="P121" s="62"/>
      <c r="Q121" s="62"/>
      <c r="R121" s="62"/>
      <c r="S121" s="62"/>
      <c r="T121" s="62"/>
      <c r="U121" s="62"/>
      <c r="V121" s="62"/>
      <c r="W121" s="62"/>
      <c r="X121" s="62"/>
      <c r="Y121" s="62">
        <v>1</v>
      </c>
      <c r="Z121" s="62">
        <v>1</v>
      </c>
      <c r="AA121" s="62">
        <v>1</v>
      </c>
      <c r="AB121" s="62">
        <v>1</v>
      </c>
      <c r="AC121" s="62">
        <v>1</v>
      </c>
      <c r="AD121" s="62">
        <v>1</v>
      </c>
      <c r="AE121" s="62">
        <v>1</v>
      </c>
      <c r="AF121" s="62">
        <v>1</v>
      </c>
      <c r="AG121" s="62">
        <v>1</v>
      </c>
      <c r="AH121" s="62">
        <v>1</v>
      </c>
      <c r="AI121" s="62"/>
      <c r="AJ121" s="62"/>
      <c r="AK121" s="62"/>
      <c r="AL121" s="62"/>
      <c r="AM121" s="62"/>
      <c r="AN121" s="136"/>
    </row>
    <row r="122" spans="3:40" ht="20.100000000000001" hidden="1" customHeight="1" x14ac:dyDescent="0.4">
      <c r="C122" s="54" t="s">
        <v>520</v>
      </c>
      <c r="D122" s="52">
        <f t="shared" si="2"/>
        <v>10</v>
      </c>
      <c r="E122" s="62"/>
      <c r="F122" s="62"/>
      <c r="G122" s="62"/>
      <c r="H122" s="62"/>
      <c r="I122" s="62"/>
      <c r="J122" s="62"/>
      <c r="K122" s="62"/>
      <c r="L122" s="62"/>
      <c r="M122" s="62"/>
      <c r="N122" s="62"/>
      <c r="O122" s="62"/>
      <c r="P122" s="62"/>
      <c r="Q122" s="62"/>
      <c r="R122" s="62"/>
      <c r="S122" s="62"/>
      <c r="T122" s="62"/>
      <c r="U122" s="62"/>
      <c r="V122" s="62"/>
      <c r="W122" s="62"/>
      <c r="X122" s="62"/>
      <c r="Y122" s="62">
        <v>1</v>
      </c>
      <c r="Z122" s="62">
        <v>1</v>
      </c>
      <c r="AA122" s="62">
        <v>1</v>
      </c>
      <c r="AB122" s="62">
        <v>1</v>
      </c>
      <c r="AC122" s="62">
        <v>1</v>
      </c>
      <c r="AD122" s="62">
        <v>1</v>
      </c>
      <c r="AE122" s="62">
        <v>1</v>
      </c>
      <c r="AF122" s="62">
        <v>1</v>
      </c>
      <c r="AG122" s="62">
        <v>1</v>
      </c>
      <c r="AH122" s="62">
        <v>1</v>
      </c>
      <c r="AI122" s="62"/>
      <c r="AJ122" s="62"/>
      <c r="AK122" s="62"/>
      <c r="AL122" s="62"/>
      <c r="AM122" s="62"/>
      <c r="AN122" s="136"/>
    </row>
    <row r="123" spans="3:40" ht="20.100000000000001" hidden="1" customHeight="1" x14ac:dyDescent="0.4">
      <c r="C123" s="54" t="s">
        <v>604</v>
      </c>
      <c r="D123" s="52">
        <f t="shared" si="2"/>
        <v>20</v>
      </c>
      <c r="E123" s="62"/>
      <c r="F123" s="62"/>
      <c r="G123" s="62"/>
      <c r="H123" s="62"/>
      <c r="I123" s="62"/>
      <c r="J123" s="62"/>
      <c r="K123" s="62"/>
      <c r="L123" s="62">
        <v>1</v>
      </c>
      <c r="M123" s="62">
        <v>1</v>
      </c>
      <c r="N123" s="62">
        <v>1</v>
      </c>
      <c r="O123" s="62">
        <v>1</v>
      </c>
      <c r="P123" s="62">
        <v>1</v>
      </c>
      <c r="Q123" s="62">
        <v>1</v>
      </c>
      <c r="R123" s="62">
        <v>1</v>
      </c>
      <c r="S123" s="62">
        <v>1</v>
      </c>
      <c r="T123" s="62">
        <v>1</v>
      </c>
      <c r="U123" s="62">
        <v>1</v>
      </c>
      <c r="V123" s="62">
        <v>1</v>
      </c>
      <c r="W123" s="62">
        <v>1</v>
      </c>
      <c r="X123" s="62">
        <v>1</v>
      </c>
      <c r="Y123" s="62">
        <v>1</v>
      </c>
      <c r="Z123" s="62">
        <v>1</v>
      </c>
      <c r="AA123" s="62">
        <v>1</v>
      </c>
      <c r="AB123" s="62">
        <v>1</v>
      </c>
      <c r="AC123" s="62">
        <v>1</v>
      </c>
      <c r="AD123" s="62">
        <v>1</v>
      </c>
      <c r="AE123" s="62">
        <v>1</v>
      </c>
      <c r="AF123" s="62"/>
      <c r="AG123" s="62"/>
      <c r="AH123" s="62"/>
      <c r="AI123" s="62"/>
      <c r="AJ123" s="62"/>
      <c r="AK123" s="62"/>
      <c r="AL123" s="62"/>
      <c r="AM123" s="62"/>
      <c r="AN123" s="136"/>
    </row>
    <row r="124" spans="3:40" ht="20.100000000000001" hidden="1" customHeight="1" x14ac:dyDescent="0.4">
      <c r="C124" s="54" t="s">
        <v>605</v>
      </c>
      <c r="D124" s="52">
        <f t="shared" si="2"/>
        <v>20</v>
      </c>
      <c r="E124" s="62"/>
      <c r="F124" s="62"/>
      <c r="G124" s="62"/>
      <c r="H124" s="62"/>
      <c r="I124" s="62"/>
      <c r="J124" s="62"/>
      <c r="K124" s="62"/>
      <c r="L124" s="62">
        <v>1</v>
      </c>
      <c r="M124" s="62">
        <v>1</v>
      </c>
      <c r="N124" s="62">
        <v>1</v>
      </c>
      <c r="O124" s="62">
        <v>1</v>
      </c>
      <c r="P124" s="62">
        <v>1</v>
      </c>
      <c r="Q124" s="62">
        <v>1</v>
      </c>
      <c r="R124" s="62">
        <v>1</v>
      </c>
      <c r="S124" s="62">
        <v>1</v>
      </c>
      <c r="T124" s="62">
        <v>1</v>
      </c>
      <c r="U124" s="62">
        <v>1</v>
      </c>
      <c r="V124" s="62">
        <v>1</v>
      </c>
      <c r="W124" s="62">
        <v>1</v>
      </c>
      <c r="X124" s="62">
        <v>1</v>
      </c>
      <c r="Y124" s="62">
        <v>1</v>
      </c>
      <c r="Z124" s="62">
        <v>1</v>
      </c>
      <c r="AA124" s="62">
        <v>1</v>
      </c>
      <c r="AB124" s="62">
        <v>1</v>
      </c>
      <c r="AC124" s="62">
        <v>1</v>
      </c>
      <c r="AD124" s="62">
        <v>1</v>
      </c>
      <c r="AE124" s="62">
        <v>1</v>
      </c>
      <c r="AF124" s="62"/>
      <c r="AG124" s="62"/>
      <c r="AH124" s="62"/>
      <c r="AI124" s="62"/>
      <c r="AJ124" s="62"/>
      <c r="AK124" s="62"/>
      <c r="AL124" s="62"/>
      <c r="AM124" s="62"/>
      <c r="AN124" s="136"/>
    </row>
    <row r="125" spans="3:40" ht="20.100000000000001" customHeight="1" x14ac:dyDescent="0.4">
      <c r="C125" s="54" t="s">
        <v>290</v>
      </c>
      <c r="D125" s="52">
        <f t="shared" si="2"/>
        <v>33</v>
      </c>
      <c r="E125" s="62"/>
      <c r="F125" s="62"/>
      <c r="G125" s="62"/>
      <c r="H125" s="62">
        <v>1</v>
      </c>
      <c r="I125" s="62">
        <v>1</v>
      </c>
      <c r="J125" s="62">
        <v>1</v>
      </c>
      <c r="K125" s="62">
        <v>1</v>
      </c>
      <c r="L125" s="62">
        <v>1</v>
      </c>
      <c r="M125" s="62">
        <v>1</v>
      </c>
      <c r="N125" s="62">
        <v>1</v>
      </c>
      <c r="O125" s="62">
        <v>1</v>
      </c>
      <c r="P125" s="62">
        <v>1</v>
      </c>
      <c r="Q125" s="62">
        <v>1</v>
      </c>
      <c r="R125" s="62">
        <v>1</v>
      </c>
      <c r="S125" s="62">
        <v>1</v>
      </c>
      <c r="T125" s="62">
        <v>1</v>
      </c>
      <c r="U125" s="62">
        <v>1</v>
      </c>
      <c r="V125" s="62">
        <v>1</v>
      </c>
      <c r="W125" s="62">
        <v>1</v>
      </c>
      <c r="X125" s="62">
        <v>1</v>
      </c>
      <c r="Y125" s="62">
        <v>1</v>
      </c>
      <c r="Z125" s="62">
        <v>1</v>
      </c>
      <c r="AA125" s="62">
        <v>1</v>
      </c>
      <c r="AB125" s="62">
        <v>1</v>
      </c>
      <c r="AC125" s="62">
        <v>1</v>
      </c>
      <c r="AD125" s="62">
        <v>1</v>
      </c>
      <c r="AE125" s="62">
        <v>1</v>
      </c>
      <c r="AF125" s="62">
        <v>1</v>
      </c>
      <c r="AG125" s="62">
        <v>1</v>
      </c>
      <c r="AH125" s="62">
        <v>1</v>
      </c>
      <c r="AI125" s="62">
        <v>1</v>
      </c>
      <c r="AJ125" s="62">
        <v>1</v>
      </c>
      <c r="AK125" s="62">
        <v>1</v>
      </c>
      <c r="AL125" s="62">
        <v>1</v>
      </c>
      <c r="AM125" s="62">
        <v>1</v>
      </c>
      <c r="AN125" s="136">
        <v>1</v>
      </c>
    </row>
    <row r="126" spans="3:40" ht="20.100000000000001" customHeight="1" x14ac:dyDescent="0.4">
      <c r="C126" s="54" t="s">
        <v>525</v>
      </c>
      <c r="D126" s="52">
        <f t="shared" si="2"/>
        <v>30</v>
      </c>
      <c r="E126" s="62"/>
      <c r="F126" s="62"/>
      <c r="G126" s="62"/>
      <c r="H126" s="62"/>
      <c r="I126" s="62"/>
      <c r="J126" s="62"/>
      <c r="K126" s="62">
        <v>1</v>
      </c>
      <c r="L126" s="62">
        <v>1</v>
      </c>
      <c r="M126" s="62">
        <v>1</v>
      </c>
      <c r="N126" s="62">
        <v>1</v>
      </c>
      <c r="O126" s="62">
        <v>1</v>
      </c>
      <c r="P126" s="62">
        <v>1</v>
      </c>
      <c r="Q126" s="62">
        <v>1</v>
      </c>
      <c r="R126" s="62">
        <v>1</v>
      </c>
      <c r="S126" s="62">
        <v>1</v>
      </c>
      <c r="T126" s="62">
        <v>1</v>
      </c>
      <c r="U126" s="62">
        <v>1</v>
      </c>
      <c r="V126" s="62">
        <v>1</v>
      </c>
      <c r="W126" s="62">
        <v>1</v>
      </c>
      <c r="X126" s="62">
        <v>1</v>
      </c>
      <c r="Y126" s="62">
        <v>1</v>
      </c>
      <c r="Z126" s="62">
        <v>1</v>
      </c>
      <c r="AA126" s="62">
        <v>1</v>
      </c>
      <c r="AB126" s="62">
        <v>1</v>
      </c>
      <c r="AC126" s="62">
        <v>1</v>
      </c>
      <c r="AD126" s="62">
        <v>1</v>
      </c>
      <c r="AE126" s="62">
        <v>1</v>
      </c>
      <c r="AF126" s="62">
        <v>1</v>
      </c>
      <c r="AG126" s="62">
        <v>1</v>
      </c>
      <c r="AH126" s="62">
        <v>1</v>
      </c>
      <c r="AI126" s="62">
        <v>1</v>
      </c>
      <c r="AJ126" s="62">
        <v>1</v>
      </c>
      <c r="AK126" s="62">
        <v>1</v>
      </c>
      <c r="AL126" s="62">
        <v>1</v>
      </c>
      <c r="AM126" s="62">
        <v>1</v>
      </c>
      <c r="AN126" s="136">
        <v>1</v>
      </c>
    </row>
    <row r="127" spans="3:40" ht="20.100000000000001" customHeight="1" x14ac:dyDescent="0.4">
      <c r="C127" s="54" t="s">
        <v>526</v>
      </c>
      <c r="D127" s="52">
        <f t="shared" si="2"/>
        <v>27</v>
      </c>
      <c r="E127" s="62"/>
      <c r="F127" s="62"/>
      <c r="G127" s="62"/>
      <c r="H127" s="62"/>
      <c r="I127" s="62"/>
      <c r="J127" s="62"/>
      <c r="K127" s="62"/>
      <c r="L127" s="62"/>
      <c r="M127" s="62"/>
      <c r="N127" s="62">
        <v>1</v>
      </c>
      <c r="O127" s="62">
        <v>1</v>
      </c>
      <c r="P127" s="62">
        <v>1</v>
      </c>
      <c r="Q127" s="62">
        <v>1</v>
      </c>
      <c r="R127" s="62">
        <v>1</v>
      </c>
      <c r="S127" s="62">
        <v>1</v>
      </c>
      <c r="T127" s="62">
        <v>1</v>
      </c>
      <c r="U127" s="62">
        <v>1</v>
      </c>
      <c r="V127" s="62">
        <v>1</v>
      </c>
      <c r="W127" s="62">
        <v>1</v>
      </c>
      <c r="X127" s="62">
        <v>1</v>
      </c>
      <c r="Y127" s="62">
        <v>1</v>
      </c>
      <c r="Z127" s="62">
        <v>1</v>
      </c>
      <c r="AA127" s="62">
        <v>1</v>
      </c>
      <c r="AB127" s="62">
        <v>1</v>
      </c>
      <c r="AC127" s="62">
        <v>1</v>
      </c>
      <c r="AD127" s="62">
        <v>1</v>
      </c>
      <c r="AE127" s="62">
        <v>1</v>
      </c>
      <c r="AF127" s="62">
        <v>1</v>
      </c>
      <c r="AG127" s="62">
        <v>1</v>
      </c>
      <c r="AH127" s="62">
        <v>1</v>
      </c>
      <c r="AI127" s="62">
        <v>1</v>
      </c>
      <c r="AJ127" s="62">
        <v>1</v>
      </c>
      <c r="AK127" s="62">
        <v>1</v>
      </c>
      <c r="AL127" s="62">
        <v>1</v>
      </c>
      <c r="AM127" s="62">
        <v>1</v>
      </c>
      <c r="AN127" s="136">
        <v>1</v>
      </c>
    </row>
    <row r="128" spans="3:40" ht="20.100000000000001" customHeight="1" x14ac:dyDescent="0.4">
      <c r="C128" s="54" t="s">
        <v>603</v>
      </c>
      <c r="D128" s="52">
        <f t="shared" si="2"/>
        <v>18</v>
      </c>
      <c r="E128" s="62"/>
      <c r="F128" s="62"/>
      <c r="G128" s="62"/>
      <c r="H128" s="62"/>
      <c r="I128" s="62"/>
      <c r="J128" s="62"/>
      <c r="K128" s="62"/>
      <c r="L128" s="62"/>
      <c r="M128" s="62"/>
      <c r="N128" s="62"/>
      <c r="O128" s="62"/>
      <c r="P128" s="62"/>
      <c r="Q128" s="62"/>
      <c r="R128" s="62"/>
      <c r="S128" s="62"/>
      <c r="T128" s="62"/>
      <c r="U128" s="62"/>
      <c r="V128" s="62"/>
      <c r="W128" s="62">
        <v>1</v>
      </c>
      <c r="X128" s="62">
        <v>1</v>
      </c>
      <c r="Y128" s="62">
        <v>1</v>
      </c>
      <c r="Z128" s="62">
        <v>1</v>
      </c>
      <c r="AA128" s="62">
        <v>1</v>
      </c>
      <c r="AB128" s="62">
        <v>1</v>
      </c>
      <c r="AC128" s="62">
        <v>1</v>
      </c>
      <c r="AD128" s="62">
        <v>1</v>
      </c>
      <c r="AE128" s="62">
        <v>1</v>
      </c>
      <c r="AF128" s="62">
        <v>1</v>
      </c>
      <c r="AG128" s="62">
        <v>1</v>
      </c>
      <c r="AH128" s="62">
        <v>1</v>
      </c>
      <c r="AI128" s="62">
        <v>1</v>
      </c>
      <c r="AJ128" s="62">
        <v>1</v>
      </c>
      <c r="AK128" s="62">
        <v>1</v>
      </c>
      <c r="AL128" s="62">
        <v>1</v>
      </c>
      <c r="AM128" s="62">
        <v>1</v>
      </c>
      <c r="AN128" s="136">
        <v>1</v>
      </c>
    </row>
    <row r="129" spans="3:40" ht="20.100000000000001" customHeight="1" x14ac:dyDescent="0.4">
      <c r="C129" s="54"/>
      <c r="D129" s="52">
        <f t="shared" si="2"/>
        <v>0</v>
      </c>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136"/>
    </row>
    <row r="130" spans="3:40" ht="20.100000000000001" customHeight="1" x14ac:dyDescent="0.4">
      <c r="C130" s="54"/>
      <c r="D130" s="52">
        <f t="shared" si="2"/>
        <v>0</v>
      </c>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136"/>
    </row>
    <row r="131" spans="3:40" ht="20.100000000000001" customHeight="1" thickBot="1" x14ac:dyDescent="0.45">
      <c r="C131" s="54"/>
      <c r="D131" s="52">
        <f t="shared" si="2"/>
        <v>0</v>
      </c>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1"/>
    </row>
    <row r="132" spans="3:40" ht="20.100000000000001" customHeight="1" thickBot="1" x14ac:dyDescent="0.45">
      <c r="C132" s="55" t="s">
        <v>113</v>
      </c>
      <c r="D132" s="56">
        <f t="shared" ref="D132:AN132" si="3">SUM(D6:D131)</f>
        <v>2719</v>
      </c>
      <c r="E132" s="6">
        <f t="shared" si="3"/>
        <v>15</v>
      </c>
      <c r="F132" s="6">
        <f t="shared" si="3"/>
        <v>16</v>
      </c>
      <c r="G132" s="6">
        <f t="shared" si="3"/>
        <v>17</v>
      </c>
      <c r="H132" s="6">
        <f t="shared" si="3"/>
        <v>38</v>
      </c>
      <c r="I132" s="6">
        <f t="shared" si="3"/>
        <v>39</v>
      </c>
      <c r="J132" s="6">
        <f t="shared" si="3"/>
        <v>47</v>
      </c>
      <c r="K132" s="6">
        <f t="shared" si="3"/>
        <v>58</v>
      </c>
      <c r="L132" s="6">
        <f t="shared" si="3"/>
        <v>60</v>
      </c>
      <c r="M132" s="6">
        <f t="shared" si="3"/>
        <v>64</v>
      </c>
      <c r="N132" s="6">
        <f t="shared" si="3"/>
        <v>71</v>
      </c>
      <c r="O132" s="6">
        <f t="shared" si="3"/>
        <v>71</v>
      </c>
      <c r="P132" s="6">
        <f t="shared" si="3"/>
        <v>75</v>
      </c>
      <c r="Q132" s="6">
        <f t="shared" si="3"/>
        <v>81</v>
      </c>
      <c r="R132" s="6">
        <f t="shared" si="3"/>
        <v>85</v>
      </c>
      <c r="S132" s="6">
        <f t="shared" si="3"/>
        <v>89</v>
      </c>
      <c r="T132" s="6">
        <f t="shared" si="3"/>
        <v>93</v>
      </c>
      <c r="U132" s="6">
        <f t="shared" si="3"/>
        <v>99</v>
      </c>
      <c r="V132" s="6">
        <f t="shared" si="3"/>
        <v>104</v>
      </c>
      <c r="W132" s="6">
        <f t="shared" si="3"/>
        <v>104</v>
      </c>
      <c r="X132" s="6">
        <f t="shared" si="3"/>
        <v>113</v>
      </c>
      <c r="Y132" s="6">
        <f t="shared" si="3"/>
        <v>115</v>
      </c>
      <c r="Z132" s="6">
        <f t="shared" si="3"/>
        <v>117</v>
      </c>
      <c r="AA132" s="6">
        <f t="shared" si="3"/>
        <v>117</v>
      </c>
      <c r="AB132" s="6">
        <f t="shared" si="3"/>
        <v>111</v>
      </c>
      <c r="AC132" s="6">
        <f t="shared" si="3"/>
        <v>105</v>
      </c>
      <c r="AD132" s="6">
        <f t="shared" si="3"/>
        <v>103</v>
      </c>
      <c r="AE132" s="6">
        <f t="shared" si="3"/>
        <v>102</v>
      </c>
      <c r="AF132" s="6">
        <f t="shared" si="3"/>
        <v>85</v>
      </c>
      <c r="AG132" s="6">
        <f t="shared" si="3"/>
        <v>81</v>
      </c>
      <c r="AH132" s="6">
        <f t="shared" si="3"/>
        <v>67</v>
      </c>
      <c r="AI132" s="6">
        <f t="shared" si="3"/>
        <v>63</v>
      </c>
      <c r="AJ132" s="6">
        <f t="shared" si="3"/>
        <v>60</v>
      </c>
      <c r="AK132" s="6">
        <f t="shared" si="3"/>
        <v>60</v>
      </c>
      <c r="AL132" s="6">
        <f t="shared" si="3"/>
        <v>59</v>
      </c>
      <c r="AM132" s="6">
        <f t="shared" si="3"/>
        <v>52</v>
      </c>
      <c r="AN132" s="6">
        <f t="shared" si="3"/>
        <v>47</v>
      </c>
    </row>
    <row r="133" spans="3:40" ht="20.100000000000001" customHeight="1" thickBot="1" x14ac:dyDescent="0.45">
      <c r="D133" s="1">
        <f>D132/36</f>
        <v>75.527777777777771</v>
      </c>
    </row>
    <row r="134" spans="3:40" ht="20.100000000000001" customHeight="1" x14ac:dyDescent="0.4">
      <c r="F134" s="57" t="s">
        <v>115</v>
      </c>
      <c r="G134" s="132" t="s">
        <v>116</v>
      </c>
      <c r="H134" s="132" t="s">
        <v>117</v>
      </c>
      <c r="I134" s="188" t="s">
        <v>118</v>
      </c>
      <c r="J134" s="189"/>
    </row>
    <row r="135" spans="3:40" ht="20.100000000000001" customHeight="1" x14ac:dyDescent="0.4">
      <c r="F135" s="58">
        <v>100</v>
      </c>
      <c r="G135" s="3"/>
      <c r="H135" s="3"/>
      <c r="I135" s="184"/>
      <c r="J135" s="185"/>
    </row>
    <row r="136" spans="3:40" ht="20.100000000000001" customHeight="1" x14ac:dyDescent="0.4">
      <c r="F136" s="58">
        <v>90</v>
      </c>
      <c r="G136" s="3"/>
      <c r="H136" s="3"/>
      <c r="I136" s="184"/>
      <c r="J136" s="185"/>
    </row>
    <row r="137" spans="3:40" ht="20.100000000000001" customHeight="1" x14ac:dyDescent="0.4">
      <c r="F137" s="58">
        <v>85</v>
      </c>
      <c r="G137" s="3"/>
      <c r="H137" s="3"/>
      <c r="I137" s="184"/>
      <c r="J137" s="185"/>
    </row>
    <row r="138" spans="3:40" ht="20.100000000000001" customHeight="1" x14ac:dyDescent="0.4">
      <c r="F138" s="58">
        <v>80</v>
      </c>
      <c r="G138" s="3"/>
      <c r="H138" s="3"/>
      <c r="I138" s="184"/>
      <c r="J138" s="185"/>
    </row>
    <row r="139" spans="3:40" ht="20.100000000000001" customHeight="1" x14ac:dyDescent="0.4">
      <c r="F139" s="58">
        <v>75</v>
      </c>
      <c r="G139" s="3"/>
      <c r="H139" s="3"/>
      <c r="I139" s="184"/>
      <c r="J139" s="185"/>
    </row>
    <row r="140" spans="3:40" ht="20.100000000000001" customHeight="1" x14ac:dyDescent="0.4">
      <c r="F140" s="58">
        <v>70</v>
      </c>
      <c r="G140" s="3"/>
      <c r="H140" s="3"/>
      <c r="I140" s="184"/>
      <c r="J140" s="185"/>
    </row>
    <row r="141" spans="3:40" ht="20.100000000000001" customHeight="1" x14ac:dyDescent="0.4">
      <c r="F141" s="58">
        <v>65</v>
      </c>
      <c r="G141" s="3"/>
      <c r="H141" s="3"/>
      <c r="I141" s="184"/>
      <c r="J141" s="185"/>
    </row>
    <row r="142" spans="3:40" ht="20.100000000000001" customHeight="1" x14ac:dyDescent="0.4">
      <c r="F142" s="61">
        <v>60</v>
      </c>
      <c r="G142" s="62"/>
      <c r="H142" s="62"/>
      <c r="I142" s="184"/>
      <c r="J142" s="185"/>
    </row>
    <row r="143" spans="3:40" ht="20.100000000000001" customHeight="1" thickBot="1" x14ac:dyDescent="0.45">
      <c r="F143" s="59">
        <v>55</v>
      </c>
      <c r="G143" s="40"/>
      <c r="H143" s="40"/>
      <c r="I143" s="190"/>
      <c r="J143" s="191"/>
    </row>
    <row r="144" spans="3:40" ht="20.100000000000001" customHeight="1" thickBot="1" x14ac:dyDescent="0.45">
      <c r="H144" s="60">
        <f>SUM(D6:D131)</f>
        <v>2719</v>
      </c>
      <c r="I144" s="192"/>
      <c r="J144" s="193"/>
    </row>
  </sheetData>
  <mergeCells count="12">
    <mergeCell ref="I144:J144"/>
    <mergeCell ref="E4:G4"/>
    <mergeCell ref="I134:J134"/>
    <mergeCell ref="I135:J135"/>
    <mergeCell ref="I136:J136"/>
    <mergeCell ref="I137:J137"/>
    <mergeCell ref="I138:J138"/>
    <mergeCell ref="I139:J139"/>
    <mergeCell ref="I140:J140"/>
    <mergeCell ref="I141:J141"/>
    <mergeCell ref="I142:J142"/>
    <mergeCell ref="I143:J143"/>
  </mergeCells>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67"/>
  <sheetViews>
    <sheetView tabSelected="1" topLeftCell="E35" workbookViewId="0">
      <selection activeCell="G11" sqref="G11"/>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39" width="34" style="6" customWidth="1"/>
    <col min="40" max="16384" width="9" style="6"/>
  </cols>
  <sheetData>
    <row r="2" spans="2:6" x14ac:dyDescent="0.4">
      <c r="B2" s="6" t="s">
        <v>41</v>
      </c>
    </row>
    <row r="3" spans="2:6" ht="16.5" thickBot="1" x14ac:dyDescent="0.45"/>
    <row r="4" spans="2:6" s="1" customFormat="1" ht="18.75" x14ac:dyDescent="0.4">
      <c r="B4" s="9"/>
      <c r="C4" s="10"/>
      <c r="D4" s="227" t="s">
        <v>36</v>
      </c>
      <c r="E4" s="228"/>
      <c r="F4" s="229"/>
    </row>
    <row r="5" spans="2:6" s="1" customFormat="1" ht="16.5" thickBot="1" x14ac:dyDescent="0.45">
      <c r="B5" s="11"/>
      <c r="C5" s="12"/>
      <c r="D5" s="13" t="s">
        <v>4</v>
      </c>
      <c r="E5" s="14" t="s">
        <v>5</v>
      </c>
      <c r="F5" s="15" t="s">
        <v>6</v>
      </c>
    </row>
    <row r="6" spans="2:6" x14ac:dyDescent="0.4">
      <c r="B6" s="237" t="s">
        <v>16</v>
      </c>
      <c r="C6" s="238"/>
      <c r="D6" s="167"/>
      <c r="E6" s="167"/>
      <c r="F6" s="168"/>
    </row>
    <row r="7" spans="2:6" ht="78.75" x14ac:dyDescent="0.4">
      <c r="B7" s="239" t="s">
        <v>33</v>
      </c>
      <c r="C7" s="184"/>
      <c r="D7" s="169" t="s">
        <v>529</v>
      </c>
      <c r="E7" s="169" t="s">
        <v>530</v>
      </c>
      <c r="F7" s="170" t="s">
        <v>530</v>
      </c>
    </row>
    <row r="8" spans="2:6" x14ac:dyDescent="0.4">
      <c r="B8" s="240"/>
      <c r="C8" s="164" t="s">
        <v>32</v>
      </c>
      <c r="D8" s="171" t="s">
        <v>541</v>
      </c>
      <c r="E8" s="171" t="s">
        <v>541</v>
      </c>
      <c r="F8" s="170" t="s">
        <v>543</v>
      </c>
    </row>
    <row r="9" spans="2:6" x14ac:dyDescent="0.4">
      <c r="B9" s="240"/>
      <c r="C9" s="164" t="s">
        <v>34</v>
      </c>
      <c r="D9" s="130" t="s">
        <v>542</v>
      </c>
      <c r="E9" s="130" t="s">
        <v>542</v>
      </c>
      <c r="F9" s="173" t="s">
        <v>542</v>
      </c>
    </row>
    <row r="10" spans="2:6" x14ac:dyDescent="0.4">
      <c r="B10" s="240"/>
      <c r="C10" s="164" t="s">
        <v>527</v>
      </c>
      <c r="D10" s="3" t="s">
        <v>528</v>
      </c>
      <c r="E10" s="3" t="s">
        <v>528</v>
      </c>
      <c r="F10" s="172" t="s">
        <v>528</v>
      </c>
    </row>
    <row r="11" spans="2:6" ht="24" customHeight="1" x14ac:dyDescent="0.4">
      <c r="B11" s="240"/>
      <c r="C11" s="164" t="s">
        <v>531</v>
      </c>
      <c r="D11" s="3"/>
      <c r="E11" s="3" t="s">
        <v>532</v>
      </c>
      <c r="F11" s="174" t="s">
        <v>533</v>
      </c>
    </row>
    <row r="12" spans="2:6" ht="47.25" x14ac:dyDescent="0.4">
      <c r="B12" s="241" t="s">
        <v>35</v>
      </c>
      <c r="C12" s="242"/>
      <c r="D12" s="169" t="s">
        <v>611</v>
      </c>
      <c r="E12" s="169" t="s">
        <v>611</v>
      </c>
      <c r="F12" s="170" t="s">
        <v>611</v>
      </c>
    </row>
    <row r="13" spans="2:6" ht="31.5" x14ac:dyDescent="0.4">
      <c r="B13" s="240"/>
      <c r="C13" s="164" t="s">
        <v>612</v>
      </c>
      <c r="D13" s="3" t="s">
        <v>613</v>
      </c>
      <c r="E13" s="169" t="s">
        <v>614</v>
      </c>
      <c r="F13" s="170" t="s">
        <v>614</v>
      </c>
    </row>
    <row r="14" spans="2:6" ht="126" x14ac:dyDescent="0.4">
      <c r="B14" s="240"/>
      <c r="C14" s="164" t="s">
        <v>21</v>
      </c>
      <c r="D14" s="169" t="s">
        <v>615</v>
      </c>
      <c r="E14" s="169" t="s">
        <v>616</v>
      </c>
      <c r="F14" s="170" t="s">
        <v>617</v>
      </c>
    </row>
    <row r="15" spans="2:6" x14ac:dyDescent="0.4">
      <c r="B15" s="240"/>
      <c r="C15" s="164" t="s">
        <v>129</v>
      </c>
      <c r="D15" s="3"/>
      <c r="E15" s="3"/>
      <c r="F15" s="39"/>
    </row>
    <row r="16" spans="2:6" x14ac:dyDescent="0.4">
      <c r="B16" s="240"/>
      <c r="C16" s="164" t="s">
        <v>129</v>
      </c>
      <c r="D16" s="3"/>
      <c r="E16" s="3"/>
      <c r="F16" s="39"/>
    </row>
    <row r="17" spans="2:39" ht="16.5" thickBot="1" x14ac:dyDescent="0.45">
      <c r="B17" s="243"/>
      <c r="C17" s="165" t="s">
        <v>129</v>
      </c>
      <c r="D17" s="40"/>
      <c r="E17" s="40"/>
      <c r="F17" s="41"/>
    </row>
    <row r="18" spans="2:39" x14ac:dyDescent="0.4">
      <c r="B18" s="7"/>
      <c r="C18" s="7"/>
      <c r="D18" s="7"/>
      <c r="E18" s="8"/>
      <c r="F18" s="8"/>
      <c r="G18" s="35" t="s">
        <v>0</v>
      </c>
      <c r="H18" s="35" t="s">
        <v>1</v>
      </c>
      <c r="I18" s="35" t="s">
        <v>2</v>
      </c>
      <c r="J18" s="35" t="s">
        <v>3</v>
      </c>
      <c r="K18" s="35" t="s">
        <v>59</v>
      </c>
      <c r="L18" s="35" t="s">
        <v>60</v>
      </c>
      <c r="M18" s="35" t="s">
        <v>61</v>
      </c>
      <c r="N18" s="35" t="s">
        <v>62</v>
      </c>
      <c r="O18" s="35" t="s">
        <v>63</v>
      </c>
      <c r="P18" s="35" t="s">
        <v>64</v>
      </c>
      <c r="Q18" s="35" t="s">
        <v>65</v>
      </c>
      <c r="R18" s="35" t="s">
        <v>66</v>
      </c>
      <c r="S18" s="35" t="s">
        <v>67</v>
      </c>
      <c r="T18" s="35" t="s">
        <v>68</v>
      </c>
      <c r="U18" s="35" t="s">
        <v>69</v>
      </c>
      <c r="V18" s="35" t="s">
        <v>70</v>
      </c>
      <c r="W18" s="35" t="s">
        <v>71</v>
      </c>
      <c r="X18" s="35" t="s">
        <v>72</v>
      </c>
      <c r="Y18" s="35" t="s">
        <v>73</v>
      </c>
      <c r="Z18" s="35" t="s">
        <v>74</v>
      </c>
      <c r="AA18" s="35" t="s">
        <v>75</v>
      </c>
      <c r="AB18" s="35" t="s">
        <v>76</v>
      </c>
      <c r="AC18" s="35" t="s">
        <v>77</v>
      </c>
      <c r="AD18" s="35" t="s">
        <v>78</v>
      </c>
      <c r="AE18" s="35" t="s">
        <v>79</v>
      </c>
      <c r="AF18" s="35" t="s">
        <v>80</v>
      </c>
      <c r="AG18" s="35" t="s">
        <v>81</v>
      </c>
      <c r="AH18" s="35" t="s">
        <v>82</v>
      </c>
      <c r="AI18" s="35" t="s">
        <v>83</v>
      </c>
      <c r="AJ18" s="35" t="s">
        <v>84</v>
      </c>
      <c r="AK18" s="35" t="s">
        <v>85</v>
      </c>
      <c r="AL18" s="35" t="s">
        <v>86</v>
      </c>
      <c r="AM18" s="36" t="s">
        <v>87</v>
      </c>
    </row>
    <row r="19" spans="2:39" hidden="1" x14ac:dyDescent="0.4">
      <c r="B19" s="7"/>
      <c r="C19" s="7"/>
      <c r="D19" s="7"/>
      <c r="E19" s="3"/>
      <c r="F19" s="3"/>
      <c r="G19" s="33" t="s">
        <v>7</v>
      </c>
      <c r="H19" s="33" t="s">
        <v>8</v>
      </c>
      <c r="I19" s="33" t="s">
        <v>9</v>
      </c>
      <c r="J19" s="33" t="s">
        <v>10</v>
      </c>
      <c r="K19" s="33" t="s">
        <v>11</v>
      </c>
      <c r="L19" s="33" t="s">
        <v>12</v>
      </c>
      <c r="M19" s="33" t="s">
        <v>13</v>
      </c>
      <c r="N19" s="33" t="s">
        <v>14</v>
      </c>
      <c r="O19" s="33" t="s">
        <v>15</v>
      </c>
      <c r="P19" s="33" t="s">
        <v>88</v>
      </c>
      <c r="Q19" s="33" t="s">
        <v>89</v>
      </c>
      <c r="R19" s="33" t="s">
        <v>90</v>
      </c>
      <c r="S19" s="33" t="s">
        <v>91</v>
      </c>
      <c r="T19" s="33" t="s">
        <v>92</v>
      </c>
      <c r="U19" s="33" t="s">
        <v>93</v>
      </c>
      <c r="V19" s="33" t="s">
        <v>94</v>
      </c>
      <c r="W19" s="33" t="s">
        <v>95</v>
      </c>
      <c r="X19" s="33" t="s">
        <v>96</v>
      </c>
      <c r="Y19" s="33" t="s">
        <v>97</v>
      </c>
      <c r="Z19" s="33" t="s">
        <v>98</v>
      </c>
      <c r="AA19" s="33" t="s">
        <v>99</v>
      </c>
      <c r="AB19" s="33" t="s">
        <v>100</v>
      </c>
      <c r="AC19" s="33" t="s">
        <v>101</v>
      </c>
      <c r="AD19" s="33" t="s">
        <v>102</v>
      </c>
      <c r="AE19" s="33" t="s">
        <v>103</v>
      </c>
      <c r="AF19" s="33" t="s">
        <v>104</v>
      </c>
      <c r="AG19" s="33" t="s">
        <v>105</v>
      </c>
      <c r="AH19" s="33" t="s">
        <v>106</v>
      </c>
      <c r="AI19" s="33" t="s">
        <v>107</v>
      </c>
      <c r="AJ19" s="33" t="s">
        <v>108</v>
      </c>
      <c r="AK19" s="33" t="s">
        <v>109</v>
      </c>
      <c r="AL19" s="33" t="s">
        <v>110</v>
      </c>
      <c r="AM19" s="37" t="s">
        <v>110</v>
      </c>
    </row>
    <row r="20" spans="2:39" ht="98.25" customHeight="1" x14ac:dyDescent="0.4">
      <c r="B20" s="7"/>
      <c r="C20" s="7"/>
      <c r="D20" s="7"/>
      <c r="E20" s="230"/>
      <c r="F20" s="231"/>
      <c r="G20" s="250" t="s">
        <v>42</v>
      </c>
      <c r="H20" s="251"/>
      <c r="I20" s="251"/>
      <c r="J20" s="251"/>
      <c r="K20" s="251"/>
      <c r="L20" s="251"/>
      <c r="M20" s="222"/>
      <c r="N20" s="222"/>
      <c r="O20" s="222"/>
      <c r="P20" s="222"/>
      <c r="Q20" s="222"/>
      <c r="R20" s="222"/>
      <c r="S20" s="222"/>
      <c r="T20" s="222"/>
      <c r="U20" s="222"/>
      <c r="V20" s="248" t="s">
        <v>539</v>
      </c>
      <c r="W20" s="249"/>
      <c r="X20" s="246" t="s">
        <v>43</v>
      </c>
      <c r="Y20" s="247"/>
      <c r="Z20" s="247"/>
      <c r="AA20" s="247"/>
      <c r="AB20" s="247"/>
      <c r="AC20" s="247"/>
      <c r="AD20" s="247"/>
      <c r="AE20" s="253" t="s">
        <v>44</v>
      </c>
      <c r="AF20" s="254"/>
      <c r="AG20" s="254"/>
      <c r="AH20" s="254"/>
      <c r="AI20" s="254"/>
      <c r="AJ20" s="254"/>
      <c r="AK20" s="16" t="s">
        <v>39</v>
      </c>
      <c r="AL20" s="252" t="s">
        <v>40</v>
      </c>
      <c r="AM20" s="245"/>
    </row>
    <row r="21" spans="2:39" ht="31.5" x14ac:dyDescent="0.4">
      <c r="E21" s="242" t="s">
        <v>26</v>
      </c>
      <c r="F21" s="242"/>
      <c r="H21" s="183" t="s">
        <v>917</v>
      </c>
      <c r="J21" s="183" t="s">
        <v>916</v>
      </c>
      <c r="L21" s="182" t="s">
        <v>915</v>
      </c>
    </row>
    <row r="22" spans="2:39" ht="47.25" x14ac:dyDescent="0.4">
      <c r="E22" s="184"/>
      <c r="F22" s="2" t="s">
        <v>37</v>
      </c>
      <c r="G22" s="183" t="s">
        <v>918</v>
      </c>
      <c r="K22" s="183" t="s">
        <v>919</v>
      </c>
      <c r="P22" s="183" t="s">
        <v>920</v>
      </c>
      <c r="R22" s="183" t="s">
        <v>921</v>
      </c>
      <c r="U22" s="182" t="s">
        <v>922</v>
      </c>
      <c r="W22" s="182" t="s">
        <v>923</v>
      </c>
      <c r="Y22" s="183" t="s">
        <v>924</v>
      </c>
      <c r="Z22" s="183" t="s">
        <v>930</v>
      </c>
      <c r="AA22" s="183" t="s">
        <v>931</v>
      </c>
      <c r="AB22" s="183" t="s">
        <v>925</v>
      </c>
      <c r="AD22" s="182" t="s">
        <v>927</v>
      </c>
      <c r="AG22" s="182" t="s">
        <v>932</v>
      </c>
    </row>
    <row r="23" spans="2:39" ht="78.75" x14ac:dyDescent="0.4">
      <c r="E23" s="184"/>
      <c r="F23" s="2" t="s">
        <v>544</v>
      </c>
      <c r="G23" s="134" t="s">
        <v>618</v>
      </c>
      <c r="H23" s="134" t="s">
        <v>619</v>
      </c>
      <c r="I23" s="160"/>
      <c r="J23" s="160"/>
      <c r="K23" s="160" t="s">
        <v>620</v>
      </c>
      <c r="L23" s="160" t="s">
        <v>621</v>
      </c>
      <c r="M23" s="160"/>
      <c r="N23" s="160"/>
      <c r="O23" s="160" t="s">
        <v>623</v>
      </c>
      <c r="P23" s="160" t="s">
        <v>624</v>
      </c>
      <c r="Q23" s="160" t="s">
        <v>680</v>
      </c>
      <c r="R23" s="160" t="s">
        <v>625</v>
      </c>
      <c r="S23" s="160" t="s">
        <v>681</v>
      </c>
      <c r="T23" s="160" t="s">
        <v>626</v>
      </c>
      <c r="U23" s="160" t="s">
        <v>682</v>
      </c>
      <c r="V23" s="160" t="s">
        <v>627</v>
      </c>
      <c r="W23" s="160" t="s">
        <v>683</v>
      </c>
      <c r="X23" s="160" t="s">
        <v>654</v>
      </c>
      <c r="Y23" s="134"/>
      <c r="Z23" s="134"/>
      <c r="AA23" s="134"/>
      <c r="AB23" s="160"/>
      <c r="AD23" s="134"/>
      <c r="AE23" s="134"/>
      <c r="AF23" s="134"/>
      <c r="AG23" s="134"/>
      <c r="AH23" s="134"/>
      <c r="AI23" s="134"/>
      <c r="AJ23" s="134"/>
      <c r="AK23" s="134"/>
      <c r="AL23" s="134"/>
      <c r="AM23" s="134"/>
    </row>
    <row r="24" spans="2:39" ht="94.5" x14ac:dyDescent="0.4">
      <c r="E24" s="184"/>
      <c r="F24" s="157" t="s">
        <v>545</v>
      </c>
      <c r="G24" s="134"/>
      <c r="H24" s="134" t="s">
        <v>546</v>
      </c>
      <c r="I24" s="134"/>
      <c r="J24" s="134"/>
      <c r="K24" s="160" t="s">
        <v>628</v>
      </c>
      <c r="L24" s="160" t="s">
        <v>629</v>
      </c>
      <c r="M24" s="160" t="s">
        <v>630</v>
      </c>
      <c r="N24" s="160" t="s">
        <v>631</v>
      </c>
      <c r="O24" s="160" t="s">
        <v>632</v>
      </c>
      <c r="P24" s="160" t="s">
        <v>633</v>
      </c>
      <c r="Q24" s="160" t="s">
        <v>634</v>
      </c>
      <c r="R24" s="160" t="s">
        <v>635</v>
      </c>
      <c r="S24" s="160" t="s">
        <v>636</v>
      </c>
      <c r="T24" s="160" t="s">
        <v>637</v>
      </c>
      <c r="U24" s="160" t="s">
        <v>638</v>
      </c>
      <c r="V24" s="160" t="s">
        <v>639</v>
      </c>
      <c r="W24" s="160" t="s">
        <v>640</v>
      </c>
      <c r="X24" s="160" t="s">
        <v>641</v>
      </c>
      <c r="Y24" s="160" t="s">
        <v>655</v>
      </c>
      <c r="Z24" s="134"/>
      <c r="AA24" s="134"/>
      <c r="AB24" s="134"/>
      <c r="AC24" s="134"/>
      <c r="AD24" s="134"/>
      <c r="AE24" s="134"/>
      <c r="AF24" s="134"/>
      <c r="AG24" s="134"/>
      <c r="AH24" s="134"/>
      <c r="AI24" s="134"/>
      <c r="AJ24" s="134"/>
      <c r="AK24" s="134"/>
      <c r="AL24" s="134"/>
      <c r="AM24" s="134"/>
    </row>
    <row r="25" spans="2:39" ht="78.75" x14ac:dyDescent="0.4">
      <c r="E25" s="184"/>
      <c r="F25" s="166" t="s">
        <v>134</v>
      </c>
      <c r="G25" s="134"/>
      <c r="H25" s="134"/>
      <c r="I25" s="160"/>
      <c r="J25" s="160"/>
      <c r="K25" s="160" t="s">
        <v>642</v>
      </c>
      <c r="L25" s="160" t="s">
        <v>643</v>
      </c>
      <c r="M25" s="160" t="s">
        <v>644</v>
      </c>
      <c r="N25" s="160" t="s">
        <v>645</v>
      </c>
      <c r="O25" s="160" t="s">
        <v>646</v>
      </c>
      <c r="P25" s="160" t="s">
        <v>647</v>
      </c>
      <c r="Q25" s="160" t="s">
        <v>648</v>
      </c>
      <c r="R25" s="160" t="s">
        <v>649</v>
      </c>
      <c r="S25" s="160" t="s">
        <v>650</v>
      </c>
      <c r="T25" s="160" t="s">
        <v>651</v>
      </c>
      <c r="U25" s="160" t="s">
        <v>652</v>
      </c>
      <c r="V25" s="160" t="s">
        <v>653</v>
      </c>
      <c r="W25" s="160" t="s">
        <v>657</v>
      </c>
      <c r="X25" s="160"/>
      <c r="Y25" s="160"/>
      <c r="Z25" s="134"/>
      <c r="AA25" s="134"/>
      <c r="AB25" s="134"/>
      <c r="AC25" s="134"/>
      <c r="AD25" s="134"/>
      <c r="AE25" s="134"/>
      <c r="AF25" s="134"/>
      <c r="AG25" s="134"/>
      <c r="AH25" s="134"/>
      <c r="AI25" s="134"/>
      <c r="AJ25" s="134"/>
      <c r="AK25" s="134"/>
      <c r="AL25" s="134"/>
      <c r="AM25" s="134"/>
    </row>
    <row r="26" spans="2:39" ht="63" x14ac:dyDescent="0.4">
      <c r="E26" s="184"/>
      <c r="F26" s="157" t="s">
        <v>139</v>
      </c>
      <c r="G26" s="134"/>
      <c r="H26" s="134"/>
      <c r="I26" s="134"/>
      <c r="J26" s="134"/>
      <c r="L26" s="134"/>
      <c r="N26" s="160" t="s">
        <v>622</v>
      </c>
      <c r="P26" s="134" t="s">
        <v>548</v>
      </c>
      <c r="R26" s="134" t="s">
        <v>547</v>
      </c>
      <c r="S26" s="160" t="s">
        <v>658</v>
      </c>
      <c r="T26" s="134" t="s">
        <v>659</v>
      </c>
      <c r="U26" s="134"/>
      <c r="V26" s="134"/>
      <c r="W26" s="134"/>
      <c r="X26" s="160" t="s">
        <v>660</v>
      </c>
      <c r="Y26" s="160" t="s">
        <v>661</v>
      </c>
      <c r="Z26" s="160" t="s">
        <v>662</v>
      </c>
      <c r="AA26" s="160" t="s">
        <v>663</v>
      </c>
      <c r="AB26" s="134"/>
      <c r="AC26" s="134"/>
      <c r="AD26" s="134"/>
      <c r="AE26" s="134"/>
      <c r="AF26" s="134"/>
      <c r="AG26" s="134"/>
      <c r="AH26" s="134"/>
      <c r="AI26" s="134"/>
      <c r="AJ26" s="134"/>
      <c r="AK26" s="134"/>
      <c r="AL26" s="134"/>
      <c r="AM26" s="134"/>
    </row>
    <row r="27" spans="2:39" ht="110.25" x14ac:dyDescent="0.4">
      <c r="E27" s="184"/>
      <c r="F27" s="2" t="s">
        <v>29</v>
      </c>
      <c r="G27" s="134"/>
      <c r="H27" s="134"/>
      <c r="I27" s="134"/>
      <c r="J27" s="134"/>
      <c r="K27" s="134"/>
      <c r="L27" s="134"/>
      <c r="M27" s="134"/>
      <c r="N27" s="134"/>
      <c r="O27" s="134"/>
      <c r="P27" s="134" t="s">
        <v>664</v>
      </c>
      <c r="Q27" s="134" t="s">
        <v>665</v>
      </c>
      <c r="R27" s="134" t="s">
        <v>666</v>
      </c>
      <c r="S27" s="134" t="s">
        <v>667</v>
      </c>
      <c r="T27" s="134" t="s">
        <v>668</v>
      </c>
      <c r="U27" s="134" t="s">
        <v>669</v>
      </c>
      <c r="V27" s="134" t="s">
        <v>670</v>
      </c>
      <c r="W27" s="160" t="s">
        <v>671</v>
      </c>
      <c r="X27" s="160" t="s">
        <v>672</v>
      </c>
      <c r="Y27" s="160" t="s">
        <v>673</v>
      </c>
      <c r="Z27" s="160" t="s">
        <v>674</v>
      </c>
      <c r="AA27" s="160" t="s">
        <v>675</v>
      </c>
      <c r="AB27" s="160" t="s">
        <v>676</v>
      </c>
      <c r="AC27" s="160" t="s">
        <v>677</v>
      </c>
      <c r="AD27" s="160" t="s">
        <v>678</v>
      </c>
      <c r="AE27" s="160" t="s">
        <v>679</v>
      </c>
      <c r="AF27" s="134"/>
      <c r="AG27" s="134"/>
      <c r="AH27" s="134"/>
      <c r="AI27" s="134"/>
      <c r="AJ27" s="134"/>
      <c r="AK27" s="134"/>
      <c r="AL27" s="134"/>
      <c r="AM27" s="134"/>
    </row>
    <row r="28" spans="2:39" x14ac:dyDescent="0.4">
      <c r="E28" s="184"/>
      <c r="F28" s="2" t="s">
        <v>129</v>
      </c>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row>
    <row r="29" spans="2:39" x14ac:dyDescent="0.4">
      <c r="E29" s="184"/>
      <c r="F29" s="5" t="s">
        <v>129</v>
      </c>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row>
    <row r="30" spans="2:39" x14ac:dyDescent="0.4">
      <c r="E30" s="242" t="s">
        <v>19</v>
      </c>
      <c r="F30" s="242"/>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row>
    <row r="31" spans="2:39" x14ac:dyDescent="0.4">
      <c r="E31" s="184"/>
      <c r="F31" s="3" t="s">
        <v>18</v>
      </c>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row>
    <row r="32" spans="2:39" ht="31.5" x14ac:dyDescent="0.4">
      <c r="E32" s="184"/>
      <c r="F32" s="4" t="s">
        <v>17</v>
      </c>
      <c r="G32" s="134"/>
      <c r="H32" s="134"/>
      <c r="I32" s="134"/>
      <c r="J32" s="134" t="s">
        <v>747</v>
      </c>
      <c r="K32" s="134"/>
      <c r="L32" s="134"/>
      <c r="M32" s="177" t="s">
        <v>748</v>
      </c>
      <c r="N32" s="134"/>
      <c r="O32" s="134"/>
      <c r="P32" s="176" t="s">
        <v>749</v>
      </c>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row>
    <row r="33" spans="5:39" x14ac:dyDescent="0.4">
      <c r="E33" s="184"/>
      <c r="F33" s="3" t="s">
        <v>20</v>
      </c>
      <c r="G33" s="176" t="s">
        <v>746</v>
      </c>
      <c r="H33" s="134"/>
      <c r="I33" s="134"/>
      <c r="J33" s="134"/>
      <c r="K33" s="134"/>
      <c r="L33" s="134"/>
      <c r="M33" s="134"/>
      <c r="N33" s="176" t="s">
        <v>750</v>
      </c>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row>
    <row r="34" spans="5:39" ht="78.75" x14ac:dyDescent="0.4">
      <c r="E34" s="184"/>
      <c r="F34" s="3" t="s">
        <v>876</v>
      </c>
      <c r="G34" s="134"/>
      <c r="H34" s="134"/>
      <c r="I34" s="134"/>
      <c r="J34" s="134"/>
      <c r="K34" s="134"/>
      <c r="L34" s="134"/>
      <c r="M34" s="134"/>
      <c r="N34" s="134"/>
      <c r="O34" s="134"/>
      <c r="P34" s="134"/>
      <c r="Q34" s="134"/>
      <c r="R34" s="160" t="s">
        <v>877</v>
      </c>
      <c r="S34" s="160" t="s">
        <v>878</v>
      </c>
      <c r="T34" s="134"/>
      <c r="U34" s="160" t="s">
        <v>879</v>
      </c>
      <c r="V34" s="160" t="s">
        <v>880</v>
      </c>
      <c r="W34" s="134"/>
      <c r="X34" s="160" t="s">
        <v>881</v>
      </c>
      <c r="Y34" s="160" t="s">
        <v>882</v>
      </c>
      <c r="Z34" s="134"/>
      <c r="AA34" s="160" t="s">
        <v>883</v>
      </c>
      <c r="AB34" s="160" t="s">
        <v>884</v>
      </c>
      <c r="AC34" s="134"/>
      <c r="AD34" s="134"/>
      <c r="AE34" s="134"/>
      <c r="AF34" s="134"/>
      <c r="AG34" s="134"/>
      <c r="AH34" s="134"/>
      <c r="AI34" s="134"/>
      <c r="AJ34" s="134"/>
      <c r="AK34" s="134"/>
      <c r="AL34" s="134"/>
      <c r="AM34" s="134"/>
    </row>
    <row r="35" spans="5:39" x14ac:dyDescent="0.4">
      <c r="E35" s="184"/>
      <c r="F35" s="3" t="s">
        <v>21</v>
      </c>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row>
    <row r="36" spans="5:39" x14ac:dyDescent="0.4">
      <c r="E36" s="242" t="s">
        <v>22</v>
      </c>
      <c r="F36" s="242"/>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row>
    <row r="37" spans="5:39" ht="78.75" x14ac:dyDescent="0.4">
      <c r="E37" s="184"/>
      <c r="F37" s="3" t="s">
        <v>23</v>
      </c>
      <c r="G37" s="134" t="s">
        <v>684</v>
      </c>
      <c r="H37" s="160" t="s">
        <v>685</v>
      </c>
      <c r="I37" s="160" t="s">
        <v>686</v>
      </c>
      <c r="J37" s="160" t="s">
        <v>687</v>
      </c>
      <c r="K37" s="160" t="s">
        <v>688</v>
      </c>
      <c r="L37" s="160" t="s">
        <v>689</v>
      </c>
      <c r="M37" s="160" t="s">
        <v>690</v>
      </c>
      <c r="N37" s="160" t="s">
        <v>691</v>
      </c>
      <c r="O37" s="160" t="s">
        <v>692</v>
      </c>
      <c r="P37" s="160" t="s">
        <v>693</v>
      </c>
      <c r="Q37" s="160" t="s">
        <v>694</v>
      </c>
      <c r="R37" s="160" t="s">
        <v>695</v>
      </c>
      <c r="S37" s="160" t="s">
        <v>696</v>
      </c>
      <c r="T37" s="160" t="s">
        <v>697</v>
      </c>
      <c r="U37" s="160" t="s">
        <v>698</v>
      </c>
      <c r="V37" s="175" t="s">
        <v>699</v>
      </c>
      <c r="W37" s="160" t="s">
        <v>656</v>
      </c>
      <c r="Y37" s="134"/>
      <c r="Z37" s="134"/>
      <c r="AA37" s="134"/>
      <c r="AB37" s="134"/>
      <c r="AC37" s="134"/>
      <c r="AD37" s="134"/>
      <c r="AE37" s="134"/>
      <c r="AF37" s="134"/>
      <c r="AG37" s="134"/>
      <c r="AH37" s="134"/>
      <c r="AI37" s="134"/>
      <c r="AJ37" s="134"/>
      <c r="AK37" s="134"/>
      <c r="AL37" s="134"/>
      <c r="AM37" s="134"/>
    </row>
    <row r="38" spans="5:39" ht="110.25" x14ac:dyDescent="0.4">
      <c r="E38" s="184"/>
      <c r="F38" s="3" t="s">
        <v>17</v>
      </c>
      <c r="G38" s="134"/>
      <c r="H38" s="160"/>
      <c r="I38" s="160"/>
      <c r="J38" s="160"/>
      <c r="K38" s="160"/>
      <c r="L38" s="160" t="s">
        <v>700</v>
      </c>
      <c r="M38" s="160" t="s">
        <v>701</v>
      </c>
      <c r="O38" s="160" t="s">
        <v>702</v>
      </c>
      <c r="P38" s="160" t="s">
        <v>703</v>
      </c>
      <c r="Q38" s="160"/>
      <c r="R38" s="160" t="s">
        <v>704</v>
      </c>
      <c r="S38" s="160" t="s">
        <v>705</v>
      </c>
      <c r="T38" s="160"/>
      <c r="U38" s="160" t="s">
        <v>706</v>
      </c>
      <c r="V38" s="160" t="s">
        <v>707</v>
      </c>
      <c r="W38" s="160"/>
      <c r="X38" s="160" t="s">
        <v>708</v>
      </c>
      <c r="Y38" s="160" t="s">
        <v>709</v>
      </c>
      <c r="Z38" s="160" t="s">
        <v>710</v>
      </c>
      <c r="AA38" s="160" t="s">
        <v>711</v>
      </c>
      <c r="AB38" s="160" t="s">
        <v>712</v>
      </c>
      <c r="AC38" s="134"/>
      <c r="AD38" s="134"/>
      <c r="AE38" s="134"/>
      <c r="AF38" s="134"/>
      <c r="AG38" s="134"/>
      <c r="AH38" s="134"/>
      <c r="AI38" s="134"/>
      <c r="AJ38" s="134"/>
      <c r="AK38" s="134"/>
      <c r="AL38" s="134"/>
      <c r="AM38" s="134"/>
    </row>
    <row r="39" spans="5:39" ht="141.75" x14ac:dyDescent="0.4">
      <c r="E39" s="184"/>
      <c r="F39" s="3" t="s">
        <v>25</v>
      </c>
      <c r="G39" s="134"/>
      <c r="H39" s="134"/>
      <c r="L39" s="134"/>
      <c r="M39" s="160" t="s">
        <v>713</v>
      </c>
      <c r="N39" s="160" t="s">
        <v>714</v>
      </c>
      <c r="O39" s="160" t="s">
        <v>715</v>
      </c>
      <c r="P39" s="160" t="s">
        <v>716</v>
      </c>
      <c r="Q39" s="160" t="s">
        <v>717</v>
      </c>
      <c r="R39" s="160" t="s">
        <v>718</v>
      </c>
      <c r="S39" s="160" t="s">
        <v>719</v>
      </c>
      <c r="T39" s="160" t="s">
        <v>720</v>
      </c>
      <c r="U39" s="160" t="s">
        <v>735</v>
      </c>
      <c r="V39" s="160" t="s">
        <v>721</v>
      </c>
      <c r="W39" s="160" t="s">
        <v>722</v>
      </c>
      <c r="X39" s="160" t="s">
        <v>738</v>
      </c>
      <c r="Y39" s="160" t="s">
        <v>723</v>
      </c>
      <c r="Z39" s="160" t="s">
        <v>724</v>
      </c>
      <c r="AA39" s="160" t="s">
        <v>725</v>
      </c>
      <c r="AB39" s="160" t="s">
        <v>726</v>
      </c>
      <c r="AC39" s="160" t="s">
        <v>727</v>
      </c>
      <c r="AD39" s="160" t="s">
        <v>728</v>
      </c>
      <c r="AE39" s="134"/>
      <c r="AF39" s="134"/>
      <c r="AG39" s="134"/>
      <c r="AH39" s="134"/>
      <c r="AI39" s="134"/>
      <c r="AJ39" s="134"/>
      <c r="AK39" s="134"/>
      <c r="AL39" s="134"/>
      <c r="AM39" s="134"/>
    </row>
    <row r="40" spans="5:39" ht="110.25" x14ac:dyDescent="0.4">
      <c r="E40" s="184"/>
      <c r="F40" s="3" t="s">
        <v>24</v>
      </c>
      <c r="G40" s="134"/>
      <c r="H40" s="134"/>
      <c r="I40" s="134"/>
      <c r="J40" s="134"/>
      <c r="K40" s="134"/>
      <c r="L40" s="134"/>
      <c r="M40" s="160" t="s">
        <v>729</v>
      </c>
      <c r="N40" s="160" t="s">
        <v>730</v>
      </c>
      <c r="O40" s="134"/>
      <c r="P40" s="160" t="s">
        <v>731</v>
      </c>
      <c r="Q40" s="160" t="s">
        <v>732</v>
      </c>
      <c r="R40" s="160"/>
      <c r="S40" s="160" t="s">
        <v>733</v>
      </c>
      <c r="T40" s="160" t="s">
        <v>734</v>
      </c>
      <c r="U40" s="134"/>
      <c r="V40" s="160" t="s">
        <v>736</v>
      </c>
      <c r="W40" s="160" t="s">
        <v>737</v>
      </c>
      <c r="X40" s="134"/>
      <c r="Y40" s="160" t="s">
        <v>739</v>
      </c>
      <c r="Z40" s="160" t="s">
        <v>740</v>
      </c>
      <c r="AA40" s="160" t="s">
        <v>741</v>
      </c>
      <c r="AB40" s="160" t="s">
        <v>742</v>
      </c>
      <c r="AC40" s="160" t="s">
        <v>743</v>
      </c>
      <c r="AD40" s="134"/>
      <c r="AE40" s="134"/>
      <c r="AF40" s="134"/>
      <c r="AG40" s="134"/>
      <c r="AH40" s="134"/>
      <c r="AI40" s="134"/>
      <c r="AJ40" s="134"/>
      <c r="AK40" s="134"/>
      <c r="AL40" s="134"/>
      <c r="AM40" s="134"/>
    </row>
    <row r="41" spans="5:39" x14ac:dyDescent="0.4">
      <c r="E41" s="184"/>
      <c r="F41" s="3" t="s">
        <v>30</v>
      </c>
      <c r="G41" s="134"/>
      <c r="H41" s="134"/>
      <c r="I41" s="134"/>
      <c r="J41" s="134"/>
      <c r="K41" s="134"/>
      <c r="L41" s="134"/>
      <c r="M41" s="134"/>
      <c r="N41" s="134"/>
      <c r="O41" s="134"/>
      <c r="P41" s="176" t="s">
        <v>744</v>
      </c>
      <c r="Q41" s="134"/>
      <c r="R41" s="134"/>
      <c r="S41" s="134"/>
      <c r="T41" s="134"/>
      <c r="U41" s="134"/>
      <c r="V41" s="134"/>
      <c r="W41" s="176" t="s">
        <v>745</v>
      </c>
      <c r="X41" s="134"/>
      <c r="Y41" s="134"/>
      <c r="Z41" s="134"/>
      <c r="AA41" s="134"/>
      <c r="AB41" s="134"/>
      <c r="AC41" s="134"/>
      <c r="AD41" s="134"/>
      <c r="AE41" s="134"/>
      <c r="AF41" s="134"/>
      <c r="AG41" s="134"/>
      <c r="AH41" s="134"/>
      <c r="AI41" s="134"/>
      <c r="AJ41" s="134"/>
      <c r="AK41" s="134"/>
      <c r="AL41" s="134"/>
      <c r="AM41" s="134"/>
    </row>
    <row r="42" spans="5:39" x14ac:dyDescent="0.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row>
    <row r="43" spans="5:39" x14ac:dyDescent="0.4">
      <c r="E43" s="242" t="s">
        <v>31</v>
      </c>
      <c r="F43" s="242"/>
    </row>
    <row r="44" spans="5:39" ht="31.5" x14ac:dyDescent="0.4">
      <c r="E44" s="244" t="s">
        <v>808</v>
      </c>
      <c r="F44" s="245"/>
      <c r="G44" s="134"/>
      <c r="H44" s="134"/>
      <c r="I44" s="134"/>
      <c r="J44" s="134"/>
      <c r="K44" s="134"/>
      <c r="L44" s="134"/>
      <c r="M44" s="134"/>
      <c r="N44" s="134"/>
      <c r="O44" s="176" t="s">
        <v>875</v>
      </c>
      <c r="P44" s="134"/>
      <c r="Q44" s="134"/>
      <c r="R44" s="176" t="s">
        <v>757</v>
      </c>
      <c r="S44" s="177" t="s">
        <v>755</v>
      </c>
      <c r="T44" s="134"/>
      <c r="U44" s="134"/>
      <c r="V44" s="134"/>
      <c r="W44" s="134"/>
      <c r="X44" s="134"/>
      <c r="Y44" s="134"/>
      <c r="Z44" s="134"/>
      <c r="AA44" s="134"/>
      <c r="AB44" s="134"/>
      <c r="AC44" s="134"/>
      <c r="AD44" s="177" t="s">
        <v>756</v>
      </c>
      <c r="AE44" s="134"/>
      <c r="AF44" s="134"/>
      <c r="AG44" s="134"/>
      <c r="AH44" s="134"/>
      <c r="AI44" s="134"/>
      <c r="AJ44" s="134"/>
      <c r="AK44" s="134"/>
      <c r="AL44" s="134"/>
      <c r="AM44" s="134"/>
    </row>
    <row r="45" spans="5:39" ht="78.75" x14ac:dyDescent="0.4">
      <c r="E45" s="234" t="s">
        <v>186</v>
      </c>
      <c r="F45" s="6" t="s">
        <v>17</v>
      </c>
      <c r="G45" s="134"/>
      <c r="H45" s="134"/>
      <c r="I45" s="134"/>
      <c r="J45" s="134"/>
      <c r="K45" s="134"/>
      <c r="L45" s="134"/>
      <c r="M45" s="134"/>
      <c r="N45" s="160" t="s">
        <v>763</v>
      </c>
      <c r="O45" s="160" t="s">
        <v>764</v>
      </c>
      <c r="P45" s="134"/>
      <c r="Q45" s="160" t="s">
        <v>765</v>
      </c>
      <c r="R45" s="160" t="s">
        <v>766</v>
      </c>
      <c r="S45" s="177"/>
      <c r="T45" s="160" t="s">
        <v>767</v>
      </c>
      <c r="U45" s="160" t="s">
        <v>768</v>
      </c>
      <c r="V45" s="134"/>
      <c r="W45" s="160" t="s">
        <v>769</v>
      </c>
      <c r="X45" s="160" t="s">
        <v>770</v>
      </c>
      <c r="Y45" s="160" t="s">
        <v>771</v>
      </c>
      <c r="Z45" s="160" t="s">
        <v>772</v>
      </c>
      <c r="AA45" s="160" t="s">
        <v>773</v>
      </c>
      <c r="AB45" s="134"/>
      <c r="AC45" s="134"/>
      <c r="AD45" s="177"/>
      <c r="AE45" s="134"/>
      <c r="AF45" s="134"/>
      <c r="AG45" s="134"/>
      <c r="AH45" s="134"/>
      <c r="AI45" s="134"/>
      <c r="AJ45" s="134"/>
      <c r="AK45" s="134"/>
      <c r="AL45" s="134"/>
      <c r="AM45" s="134"/>
    </row>
    <row r="46" spans="5:39" ht="78.75" x14ac:dyDescent="0.4">
      <c r="E46" s="235"/>
      <c r="F46" s="6" t="s">
        <v>20</v>
      </c>
      <c r="G46" s="134"/>
      <c r="H46" s="134"/>
      <c r="I46" s="134"/>
      <c r="J46" s="134"/>
      <c r="K46" s="134"/>
      <c r="L46" s="134"/>
      <c r="M46" s="134"/>
      <c r="N46" s="134"/>
      <c r="O46" s="160" t="s">
        <v>774</v>
      </c>
      <c r="P46" s="160" t="s">
        <v>775</v>
      </c>
      <c r="Q46" s="134"/>
      <c r="R46" s="160" t="s">
        <v>776</v>
      </c>
      <c r="S46" s="160" t="s">
        <v>777</v>
      </c>
      <c r="T46" s="134"/>
      <c r="U46" s="160" t="s">
        <v>778</v>
      </c>
      <c r="V46" s="160" t="s">
        <v>788</v>
      </c>
      <c r="W46" s="134"/>
      <c r="X46" s="160" t="s">
        <v>779</v>
      </c>
      <c r="Y46" s="160" t="s">
        <v>780</v>
      </c>
      <c r="Z46" s="160" t="s">
        <v>781</v>
      </c>
      <c r="AA46" s="160" t="s">
        <v>782</v>
      </c>
      <c r="AB46" s="160" t="s">
        <v>783</v>
      </c>
      <c r="AC46" s="134"/>
      <c r="AD46" s="177"/>
      <c r="AE46" s="134"/>
      <c r="AF46" s="134"/>
      <c r="AG46" s="134"/>
      <c r="AH46" s="134"/>
      <c r="AI46" s="134"/>
      <c r="AJ46" s="134"/>
      <c r="AK46" s="134"/>
      <c r="AL46" s="134"/>
      <c r="AM46" s="134"/>
    </row>
    <row r="47" spans="5:39" ht="78.75" x14ac:dyDescent="0.4">
      <c r="E47" s="235"/>
      <c r="F47" s="6" t="s">
        <v>21</v>
      </c>
      <c r="G47" s="134"/>
      <c r="H47" s="134"/>
      <c r="I47" s="134"/>
      <c r="J47" s="134"/>
      <c r="K47" s="134"/>
      <c r="L47" s="134"/>
      <c r="M47" s="134"/>
      <c r="N47" s="134"/>
      <c r="O47" s="134"/>
      <c r="P47" s="160" t="s">
        <v>784</v>
      </c>
      <c r="Q47" s="160" t="s">
        <v>785</v>
      </c>
      <c r="R47" s="176"/>
      <c r="S47" s="160" t="s">
        <v>786</v>
      </c>
      <c r="T47" s="160" t="s">
        <v>787</v>
      </c>
      <c r="U47" s="134"/>
      <c r="V47" s="160" t="s">
        <v>789</v>
      </c>
      <c r="W47" s="160" t="s">
        <v>790</v>
      </c>
      <c r="X47" s="134"/>
      <c r="Y47" s="160" t="s">
        <v>791</v>
      </c>
      <c r="Z47" s="160" t="s">
        <v>792</v>
      </c>
      <c r="AA47" s="160" t="s">
        <v>793</v>
      </c>
      <c r="AB47" s="160" t="s">
        <v>794</v>
      </c>
      <c r="AC47" s="160" t="s">
        <v>795</v>
      </c>
      <c r="AD47" s="177"/>
      <c r="AE47" s="134"/>
      <c r="AF47" s="134"/>
      <c r="AG47" s="134"/>
      <c r="AH47" s="134"/>
      <c r="AI47" s="134"/>
      <c r="AJ47" s="134"/>
      <c r="AK47" s="134"/>
      <c r="AL47" s="134"/>
      <c r="AM47" s="134"/>
    </row>
    <row r="48" spans="5:39" ht="78.75" x14ac:dyDescent="0.4">
      <c r="E48" s="235"/>
      <c r="F48" s="6" t="s">
        <v>243</v>
      </c>
      <c r="G48" s="134"/>
      <c r="H48" s="134"/>
      <c r="I48" s="134"/>
      <c r="J48" s="134"/>
      <c r="K48" s="134"/>
      <c r="L48" s="134"/>
      <c r="M48" s="134"/>
      <c r="N48" s="134"/>
      <c r="O48" s="134"/>
      <c r="P48" s="160" t="s">
        <v>809</v>
      </c>
      <c r="Q48" s="160" t="s">
        <v>810</v>
      </c>
      <c r="R48" s="176"/>
      <c r="S48" s="160" t="s">
        <v>811</v>
      </c>
      <c r="T48" s="160" t="s">
        <v>812</v>
      </c>
      <c r="U48" s="134"/>
      <c r="V48" s="160" t="s">
        <v>813</v>
      </c>
      <c r="W48" s="160" t="s">
        <v>814</v>
      </c>
      <c r="X48" s="134"/>
      <c r="Y48" s="160" t="s">
        <v>815</v>
      </c>
      <c r="Z48" s="160" t="s">
        <v>816</v>
      </c>
      <c r="AA48" s="160" t="s">
        <v>817</v>
      </c>
      <c r="AB48" s="160" t="s">
        <v>818</v>
      </c>
      <c r="AC48" s="160" t="s">
        <v>819</v>
      </c>
      <c r="AD48" s="177"/>
      <c r="AE48" s="134"/>
      <c r="AF48" s="134"/>
      <c r="AG48" s="134"/>
      <c r="AH48" s="134"/>
      <c r="AI48" s="134"/>
      <c r="AJ48" s="134"/>
      <c r="AK48" s="134"/>
      <c r="AL48" s="134"/>
      <c r="AM48" s="134"/>
    </row>
    <row r="49" spans="5:39" ht="78.75" x14ac:dyDescent="0.4">
      <c r="E49" s="236"/>
      <c r="F49" s="6" t="s">
        <v>796</v>
      </c>
      <c r="G49" s="134"/>
      <c r="H49" s="134"/>
      <c r="I49" s="134"/>
      <c r="J49" s="134"/>
      <c r="K49" s="134"/>
      <c r="L49" s="134"/>
      <c r="M49" s="134"/>
      <c r="N49" s="134"/>
      <c r="O49" s="134"/>
      <c r="P49" s="160"/>
      <c r="Q49" s="160" t="s">
        <v>797</v>
      </c>
      <c r="R49" s="160" t="s">
        <v>798</v>
      </c>
      <c r="S49" s="160"/>
      <c r="T49" s="160" t="s">
        <v>799</v>
      </c>
      <c r="U49" s="160" t="s">
        <v>800</v>
      </c>
      <c r="V49" s="160"/>
      <c r="W49" s="160" t="s">
        <v>801</v>
      </c>
      <c r="X49" s="160" t="s">
        <v>802</v>
      </c>
      <c r="Y49" s="160"/>
      <c r="Z49" s="160" t="s">
        <v>803</v>
      </c>
      <c r="AA49" s="160" t="s">
        <v>804</v>
      </c>
      <c r="AB49" s="160" t="s">
        <v>805</v>
      </c>
      <c r="AC49" s="160" t="s">
        <v>806</v>
      </c>
      <c r="AD49" s="160" t="s">
        <v>807</v>
      </c>
      <c r="AE49" s="134"/>
      <c r="AF49" s="134"/>
      <c r="AG49" s="134"/>
      <c r="AH49" s="134"/>
      <c r="AI49" s="134"/>
      <c r="AJ49" s="134"/>
      <c r="AK49" s="134"/>
      <c r="AL49" s="134"/>
      <c r="AM49" s="134"/>
    </row>
    <row r="50" spans="5:39" ht="78.75" x14ac:dyDescent="0.4">
      <c r="E50" s="234" t="s">
        <v>185</v>
      </c>
      <c r="F50" s="6" t="s">
        <v>17</v>
      </c>
      <c r="G50" s="134"/>
      <c r="H50" s="134"/>
      <c r="I50" s="134"/>
      <c r="J50" s="134"/>
      <c r="K50" s="134"/>
      <c r="L50" s="134"/>
      <c r="M50" s="134"/>
      <c r="N50" s="160" t="s">
        <v>820</v>
      </c>
      <c r="O50" s="160" t="s">
        <v>821</v>
      </c>
      <c r="P50" s="134"/>
      <c r="Q50" s="160" t="s">
        <v>822</v>
      </c>
      <c r="R50" s="160" t="s">
        <v>823</v>
      </c>
      <c r="S50" s="177"/>
      <c r="T50" s="160" t="s">
        <v>824</v>
      </c>
      <c r="U50" s="160" t="s">
        <v>825</v>
      </c>
      <c r="V50" s="134"/>
      <c r="W50" s="160" t="s">
        <v>826</v>
      </c>
      <c r="X50" s="160" t="s">
        <v>827</v>
      </c>
      <c r="Y50" s="160" t="s">
        <v>828</v>
      </c>
      <c r="Z50" s="160" t="s">
        <v>829</v>
      </c>
      <c r="AA50" s="160" t="s">
        <v>870</v>
      </c>
      <c r="AB50" s="134"/>
      <c r="AC50" s="134"/>
      <c r="AD50" s="177"/>
      <c r="AE50" s="134"/>
      <c r="AF50" s="134"/>
      <c r="AG50" s="134"/>
      <c r="AH50" s="134"/>
      <c r="AI50" s="134"/>
      <c r="AJ50" s="134"/>
      <c r="AK50" s="134"/>
      <c r="AL50" s="134"/>
      <c r="AM50" s="134"/>
    </row>
    <row r="51" spans="5:39" ht="78.75" x14ac:dyDescent="0.4">
      <c r="E51" s="235"/>
      <c r="F51" s="6" t="s">
        <v>20</v>
      </c>
      <c r="G51" s="134"/>
      <c r="H51" s="134"/>
      <c r="I51" s="134"/>
      <c r="J51" s="134"/>
      <c r="K51" s="134"/>
      <c r="L51" s="134"/>
      <c r="M51" s="134"/>
      <c r="N51" s="134"/>
      <c r="O51" s="160" t="s">
        <v>830</v>
      </c>
      <c r="P51" s="160" t="s">
        <v>831</v>
      </c>
      <c r="Q51" s="134"/>
      <c r="R51" s="160" t="s">
        <v>832</v>
      </c>
      <c r="S51" s="160" t="s">
        <v>833</v>
      </c>
      <c r="T51" s="134"/>
      <c r="U51" s="160" t="s">
        <v>834</v>
      </c>
      <c r="V51" s="160" t="s">
        <v>835</v>
      </c>
      <c r="W51" s="134"/>
      <c r="X51" s="160" t="s">
        <v>836</v>
      </c>
      <c r="Y51" s="160" t="s">
        <v>837</v>
      </c>
      <c r="Z51" s="160" t="s">
        <v>838</v>
      </c>
      <c r="AA51" s="160" t="s">
        <v>839</v>
      </c>
      <c r="AB51" s="160" t="s">
        <v>871</v>
      </c>
      <c r="AC51" s="134"/>
      <c r="AD51" s="177"/>
      <c r="AE51" s="134"/>
      <c r="AF51" s="134"/>
      <c r="AG51" s="134"/>
      <c r="AH51" s="134"/>
      <c r="AI51" s="134"/>
      <c r="AJ51" s="134"/>
      <c r="AK51" s="134"/>
      <c r="AL51" s="134"/>
      <c r="AM51" s="134"/>
    </row>
    <row r="52" spans="5:39" ht="78.75" x14ac:dyDescent="0.4">
      <c r="E52" s="235"/>
      <c r="F52" s="6" t="s">
        <v>21</v>
      </c>
      <c r="G52" s="134"/>
      <c r="H52" s="134"/>
      <c r="I52" s="134"/>
      <c r="J52" s="134"/>
      <c r="K52" s="134"/>
      <c r="L52" s="134"/>
      <c r="M52" s="134"/>
      <c r="N52" s="134"/>
      <c r="O52" s="134"/>
      <c r="P52" s="160" t="s">
        <v>840</v>
      </c>
      <c r="Q52" s="160" t="s">
        <v>841</v>
      </c>
      <c r="R52" s="176"/>
      <c r="S52" s="160" t="s">
        <v>842</v>
      </c>
      <c r="T52" s="160" t="s">
        <v>843</v>
      </c>
      <c r="U52" s="134"/>
      <c r="V52" s="160" t="s">
        <v>844</v>
      </c>
      <c r="W52" s="160" t="s">
        <v>845</v>
      </c>
      <c r="X52" s="134"/>
      <c r="Y52" s="160" t="s">
        <v>846</v>
      </c>
      <c r="Z52" s="160" t="s">
        <v>847</v>
      </c>
      <c r="AA52" s="160" t="s">
        <v>848</v>
      </c>
      <c r="AB52" s="160" t="s">
        <v>849</v>
      </c>
      <c r="AC52" s="160" t="s">
        <v>872</v>
      </c>
      <c r="AD52" s="177"/>
      <c r="AE52" s="134"/>
      <c r="AF52" s="134"/>
      <c r="AG52" s="134"/>
      <c r="AH52" s="134"/>
      <c r="AI52" s="134"/>
      <c r="AJ52" s="134"/>
      <c r="AK52" s="134"/>
      <c r="AL52" s="134"/>
      <c r="AM52" s="134"/>
    </row>
    <row r="53" spans="5:39" ht="78.75" x14ac:dyDescent="0.4">
      <c r="E53" s="235"/>
      <c r="F53" s="6" t="s">
        <v>243</v>
      </c>
      <c r="G53" s="134"/>
      <c r="H53" s="134"/>
      <c r="I53" s="134"/>
      <c r="J53" s="134"/>
      <c r="K53" s="134"/>
      <c r="L53" s="134"/>
      <c r="M53" s="134"/>
      <c r="N53" s="134"/>
      <c r="O53" s="134"/>
      <c r="P53" s="160" t="s">
        <v>850</v>
      </c>
      <c r="Q53" s="160" t="s">
        <v>851</v>
      </c>
      <c r="R53" s="176"/>
      <c r="S53" s="160" t="s">
        <v>852</v>
      </c>
      <c r="T53" s="160" t="s">
        <v>853</v>
      </c>
      <c r="U53" s="134"/>
      <c r="V53" s="160" t="s">
        <v>854</v>
      </c>
      <c r="W53" s="160" t="s">
        <v>855</v>
      </c>
      <c r="X53" s="134"/>
      <c r="Y53" s="160" t="s">
        <v>856</v>
      </c>
      <c r="Z53" s="160" t="s">
        <v>857</v>
      </c>
      <c r="AA53" s="160" t="s">
        <v>858</v>
      </c>
      <c r="AB53" s="160" t="s">
        <v>859</v>
      </c>
      <c r="AC53" s="160" t="s">
        <v>873</v>
      </c>
      <c r="AD53" s="177"/>
      <c r="AE53" s="134"/>
      <c r="AF53" s="134"/>
      <c r="AG53" s="134"/>
      <c r="AH53" s="134"/>
      <c r="AI53" s="134"/>
      <c r="AJ53" s="134"/>
      <c r="AK53" s="134"/>
      <c r="AL53" s="134"/>
      <c r="AM53" s="134"/>
    </row>
    <row r="54" spans="5:39" ht="78.75" x14ac:dyDescent="0.4">
      <c r="E54" s="236"/>
      <c r="F54" s="6" t="s">
        <v>796</v>
      </c>
      <c r="G54" s="134"/>
      <c r="H54" s="134"/>
      <c r="I54" s="134"/>
      <c r="J54" s="134"/>
      <c r="K54" s="134"/>
      <c r="L54" s="134"/>
      <c r="M54" s="134"/>
      <c r="N54" s="134"/>
      <c r="O54" s="134"/>
      <c r="P54" s="160"/>
      <c r="Q54" s="160" t="s">
        <v>860</v>
      </c>
      <c r="R54" s="160" t="s">
        <v>861</v>
      </c>
      <c r="S54" s="160"/>
      <c r="T54" s="160" t="s">
        <v>862</v>
      </c>
      <c r="U54" s="160" t="s">
        <v>863</v>
      </c>
      <c r="V54" s="160"/>
      <c r="W54" s="160" t="s">
        <v>864</v>
      </c>
      <c r="X54" s="160" t="s">
        <v>865</v>
      </c>
      <c r="Y54" s="160"/>
      <c r="Z54" s="160" t="s">
        <v>866</v>
      </c>
      <c r="AA54" s="160" t="s">
        <v>867</v>
      </c>
      <c r="AB54" s="160" t="s">
        <v>868</v>
      </c>
      <c r="AC54" s="160" t="s">
        <v>869</v>
      </c>
      <c r="AD54" s="160" t="s">
        <v>874</v>
      </c>
      <c r="AE54" s="134"/>
      <c r="AF54" s="134"/>
      <c r="AG54" s="134"/>
      <c r="AH54" s="134"/>
      <c r="AI54" s="134"/>
      <c r="AJ54" s="134"/>
      <c r="AK54" s="134"/>
      <c r="AL54" s="134"/>
      <c r="AM54" s="134"/>
    </row>
    <row r="55" spans="5:39" x14ac:dyDescent="0.4">
      <c r="E55" s="242" t="s">
        <v>28</v>
      </c>
      <c r="F55" s="242"/>
    </row>
    <row r="56" spans="5:39" ht="18.75" x14ac:dyDescent="0.4">
      <c r="E56" s="232" t="s">
        <v>885</v>
      </c>
      <c r="F56" s="233"/>
      <c r="G56" s="134"/>
      <c r="H56" s="134"/>
      <c r="I56" s="134"/>
      <c r="J56" s="134"/>
      <c r="K56" s="134"/>
      <c r="L56" s="134" t="s">
        <v>758</v>
      </c>
      <c r="M56" s="134" t="s">
        <v>762</v>
      </c>
      <c r="O56" s="134" t="s">
        <v>759</v>
      </c>
      <c r="P56" s="134"/>
      <c r="Q56" s="134"/>
      <c r="R56" s="134"/>
      <c r="S56" s="134"/>
      <c r="T56" s="134" t="s">
        <v>761</v>
      </c>
      <c r="U56" s="134" t="s">
        <v>760</v>
      </c>
      <c r="V56" s="134"/>
      <c r="W56" s="134"/>
      <c r="X56" s="134"/>
      <c r="Y56" s="134"/>
      <c r="Z56" s="134"/>
      <c r="AA56" s="134"/>
      <c r="AB56" s="134"/>
      <c r="AC56" s="134"/>
      <c r="AD56" s="134"/>
      <c r="AE56" s="134"/>
      <c r="AF56" s="134"/>
      <c r="AG56" s="134"/>
      <c r="AH56" s="134"/>
      <c r="AI56" s="134"/>
      <c r="AJ56" s="134"/>
      <c r="AK56" s="134"/>
      <c r="AL56" s="134"/>
      <c r="AM56" s="134"/>
    </row>
    <row r="57" spans="5:39" ht="47.25" x14ac:dyDescent="0.4">
      <c r="E57" s="244" t="s">
        <v>909</v>
      </c>
      <c r="F57" s="245"/>
      <c r="G57" s="134"/>
      <c r="H57" s="134"/>
      <c r="I57" s="134"/>
      <c r="J57" s="134"/>
      <c r="K57" s="134"/>
      <c r="L57" s="134"/>
      <c r="M57" s="134"/>
      <c r="O57" s="134"/>
      <c r="P57" s="134"/>
      <c r="Q57" s="134"/>
      <c r="R57" s="134"/>
      <c r="S57" s="134"/>
      <c r="T57" s="177" t="s">
        <v>912</v>
      </c>
      <c r="U57" s="134"/>
      <c r="V57" s="134"/>
      <c r="W57" s="134"/>
      <c r="X57" s="176" t="s">
        <v>911</v>
      </c>
      <c r="Y57" s="134"/>
      <c r="Z57" s="176" t="s">
        <v>910</v>
      </c>
      <c r="AA57" s="134"/>
      <c r="AB57" s="134"/>
      <c r="AC57" s="134"/>
      <c r="AD57" s="176" t="s">
        <v>913</v>
      </c>
      <c r="AE57" s="134"/>
      <c r="AF57" s="134"/>
      <c r="AG57" s="134"/>
      <c r="AH57" s="134"/>
      <c r="AI57" s="134"/>
      <c r="AJ57" s="176" t="s">
        <v>914</v>
      </c>
      <c r="AK57" s="134"/>
      <c r="AL57" s="134"/>
      <c r="AM57" s="134"/>
    </row>
    <row r="58" spans="5:39" ht="31.5" x14ac:dyDescent="0.4">
      <c r="E58" s="234" t="s">
        <v>316</v>
      </c>
      <c r="F58" s="6" t="s">
        <v>17</v>
      </c>
      <c r="G58" s="134"/>
      <c r="H58" s="134"/>
      <c r="I58" s="134"/>
      <c r="J58" s="134"/>
      <c r="K58" s="134"/>
      <c r="L58" s="134"/>
      <c r="M58" s="134"/>
      <c r="O58" s="134"/>
      <c r="P58" s="134"/>
      <c r="Q58" s="134"/>
      <c r="R58" s="134" t="s">
        <v>887</v>
      </c>
      <c r="T58" s="134" t="s">
        <v>886</v>
      </c>
      <c r="U58" s="160" t="s">
        <v>889</v>
      </c>
      <c r="V58" s="160" t="s">
        <v>891</v>
      </c>
      <c r="W58" s="160" t="s">
        <v>892</v>
      </c>
      <c r="X58" s="160" t="s">
        <v>897</v>
      </c>
      <c r="Y58" s="160" t="s">
        <v>893</v>
      </c>
      <c r="Z58" s="134"/>
      <c r="AA58" s="160" t="s">
        <v>905</v>
      </c>
      <c r="AB58" s="134"/>
      <c r="AC58" s="134"/>
      <c r="AD58" s="134"/>
      <c r="AE58" s="134"/>
      <c r="AF58" s="134"/>
      <c r="AG58" s="134"/>
      <c r="AH58" s="134"/>
      <c r="AI58" s="134"/>
      <c r="AJ58" s="134"/>
      <c r="AK58" s="134"/>
      <c r="AL58" s="134"/>
      <c r="AM58" s="134"/>
    </row>
    <row r="59" spans="5:39" ht="31.5" x14ac:dyDescent="0.4">
      <c r="E59" s="235"/>
      <c r="F59" s="6" t="s">
        <v>20</v>
      </c>
      <c r="G59" s="134"/>
      <c r="H59" s="134"/>
      <c r="I59" s="134"/>
      <c r="J59" s="134"/>
      <c r="K59" s="134"/>
      <c r="L59" s="134"/>
      <c r="M59" s="134"/>
      <c r="O59" s="134"/>
      <c r="P59" s="134"/>
      <c r="Q59" s="134"/>
      <c r="R59" s="134"/>
      <c r="S59" s="134" t="s">
        <v>888</v>
      </c>
      <c r="T59" s="134"/>
      <c r="U59" s="134"/>
      <c r="V59" s="160" t="s">
        <v>890</v>
      </c>
      <c r="W59" s="134"/>
      <c r="X59" s="134"/>
      <c r="Y59" s="160" t="s">
        <v>898</v>
      </c>
      <c r="Z59" s="134"/>
      <c r="AA59" s="134"/>
      <c r="AB59" s="134"/>
      <c r="AC59" s="134"/>
      <c r="AD59" s="134"/>
      <c r="AE59" s="134"/>
      <c r="AF59" s="134"/>
      <c r="AG59" s="134"/>
      <c r="AH59" s="134"/>
      <c r="AI59" s="134"/>
      <c r="AJ59" s="134"/>
      <c r="AK59" s="134"/>
      <c r="AL59" s="134"/>
      <c r="AM59" s="134"/>
    </row>
    <row r="60" spans="5:39" ht="31.5" x14ac:dyDescent="0.4">
      <c r="E60" s="235"/>
      <c r="F60" s="6" t="s">
        <v>21</v>
      </c>
      <c r="G60" s="134"/>
      <c r="H60" s="134"/>
      <c r="I60" s="134"/>
      <c r="J60" s="134"/>
      <c r="K60" s="134"/>
      <c r="L60" s="134"/>
      <c r="M60" s="134"/>
      <c r="O60" s="134"/>
      <c r="P60" s="134"/>
      <c r="Q60" s="134"/>
      <c r="R60" s="134"/>
      <c r="S60" s="134"/>
      <c r="T60" s="134"/>
      <c r="U60" s="134"/>
      <c r="V60" s="134" t="s">
        <v>894</v>
      </c>
      <c r="W60" s="134"/>
      <c r="X60" s="134"/>
      <c r="Y60" s="160" t="s">
        <v>895</v>
      </c>
      <c r="Z60" s="134"/>
      <c r="AA60" s="134"/>
      <c r="AB60" s="160" t="s">
        <v>896</v>
      </c>
      <c r="AC60" s="134"/>
      <c r="AD60" s="160" t="s">
        <v>906</v>
      </c>
      <c r="AE60" s="134"/>
      <c r="AF60" s="134"/>
      <c r="AG60" s="134"/>
      <c r="AH60" s="134"/>
      <c r="AI60" s="134"/>
      <c r="AJ60" s="134"/>
      <c r="AK60" s="134"/>
      <c r="AL60" s="134"/>
      <c r="AM60" s="134"/>
    </row>
    <row r="61" spans="5:39" ht="31.5" x14ac:dyDescent="0.4">
      <c r="E61" s="235"/>
      <c r="F61" s="6" t="s">
        <v>243</v>
      </c>
      <c r="G61" s="134"/>
      <c r="H61" s="134"/>
      <c r="I61" s="134"/>
      <c r="J61" s="134"/>
      <c r="K61" s="134"/>
      <c r="L61" s="134"/>
      <c r="M61" s="134"/>
      <c r="O61" s="134"/>
      <c r="P61" s="134"/>
      <c r="Q61" s="134"/>
      <c r="R61" s="134"/>
      <c r="S61" s="134"/>
      <c r="T61" s="134"/>
      <c r="U61" s="134"/>
      <c r="V61" s="134"/>
      <c r="W61" s="134" t="s">
        <v>899</v>
      </c>
      <c r="X61" s="134"/>
      <c r="Y61" s="134"/>
      <c r="Z61" s="160" t="s">
        <v>900</v>
      </c>
      <c r="AA61" s="134"/>
      <c r="AB61" s="134"/>
      <c r="AC61" s="160" t="s">
        <v>901</v>
      </c>
      <c r="AD61" s="134"/>
      <c r="AE61" s="160" t="s">
        <v>907</v>
      </c>
      <c r="AF61" s="134"/>
      <c r="AG61" s="134"/>
      <c r="AH61" s="134"/>
      <c r="AI61" s="134"/>
      <c r="AJ61" s="134"/>
      <c r="AK61" s="134"/>
      <c r="AL61" s="134"/>
      <c r="AM61" s="134"/>
    </row>
    <row r="62" spans="5:39" ht="31.5" x14ac:dyDescent="0.4">
      <c r="E62" s="236"/>
      <c r="F62" s="6" t="s">
        <v>796</v>
      </c>
      <c r="G62" s="134"/>
      <c r="H62" s="134"/>
      <c r="I62" s="134"/>
      <c r="J62" s="134"/>
      <c r="K62" s="134"/>
      <c r="L62" s="134"/>
      <c r="M62" s="134"/>
      <c r="O62" s="134"/>
      <c r="P62" s="134"/>
      <c r="Q62" s="134"/>
      <c r="R62" s="134"/>
      <c r="S62" s="134"/>
      <c r="T62" s="134"/>
      <c r="U62" s="134"/>
      <c r="V62" s="134"/>
      <c r="W62" s="134"/>
      <c r="X62" s="134"/>
      <c r="Y62" s="134" t="s">
        <v>902</v>
      </c>
      <c r="Z62" s="134"/>
      <c r="AA62" s="134"/>
      <c r="AB62" s="160" t="s">
        <v>903</v>
      </c>
      <c r="AC62" s="134"/>
      <c r="AD62" s="160" t="s">
        <v>904</v>
      </c>
      <c r="AE62" s="134"/>
      <c r="AF62" s="134"/>
      <c r="AG62" s="160"/>
      <c r="AH62" s="160" t="s">
        <v>908</v>
      </c>
      <c r="AI62" s="134"/>
      <c r="AJ62" s="134"/>
      <c r="AK62" s="134"/>
      <c r="AL62" s="134"/>
      <c r="AM62" s="134"/>
    </row>
    <row r="63" spans="5:39" ht="31.5" x14ac:dyDescent="0.4">
      <c r="E63" s="242" t="s">
        <v>38</v>
      </c>
      <c r="F63" s="242"/>
      <c r="G63" s="134"/>
      <c r="H63" s="134"/>
      <c r="I63" s="134"/>
      <c r="J63" s="134"/>
      <c r="K63" s="134"/>
      <c r="L63" s="134"/>
      <c r="M63" s="134"/>
      <c r="N63" s="134"/>
      <c r="O63" s="134"/>
      <c r="P63" s="134"/>
      <c r="Q63" s="134"/>
      <c r="R63" s="134"/>
      <c r="S63" s="134"/>
      <c r="T63" s="134"/>
      <c r="U63" s="177" t="s">
        <v>751</v>
      </c>
      <c r="V63" s="134"/>
      <c r="W63" s="134"/>
      <c r="X63" s="134"/>
      <c r="Y63" s="134"/>
      <c r="Z63" s="134"/>
      <c r="AA63" s="134"/>
      <c r="AB63" s="134"/>
      <c r="AC63" s="134"/>
      <c r="AD63" s="134"/>
      <c r="AE63" s="134"/>
      <c r="AF63" s="134"/>
      <c r="AG63" s="134"/>
      <c r="AH63" s="134"/>
      <c r="AI63" s="134"/>
      <c r="AJ63" s="134"/>
      <c r="AK63" s="134"/>
      <c r="AL63" s="134"/>
      <c r="AM63" s="134"/>
    </row>
    <row r="64" spans="5:39" x14ac:dyDescent="0.4">
      <c r="E64" s="242" t="s">
        <v>27</v>
      </c>
      <c r="F64" s="242"/>
      <c r="G64" s="134"/>
      <c r="H64" s="134"/>
      <c r="I64" s="134"/>
      <c r="J64" s="176" t="s">
        <v>752</v>
      </c>
      <c r="K64" s="134"/>
      <c r="L64" s="134"/>
      <c r="M64" s="134"/>
      <c r="N64" s="134"/>
      <c r="O64" s="134"/>
      <c r="P64" s="176" t="s">
        <v>754</v>
      </c>
      <c r="Q64" s="134"/>
      <c r="R64" s="134"/>
      <c r="S64" s="176" t="s">
        <v>753</v>
      </c>
      <c r="T64" s="134"/>
      <c r="V64" s="134"/>
      <c r="W64" s="134"/>
      <c r="X64" s="134"/>
      <c r="Y64" s="134"/>
      <c r="Z64" s="134"/>
      <c r="AA64" s="134"/>
      <c r="AB64" s="134"/>
      <c r="AC64" s="134"/>
      <c r="AD64" s="134"/>
      <c r="AE64" s="134"/>
      <c r="AF64" s="134"/>
      <c r="AG64" s="134"/>
      <c r="AH64" s="134"/>
      <c r="AI64" s="134"/>
      <c r="AJ64" s="134"/>
      <c r="AK64" s="134"/>
      <c r="AL64" s="134"/>
      <c r="AM64" s="134"/>
    </row>
    <row r="65" spans="7:39" x14ac:dyDescent="0.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row>
    <row r="66" spans="7:39" x14ac:dyDescent="0.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row>
    <row r="67" spans="7:39" x14ac:dyDescent="0.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row>
  </sheetData>
  <mergeCells count="28">
    <mergeCell ref="AL20:AM20"/>
    <mergeCell ref="AE20:AJ20"/>
    <mergeCell ref="E55:F55"/>
    <mergeCell ref="E30:F30"/>
    <mergeCell ref="E36:F36"/>
    <mergeCell ref="E64:F64"/>
    <mergeCell ref="E43:F43"/>
    <mergeCell ref="X20:AD20"/>
    <mergeCell ref="V20:W20"/>
    <mergeCell ref="G20:U20"/>
    <mergeCell ref="E45:E49"/>
    <mergeCell ref="E44:F44"/>
    <mergeCell ref="E50:E54"/>
    <mergeCell ref="E63:F63"/>
    <mergeCell ref="E21:F21"/>
    <mergeCell ref="E22:E29"/>
    <mergeCell ref="E37:E41"/>
    <mergeCell ref="D4:F4"/>
    <mergeCell ref="E20:F20"/>
    <mergeCell ref="E56:F56"/>
    <mergeCell ref="E58:E62"/>
    <mergeCell ref="B6:C6"/>
    <mergeCell ref="E31:E35"/>
    <mergeCell ref="B7:C7"/>
    <mergeCell ref="B8:B11"/>
    <mergeCell ref="B12:C12"/>
    <mergeCell ref="B13:B17"/>
    <mergeCell ref="E57:F57"/>
  </mergeCells>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51AF1-5598-40F3-9063-8E944A037185}">
  <dimension ref="C2:AN150"/>
  <sheetViews>
    <sheetView zoomScaleNormal="100" workbookViewId="0">
      <pane xSplit="3" ySplit="5" topLeftCell="G129" activePane="bottomRight" state="frozen"/>
      <selection pane="topRight" activeCell="D1" sqref="D1"/>
      <selection pane="bottomLeft" activeCell="A6" sqref="A6"/>
      <selection pane="bottomRight" activeCell="T151" sqref="T151"/>
    </sheetView>
  </sheetViews>
  <sheetFormatPr defaultRowHeight="20.100000000000001" customHeight="1" x14ac:dyDescent="0.4"/>
  <cols>
    <col min="1" max="1" width="2.875" style="6" customWidth="1"/>
    <col min="2" max="2" width="12.875" style="6" customWidth="1"/>
    <col min="3" max="4" width="24" style="6" customWidth="1"/>
    <col min="5" max="7" width="9" style="6"/>
    <col min="8" max="8" width="10.25" style="6" bestFit="1" customWidth="1"/>
    <col min="9" max="9" width="9" style="6"/>
    <col min="10" max="10" width="9.375" style="6" bestFit="1" customWidth="1"/>
    <col min="11" max="12" width="9" style="6"/>
    <col min="13" max="13" width="9.375" style="6" bestFit="1" customWidth="1"/>
    <col min="14" max="15" width="9" style="6"/>
    <col min="16" max="16" width="9.375" style="6" bestFit="1" customWidth="1"/>
    <col min="17" max="18" width="9" style="6"/>
    <col min="19" max="19" width="9.375" style="6" bestFit="1" customWidth="1"/>
    <col min="20" max="21" width="9" style="6"/>
    <col min="22" max="22" width="9.375" style="6" bestFit="1" customWidth="1"/>
    <col min="23" max="24" width="9" style="6"/>
    <col min="25" max="25" width="9.375" style="6" bestFit="1" customWidth="1"/>
    <col min="26" max="27" width="9" style="6"/>
    <col min="28" max="28" width="9.375" style="6" bestFit="1" customWidth="1"/>
    <col min="29" max="30" width="9" style="6"/>
    <col min="31" max="31" width="9.375" style="6" bestFit="1" customWidth="1"/>
    <col min="32" max="33" width="9" style="6"/>
    <col min="34" max="34" width="9.375" style="6" bestFit="1" customWidth="1"/>
    <col min="35" max="36" width="9" style="6"/>
    <col min="37" max="37" width="9.375" style="6" bestFit="1" customWidth="1"/>
    <col min="38" max="39" width="9" style="6"/>
    <col min="40" max="40" width="9.375" style="6" bestFit="1" customWidth="1"/>
    <col min="41" max="16384" width="9" style="6"/>
  </cols>
  <sheetData>
    <row r="2" spans="3:40" ht="20.100000000000001" customHeight="1" x14ac:dyDescent="0.4">
      <c r="C2" s="6" t="s">
        <v>111</v>
      </c>
    </row>
    <row r="3" spans="3:40" ht="20.100000000000001" customHeight="1" thickBot="1" x14ac:dyDescent="0.45"/>
    <row r="4" spans="3:40" ht="20.100000000000001" customHeight="1" x14ac:dyDescent="0.4">
      <c r="C4" s="47"/>
      <c r="D4" s="270"/>
      <c r="E4" s="186" t="s">
        <v>36</v>
      </c>
      <c r="F4" s="186"/>
      <c r="G4" s="187"/>
      <c r="H4" s="178" t="s">
        <v>0</v>
      </c>
      <c r="I4" s="178" t="s">
        <v>1</v>
      </c>
      <c r="J4" s="178" t="s">
        <v>2</v>
      </c>
      <c r="K4" s="178" t="s">
        <v>3</v>
      </c>
      <c r="L4" s="178" t="s">
        <v>59</v>
      </c>
      <c r="M4" s="178" t="s">
        <v>60</v>
      </c>
      <c r="N4" s="178" t="s">
        <v>61</v>
      </c>
      <c r="O4" s="178" t="s">
        <v>62</v>
      </c>
      <c r="P4" s="178" t="s">
        <v>63</v>
      </c>
      <c r="Q4" s="178" t="s">
        <v>64</v>
      </c>
      <c r="R4" s="178" t="s">
        <v>65</v>
      </c>
      <c r="S4" s="178" t="s">
        <v>66</v>
      </c>
      <c r="T4" s="178" t="s">
        <v>67</v>
      </c>
      <c r="U4" s="178" t="s">
        <v>68</v>
      </c>
      <c r="V4" s="178" t="s">
        <v>69</v>
      </c>
      <c r="W4" s="178" t="s">
        <v>70</v>
      </c>
      <c r="X4" s="178" t="s">
        <v>71</v>
      </c>
      <c r="Y4" s="178" t="s">
        <v>72</v>
      </c>
      <c r="Z4" s="178" t="s">
        <v>73</v>
      </c>
      <c r="AA4" s="178" t="s">
        <v>74</v>
      </c>
      <c r="AB4" s="178" t="s">
        <v>75</v>
      </c>
      <c r="AC4" s="178" t="s">
        <v>76</v>
      </c>
      <c r="AD4" s="178" t="s">
        <v>77</v>
      </c>
      <c r="AE4" s="178" t="s">
        <v>78</v>
      </c>
      <c r="AF4" s="178" t="s">
        <v>79</v>
      </c>
      <c r="AG4" s="178" t="s">
        <v>80</v>
      </c>
      <c r="AH4" s="178" t="s">
        <v>81</v>
      </c>
      <c r="AI4" s="178" t="s">
        <v>82</v>
      </c>
      <c r="AJ4" s="178" t="s">
        <v>83</v>
      </c>
      <c r="AK4" s="178" t="s">
        <v>84</v>
      </c>
      <c r="AL4" s="178" t="s">
        <v>85</v>
      </c>
      <c r="AM4" s="178" t="s">
        <v>86</v>
      </c>
      <c r="AN4" s="179" t="s">
        <v>87</v>
      </c>
    </row>
    <row r="5" spans="3:40" ht="20.100000000000001" hidden="1" customHeight="1" thickBot="1" x14ac:dyDescent="0.45">
      <c r="C5" s="48"/>
      <c r="D5" s="271"/>
      <c r="E5" s="45" t="s">
        <v>4</v>
      </c>
      <c r="F5" s="33" t="s">
        <v>5</v>
      </c>
      <c r="G5" s="33" t="s">
        <v>6</v>
      </c>
      <c r="H5" s="33" t="s">
        <v>7</v>
      </c>
      <c r="I5" s="33" t="s">
        <v>8</v>
      </c>
      <c r="J5" s="33" t="s">
        <v>9</v>
      </c>
      <c r="K5" s="33" t="s">
        <v>10</v>
      </c>
      <c r="L5" s="33" t="s">
        <v>11</v>
      </c>
      <c r="M5" s="33" t="s">
        <v>12</v>
      </c>
      <c r="N5" s="33" t="s">
        <v>13</v>
      </c>
      <c r="O5" s="33" t="s">
        <v>14</v>
      </c>
      <c r="P5" s="33" t="s">
        <v>15</v>
      </c>
      <c r="Q5" s="33" t="s">
        <v>88</v>
      </c>
      <c r="R5" s="33" t="s">
        <v>89</v>
      </c>
      <c r="S5" s="33" t="s">
        <v>90</v>
      </c>
      <c r="T5" s="33" t="s">
        <v>91</v>
      </c>
      <c r="U5" s="33" t="s">
        <v>92</v>
      </c>
      <c r="V5" s="33" t="s">
        <v>93</v>
      </c>
      <c r="W5" s="33" t="s">
        <v>94</v>
      </c>
      <c r="X5" s="33" t="s">
        <v>95</v>
      </c>
      <c r="Y5" s="33" t="s">
        <v>96</v>
      </c>
      <c r="Z5" s="33" t="s">
        <v>97</v>
      </c>
      <c r="AA5" s="33" t="s">
        <v>98</v>
      </c>
      <c r="AB5" s="33" t="s">
        <v>99</v>
      </c>
      <c r="AC5" s="33" t="s">
        <v>100</v>
      </c>
      <c r="AD5" s="33" t="s">
        <v>101</v>
      </c>
      <c r="AE5" s="33" t="s">
        <v>102</v>
      </c>
      <c r="AF5" s="33" t="s">
        <v>103</v>
      </c>
      <c r="AG5" s="33" t="s">
        <v>104</v>
      </c>
      <c r="AH5" s="33" t="s">
        <v>105</v>
      </c>
      <c r="AI5" s="33" t="s">
        <v>106</v>
      </c>
      <c r="AJ5" s="33" t="s">
        <v>107</v>
      </c>
      <c r="AK5" s="33" t="s">
        <v>108</v>
      </c>
      <c r="AL5" s="33" t="s">
        <v>109</v>
      </c>
      <c r="AM5" s="33" t="s">
        <v>110</v>
      </c>
      <c r="AN5" s="37" t="s">
        <v>110</v>
      </c>
    </row>
    <row r="6" spans="3:40" ht="20.100000000000001" customHeight="1" x14ac:dyDescent="0.4">
      <c r="C6" s="46" t="s">
        <v>52</v>
      </c>
      <c r="D6" s="272">
        <f t="shared" ref="D6:D36" si="0">COUNTIF(E6:AN6, "&lt;&gt;")</f>
        <v>36</v>
      </c>
      <c r="E6" s="269">
        <v>900000</v>
      </c>
      <c r="F6" s="269">
        <v>900000</v>
      </c>
      <c r="G6" s="269">
        <v>900000</v>
      </c>
      <c r="H6" s="269">
        <v>900000</v>
      </c>
      <c r="I6" s="269">
        <v>900000</v>
      </c>
      <c r="J6" s="269">
        <v>900000</v>
      </c>
      <c r="K6" s="269">
        <v>900000</v>
      </c>
      <c r="L6" s="269">
        <v>900000</v>
      </c>
      <c r="M6" s="269">
        <v>900000</v>
      </c>
      <c r="N6" s="269">
        <v>900000</v>
      </c>
      <c r="O6" s="269">
        <v>900000</v>
      </c>
      <c r="P6" s="269">
        <v>900000</v>
      </c>
      <c r="Q6" s="269">
        <v>900000</v>
      </c>
      <c r="R6" s="269">
        <v>900000</v>
      </c>
      <c r="S6" s="269">
        <v>900000</v>
      </c>
      <c r="T6" s="269">
        <v>900000</v>
      </c>
      <c r="U6" s="269">
        <v>900000</v>
      </c>
      <c r="V6" s="269">
        <v>900000</v>
      </c>
      <c r="W6" s="269">
        <v>900000</v>
      </c>
      <c r="X6" s="269">
        <v>900000</v>
      </c>
      <c r="Y6" s="269">
        <v>900000</v>
      </c>
      <c r="Z6" s="269">
        <v>900000</v>
      </c>
      <c r="AA6" s="269">
        <v>900000</v>
      </c>
      <c r="AB6" s="269">
        <v>900000</v>
      </c>
      <c r="AC6" s="269">
        <v>900000</v>
      </c>
      <c r="AD6" s="269">
        <v>900000</v>
      </c>
      <c r="AE6" s="269">
        <v>900000</v>
      </c>
      <c r="AF6" s="269">
        <v>900000</v>
      </c>
      <c r="AG6" s="269">
        <v>900000</v>
      </c>
      <c r="AH6" s="269">
        <v>900000</v>
      </c>
      <c r="AI6" s="269">
        <v>900000</v>
      </c>
      <c r="AJ6" s="269">
        <v>900000</v>
      </c>
      <c r="AK6" s="269">
        <v>900000</v>
      </c>
      <c r="AL6" s="269">
        <v>900000</v>
      </c>
      <c r="AM6" s="269">
        <v>900000</v>
      </c>
      <c r="AN6" s="269">
        <v>900000</v>
      </c>
    </row>
    <row r="7" spans="3:40" ht="20.100000000000001" customHeight="1" x14ac:dyDescent="0.4">
      <c r="C7" s="38" t="s">
        <v>57</v>
      </c>
      <c r="D7" s="272">
        <f t="shared" si="0"/>
        <v>34</v>
      </c>
      <c r="E7" s="34"/>
      <c r="F7" s="34"/>
      <c r="G7" s="3">
        <v>900000</v>
      </c>
      <c r="H7" s="3">
        <v>900000</v>
      </c>
      <c r="I7" s="3">
        <v>900000</v>
      </c>
      <c r="J7" s="3">
        <v>900000</v>
      </c>
      <c r="K7" s="3">
        <v>900000</v>
      </c>
      <c r="L7" s="3">
        <v>900000</v>
      </c>
      <c r="M7" s="3">
        <v>900000</v>
      </c>
      <c r="N7" s="3">
        <v>900000</v>
      </c>
      <c r="O7" s="3">
        <v>900000</v>
      </c>
      <c r="P7" s="3">
        <v>900000</v>
      </c>
      <c r="Q7" s="3">
        <v>900000</v>
      </c>
      <c r="R7" s="3">
        <v>900000</v>
      </c>
      <c r="S7" s="3">
        <v>900000</v>
      </c>
      <c r="T7" s="3">
        <v>900000</v>
      </c>
      <c r="U7" s="3">
        <v>900000</v>
      </c>
      <c r="V7" s="3">
        <v>900000</v>
      </c>
      <c r="W7" s="3">
        <v>900000</v>
      </c>
      <c r="X7" s="3">
        <v>900000</v>
      </c>
      <c r="Y7" s="3">
        <v>900000</v>
      </c>
      <c r="Z7" s="3">
        <v>900000</v>
      </c>
      <c r="AA7" s="3">
        <v>900000</v>
      </c>
      <c r="AB7" s="3">
        <v>900000</v>
      </c>
      <c r="AC7" s="3">
        <v>900000</v>
      </c>
      <c r="AD7" s="3">
        <v>900000</v>
      </c>
      <c r="AE7" s="3">
        <v>900000</v>
      </c>
      <c r="AF7" s="3">
        <v>900000</v>
      </c>
      <c r="AG7" s="3">
        <v>900000</v>
      </c>
      <c r="AH7" s="3">
        <v>900000</v>
      </c>
      <c r="AI7" s="3">
        <v>900000</v>
      </c>
      <c r="AJ7" s="3">
        <v>900000</v>
      </c>
      <c r="AK7" s="3">
        <v>900000</v>
      </c>
      <c r="AL7" s="3">
        <v>900000</v>
      </c>
      <c r="AM7" s="3">
        <v>900000</v>
      </c>
      <c r="AN7" s="3">
        <v>900000</v>
      </c>
    </row>
    <row r="8" spans="3:40" ht="20.100000000000001" customHeight="1" x14ac:dyDescent="0.4">
      <c r="C8" s="38" t="s">
        <v>58</v>
      </c>
      <c r="D8" s="272">
        <f t="shared" si="0"/>
        <v>33</v>
      </c>
      <c r="E8" s="34"/>
      <c r="F8" s="34"/>
      <c r="G8" s="34"/>
      <c r="H8" s="3">
        <v>900000</v>
      </c>
      <c r="I8" s="3">
        <v>900000</v>
      </c>
      <c r="J8" s="3">
        <v>900000</v>
      </c>
      <c r="K8" s="3">
        <v>900000</v>
      </c>
      <c r="L8" s="3">
        <v>900000</v>
      </c>
      <c r="M8" s="3">
        <v>900000</v>
      </c>
      <c r="N8" s="3">
        <v>900000</v>
      </c>
      <c r="O8" s="3">
        <v>900000</v>
      </c>
      <c r="P8" s="3">
        <v>900000</v>
      </c>
      <c r="Q8" s="3">
        <v>900000</v>
      </c>
      <c r="R8" s="3">
        <v>900000</v>
      </c>
      <c r="S8" s="3">
        <v>900000</v>
      </c>
      <c r="T8" s="3">
        <v>900000</v>
      </c>
      <c r="U8" s="3">
        <v>900000</v>
      </c>
      <c r="V8" s="3">
        <v>900000</v>
      </c>
      <c r="W8" s="3">
        <v>900000</v>
      </c>
      <c r="X8" s="3">
        <v>900000</v>
      </c>
      <c r="Y8" s="3">
        <v>900000</v>
      </c>
      <c r="Z8" s="3">
        <v>900000</v>
      </c>
      <c r="AA8" s="3">
        <v>900000</v>
      </c>
      <c r="AB8" s="3">
        <v>900000</v>
      </c>
      <c r="AC8" s="3">
        <v>900000</v>
      </c>
      <c r="AD8" s="3">
        <v>900000</v>
      </c>
      <c r="AE8" s="3">
        <v>900000</v>
      </c>
      <c r="AF8" s="3">
        <v>900000</v>
      </c>
      <c r="AG8" s="3">
        <v>900000</v>
      </c>
      <c r="AH8" s="3">
        <v>900000</v>
      </c>
      <c r="AI8" s="3">
        <v>900000</v>
      </c>
      <c r="AJ8" s="3">
        <v>900000</v>
      </c>
      <c r="AK8" s="3">
        <v>900000</v>
      </c>
      <c r="AL8" s="3">
        <v>900000</v>
      </c>
      <c r="AM8" s="3">
        <v>900000</v>
      </c>
      <c r="AN8" s="3">
        <v>900000</v>
      </c>
    </row>
    <row r="9" spans="3:40" ht="20.100000000000001" customHeight="1" x14ac:dyDescent="0.4">
      <c r="C9" s="42"/>
      <c r="D9" s="272">
        <f t="shared" si="0"/>
        <v>0</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4"/>
    </row>
    <row r="10" spans="3:40" ht="20.100000000000001" customHeight="1" x14ac:dyDescent="0.4">
      <c r="C10" s="38" t="s">
        <v>45</v>
      </c>
      <c r="D10" s="272">
        <f t="shared" si="0"/>
        <v>36</v>
      </c>
      <c r="E10" s="3">
        <v>900000</v>
      </c>
      <c r="F10" s="3">
        <v>900000</v>
      </c>
      <c r="G10" s="3">
        <v>900000</v>
      </c>
      <c r="H10" s="3">
        <v>900000</v>
      </c>
      <c r="I10" s="3">
        <v>900000</v>
      </c>
      <c r="J10" s="3">
        <v>900000</v>
      </c>
      <c r="K10" s="3">
        <v>900000</v>
      </c>
      <c r="L10" s="3">
        <v>900000</v>
      </c>
      <c r="M10" s="3">
        <v>900000</v>
      </c>
      <c r="N10" s="3">
        <v>900000</v>
      </c>
      <c r="O10" s="3">
        <v>900000</v>
      </c>
      <c r="P10" s="3">
        <v>900000</v>
      </c>
      <c r="Q10" s="3">
        <v>900000</v>
      </c>
      <c r="R10" s="3">
        <v>900000</v>
      </c>
      <c r="S10" s="3">
        <v>900000</v>
      </c>
      <c r="T10" s="3">
        <v>900000</v>
      </c>
      <c r="U10" s="3">
        <v>900000</v>
      </c>
      <c r="V10" s="3">
        <v>900000</v>
      </c>
      <c r="W10" s="3">
        <v>900000</v>
      </c>
      <c r="X10" s="3">
        <v>900000</v>
      </c>
      <c r="Y10" s="3">
        <v>900000</v>
      </c>
      <c r="Z10" s="3">
        <v>900000</v>
      </c>
      <c r="AA10" s="3">
        <v>900000</v>
      </c>
      <c r="AB10" s="3">
        <v>900000</v>
      </c>
      <c r="AC10" s="3">
        <v>900000</v>
      </c>
      <c r="AD10" s="3">
        <v>900000</v>
      </c>
      <c r="AE10" s="3">
        <v>900000</v>
      </c>
      <c r="AF10" s="3">
        <v>900000</v>
      </c>
      <c r="AG10" s="3">
        <v>900000</v>
      </c>
      <c r="AH10" s="3">
        <v>900000</v>
      </c>
      <c r="AI10" s="3">
        <v>900000</v>
      </c>
      <c r="AJ10" s="3">
        <v>900000</v>
      </c>
      <c r="AK10" s="3">
        <v>900000</v>
      </c>
      <c r="AL10" s="3">
        <v>900000</v>
      </c>
      <c r="AM10" s="3">
        <v>900000</v>
      </c>
      <c r="AN10" s="3">
        <v>900000</v>
      </c>
    </row>
    <row r="11" spans="3:40" ht="20.100000000000001" customHeight="1" x14ac:dyDescent="0.4">
      <c r="C11" s="38" t="s">
        <v>47</v>
      </c>
      <c r="D11" s="272">
        <f t="shared" si="0"/>
        <v>36</v>
      </c>
      <c r="E11" s="3">
        <v>900000</v>
      </c>
      <c r="F11" s="3">
        <v>900000</v>
      </c>
      <c r="G11" s="3">
        <v>900000</v>
      </c>
      <c r="H11" s="3">
        <v>900000</v>
      </c>
      <c r="I11" s="3">
        <v>900000</v>
      </c>
      <c r="J11" s="3">
        <v>900000</v>
      </c>
      <c r="K11" s="3">
        <v>900000</v>
      </c>
      <c r="L11" s="3">
        <v>900000</v>
      </c>
      <c r="M11" s="3">
        <v>900000</v>
      </c>
      <c r="N11" s="3">
        <v>900000</v>
      </c>
      <c r="O11" s="3">
        <v>900000</v>
      </c>
      <c r="P11" s="3">
        <v>900000</v>
      </c>
      <c r="Q11" s="3">
        <v>900000</v>
      </c>
      <c r="R11" s="3">
        <v>900000</v>
      </c>
      <c r="S11" s="3">
        <v>900000</v>
      </c>
      <c r="T11" s="3">
        <v>900000</v>
      </c>
      <c r="U11" s="3">
        <v>900000</v>
      </c>
      <c r="V11" s="3">
        <v>900000</v>
      </c>
      <c r="W11" s="3">
        <v>900000</v>
      </c>
      <c r="X11" s="3">
        <v>900000</v>
      </c>
      <c r="Y11" s="3">
        <v>900000</v>
      </c>
      <c r="Z11" s="3">
        <v>900000</v>
      </c>
      <c r="AA11" s="3">
        <v>900000</v>
      </c>
      <c r="AB11" s="3">
        <v>900000</v>
      </c>
      <c r="AC11" s="3">
        <v>900000</v>
      </c>
      <c r="AD11" s="3">
        <v>900000</v>
      </c>
      <c r="AE11" s="3">
        <v>900000</v>
      </c>
      <c r="AF11" s="3">
        <v>900000</v>
      </c>
      <c r="AG11" s="3">
        <v>900000</v>
      </c>
      <c r="AH11" s="3">
        <v>900000</v>
      </c>
      <c r="AI11" s="3">
        <v>900000</v>
      </c>
      <c r="AJ11" s="3">
        <v>900000</v>
      </c>
      <c r="AK11" s="3">
        <v>900000</v>
      </c>
      <c r="AL11" s="3">
        <v>900000</v>
      </c>
      <c r="AM11" s="3">
        <v>900000</v>
      </c>
      <c r="AN11" s="3">
        <v>900000</v>
      </c>
    </row>
    <row r="12" spans="3:40" ht="20.100000000000001" customHeight="1" x14ac:dyDescent="0.4">
      <c r="C12" s="38" t="s">
        <v>48</v>
      </c>
      <c r="D12" s="272">
        <f t="shared" si="0"/>
        <v>36</v>
      </c>
      <c r="E12" s="3">
        <v>900000</v>
      </c>
      <c r="F12" s="3">
        <v>900000</v>
      </c>
      <c r="G12" s="3">
        <v>900000</v>
      </c>
      <c r="H12" s="3">
        <v>900000</v>
      </c>
      <c r="I12" s="3">
        <v>900000</v>
      </c>
      <c r="J12" s="3">
        <v>900000</v>
      </c>
      <c r="K12" s="3">
        <v>900000</v>
      </c>
      <c r="L12" s="3">
        <v>900000</v>
      </c>
      <c r="M12" s="3">
        <v>900000</v>
      </c>
      <c r="N12" s="3">
        <v>900000</v>
      </c>
      <c r="O12" s="3">
        <v>900000</v>
      </c>
      <c r="P12" s="3">
        <v>900000</v>
      </c>
      <c r="Q12" s="3">
        <v>900000</v>
      </c>
      <c r="R12" s="3">
        <v>900000</v>
      </c>
      <c r="S12" s="3">
        <v>900000</v>
      </c>
      <c r="T12" s="3">
        <v>900000</v>
      </c>
      <c r="U12" s="3">
        <v>900000</v>
      </c>
      <c r="V12" s="3">
        <v>900000</v>
      </c>
      <c r="W12" s="3">
        <v>900000</v>
      </c>
      <c r="X12" s="3">
        <v>900000</v>
      </c>
      <c r="Y12" s="3">
        <v>900000</v>
      </c>
      <c r="Z12" s="3">
        <v>900000</v>
      </c>
      <c r="AA12" s="3">
        <v>900000</v>
      </c>
      <c r="AB12" s="3">
        <v>900000</v>
      </c>
      <c r="AC12" s="3">
        <v>900000</v>
      </c>
      <c r="AD12" s="3">
        <v>900000</v>
      </c>
      <c r="AE12" s="3">
        <v>900000</v>
      </c>
      <c r="AF12" s="3">
        <v>900000</v>
      </c>
      <c r="AG12" s="3">
        <v>900000</v>
      </c>
      <c r="AH12" s="3">
        <v>900000</v>
      </c>
      <c r="AI12" s="3">
        <v>900000</v>
      </c>
      <c r="AJ12" s="3">
        <v>900000</v>
      </c>
      <c r="AK12" s="3">
        <v>900000</v>
      </c>
      <c r="AL12" s="3">
        <v>900000</v>
      </c>
      <c r="AM12" s="3">
        <v>900000</v>
      </c>
      <c r="AN12" s="3">
        <v>900000</v>
      </c>
    </row>
    <row r="13" spans="3:40" ht="20.100000000000001" customHeight="1" x14ac:dyDescent="0.4">
      <c r="C13" s="38" t="s">
        <v>51</v>
      </c>
      <c r="D13" s="272">
        <f t="shared" si="0"/>
        <v>36</v>
      </c>
      <c r="E13" s="3">
        <v>900000</v>
      </c>
      <c r="F13" s="3">
        <v>900000</v>
      </c>
      <c r="G13" s="3">
        <v>900000</v>
      </c>
      <c r="H13" s="3">
        <v>900000</v>
      </c>
      <c r="I13" s="3">
        <v>900000</v>
      </c>
      <c r="J13" s="3">
        <v>900000</v>
      </c>
      <c r="K13" s="3">
        <v>900000</v>
      </c>
      <c r="L13" s="3">
        <v>900000</v>
      </c>
      <c r="M13" s="3">
        <v>900000</v>
      </c>
      <c r="N13" s="3">
        <v>900000</v>
      </c>
      <c r="O13" s="3">
        <v>900000</v>
      </c>
      <c r="P13" s="3">
        <v>900000</v>
      </c>
      <c r="Q13" s="3">
        <v>900000</v>
      </c>
      <c r="R13" s="3">
        <v>900000</v>
      </c>
      <c r="S13" s="3">
        <v>900000</v>
      </c>
      <c r="T13" s="3">
        <v>900000</v>
      </c>
      <c r="U13" s="3">
        <v>900000</v>
      </c>
      <c r="V13" s="3">
        <v>900000</v>
      </c>
      <c r="W13" s="3">
        <v>900000</v>
      </c>
      <c r="X13" s="3">
        <v>900000</v>
      </c>
      <c r="Y13" s="3">
        <v>900000</v>
      </c>
      <c r="Z13" s="3">
        <v>900000</v>
      </c>
      <c r="AA13" s="3">
        <v>900000</v>
      </c>
      <c r="AB13" s="3">
        <v>900000</v>
      </c>
      <c r="AC13" s="3">
        <v>900000</v>
      </c>
      <c r="AD13" s="3">
        <v>900000</v>
      </c>
      <c r="AE13" s="3">
        <v>900000</v>
      </c>
      <c r="AF13" s="3">
        <v>900000</v>
      </c>
      <c r="AG13" s="3">
        <v>900000</v>
      </c>
      <c r="AH13" s="3">
        <v>900000</v>
      </c>
      <c r="AI13" s="3">
        <v>900000</v>
      </c>
      <c r="AJ13" s="3">
        <v>900000</v>
      </c>
      <c r="AK13" s="3">
        <v>900000</v>
      </c>
      <c r="AL13" s="3">
        <v>900000</v>
      </c>
      <c r="AM13" s="3">
        <v>900000</v>
      </c>
      <c r="AN13" s="3">
        <v>900000</v>
      </c>
    </row>
    <row r="14" spans="3:40" ht="20.100000000000001" customHeight="1" x14ac:dyDescent="0.4">
      <c r="C14" s="38" t="s">
        <v>434</v>
      </c>
      <c r="D14" s="272">
        <f t="shared" si="0"/>
        <v>34</v>
      </c>
      <c r="E14" s="3">
        <v>800000</v>
      </c>
      <c r="F14" s="3">
        <v>800000</v>
      </c>
      <c r="G14" s="3">
        <v>800000</v>
      </c>
      <c r="H14" s="3">
        <v>800000</v>
      </c>
      <c r="I14" s="3">
        <v>800000</v>
      </c>
      <c r="J14" s="3">
        <v>800000</v>
      </c>
      <c r="K14" s="3">
        <v>800000</v>
      </c>
      <c r="L14" s="3">
        <v>800000</v>
      </c>
      <c r="M14" s="3">
        <v>800000</v>
      </c>
      <c r="N14" s="3">
        <v>800000</v>
      </c>
      <c r="O14" s="3">
        <v>800000</v>
      </c>
      <c r="P14" s="3">
        <v>800000</v>
      </c>
      <c r="Q14" s="3">
        <v>800000</v>
      </c>
      <c r="R14" s="3">
        <v>800000</v>
      </c>
      <c r="S14" s="3">
        <v>800000</v>
      </c>
      <c r="T14" s="3">
        <v>800000</v>
      </c>
      <c r="U14" s="3">
        <v>800000</v>
      </c>
      <c r="V14" s="3">
        <v>800000</v>
      </c>
      <c r="W14" s="3">
        <v>800000</v>
      </c>
      <c r="X14" s="3">
        <v>800000</v>
      </c>
      <c r="Y14" s="3">
        <v>800000</v>
      </c>
      <c r="Z14" s="3">
        <v>800000</v>
      </c>
      <c r="AA14" s="3">
        <v>800000</v>
      </c>
      <c r="AB14" s="3">
        <v>800000</v>
      </c>
      <c r="AC14" s="3">
        <v>800000</v>
      </c>
      <c r="AD14" s="3">
        <v>800000</v>
      </c>
      <c r="AE14" s="3">
        <v>800000</v>
      </c>
      <c r="AF14" s="3">
        <v>800000</v>
      </c>
      <c r="AG14" s="3">
        <v>800000</v>
      </c>
      <c r="AH14" s="3">
        <v>800000</v>
      </c>
      <c r="AI14" s="3">
        <v>800000</v>
      </c>
      <c r="AJ14" s="3">
        <v>800000</v>
      </c>
      <c r="AK14" s="3">
        <v>800000</v>
      </c>
      <c r="AL14" s="3">
        <v>800000</v>
      </c>
      <c r="AM14" s="255"/>
      <c r="AN14" s="256"/>
    </row>
    <row r="15" spans="3:40" ht="20.100000000000001" customHeight="1" x14ac:dyDescent="0.4">
      <c r="C15" s="38" t="s">
        <v>435</v>
      </c>
      <c r="D15" s="272">
        <f t="shared" si="0"/>
        <v>34</v>
      </c>
      <c r="E15" s="3">
        <v>800000</v>
      </c>
      <c r="F15" s="3">
        <v>800000</v>
      </c>
      <c r="G15" s="3">
        <v>800000</v>
      </c>
      <c r="H15" s="3">
        <v>800000</v>
      </c>
      <c r="I15" s="3">
        <v>800000</v>
      </c>
      <c r="J15" s="3">
        <v>800000</v>
      </c>
      <c r="K15" s="3">
        <v>800000</v>
      </c>
      <c r="L15" s="3">
        <v>800000</v>
      </c>
      <c r="M15" s="3">
        <v>800000</v>
      </c>
      <c r="N15" s="3">
        <v>800000</v>
      </c>
      <c r="O15" s="3">
        <v>800000</v>
      </c>
      <c r="P15" s="3">
        <v>800000</v>
      </c>
      <c r="Q15" s="3">
        <v>800000</v>
      </c>
      <c r="R15" s="3">
        <v>800000</v>
      </c>
      <c r="S15" s="3">
        <v>800000</v>
      </c>
      <c r="T15" s="3">
        <v>800000</v>
      </c>
      <c r="U15" s="3">
        <v>800000</v>
      </c>
      <c r="V15" s="3">
        <v>800000</v>
      </c>
      <c r="W15" s="3">
        <v>800000</v>
      </c>
      <c r="X15" s="3">
        <v>800000</v>
      </c>
      <c r="Y15" s="3">
        <v>800000</v>
      </c>
      <c r="Z15" s="3">
        <v>800000</v>
      </c>
      <c r="AA15" s="3">
        <v>800000</v>
      </c>
      <c r="AB15" s="3">
        <v>800000</v>
      </c>
      <c r="AC15" s="3">
        <v>800000</v>
      </c>
      <c r="AD15" s="3">
        <v>800000</v>
      </c>
      <c r="AE15" s="3">
        <v>800000</v>
      </c>
      <c r="AF15" s="3">
        <v>800000</v>
      </c>
      <c r="AG15" s="3">
        <v>800000</v>
      </c>
      <c r="AH15" s="3">
        <v>800000</v>
      </c>
      <c r="AI15" s="3">
        <v>800000</v>
      </c>
      <c r="AJ15" s="3">
        <v>800000</v>
      </c>
      <c r="AK15" s="3">
        <v>800000</v>
      </c>
      <c r="AL15" s="3">
        <v>800000</v>
      </c>
      <c r="AM15" s="255"/>
      <c r="AN15" s="256"/>
    </row>
    <row r="16" spans="3:40" ht="20.100000000000001" customHeight="1" x14ac:dyDescent="0.4">
      <c r="C16" s="38" t="s">
        <v>436</v>
      </c>
      <c r="D16" s="272">
        <f t="shared" si="0"/>
        <v>22</v>
      </c>
      <c r="E16" s="255"/>
      <c r="F16" s="255"/>
      <c r="G16" s="255"/>
      <c r="H16" s="255"/>
      <c r="I16" s="255"/>
      <c r="J16" s="3">
        <v>800000</v>
      </c>
      <c r="K16" s="3">
        <v>800000</v>
      </c>
      <c r="L16" s="3">
        <v>800000</v>
      </c>
      <c r="M16" s="3">
        <v>800000</v>
      </c>
      <c r="N16" s="3">
        <v>800000</v>
      </c>
      <c r="O16" s="3">
        <v>800000</v>
      </c>
      <c r="P16" s="3">
        <v>800000</v>
      </c>
      <c r="Q16" s="3">
        <v>800000</v>
      </c>
      <c r="R16" s="3">
        <v>800000</v>
      </c>
      <c r="S16" s="3">
        <v>800000</v>
      </c>
      <c r="T16" s="3">
        <v>800000</v>
      </c>
      <c r="U16" s="3">
        <v>800000</v>
      </c>
      <c r="V16" s="3">
        <v>800000</v>
      </c>
      <c r="W16" s="3">
        <v>800000</v>
      </c>
      <c r="X16" s="3">
        <v>800000</v>
      </c>
      <c r="Y16" s="3">
        <v>800000</v>
      </c>
      <c r="Z16" s="3">
        <v>800000</v>
      </c>
      <c r="AA16" s="3">
        <v>800000</v>
      </c>
      <c r="AB16" s="3">
        <v>800000</v>
      </c>
      <c r="AC16" s="3">
        <v>800000</v>
      </c>
      <c r="AD16" s="3">
        <v>800000</v>
      </c>
      <c r="AE16" s="3">
        <v>800000</v>
      </c>
      <c r="AF16" s="255"/>
      <c r="AG16" s="255"/>
      <c r="AH16" s="255"/>
      <c r="AI16" s="255"/>
      <c r="AJ16" s="255"/>
      <c r="AK16" s="255"/>
      <c r="AL16" s="255"/>
      <c r="AM16" s="255"/>
      <c r="AN16" s="256"/>
    </row>
    <row r="17" spans="3:40" ht="20.100000000000001" customHeight="1" x14ac:dyDescent="0.4">
      <c r="C17" s="38" t="s">
        <v>438</v>
      </c>
      <c r="D17" s="272">
        <f t="shared" si="0"/>
        <v>28</v>
      </c>
      <c r="E17" s="255"/>
      <c r="F17" s="255"/>
      <c r="G17" s="255"/>
      <c r="H17" s="255"/>
      <c r="I17" s="255"/>
      <c r="J17" s="255"/>
      <c r="K17" s="3">
        <v>800000</v>
      </c>
      <c r="L17" s="3">
        <v>800000</v>
      </c>
      <c r="M17" s="3">
        <v>800000</v>
      </c>
      <c r="N17" s="3">
        <v>800000</v>
      </c>
      <c r="O17" s="3">
        <v>800000</v>
      </c>
      <c r="P17" s="3">
        <v>800000</v>
      </c>
      <c r="Q17" s="3">
        <v>800000</v>
      </c>
      <c r="R17" s="3">
        <v>800000</v>
      </c>
      <c r="S17" s="3">
        <v>800000</v>
      </c>
      <c r="T17" s="3">
        <v>800000</v>
      </c>
      <c r="U17" s="3">
        <v>800000</v>
      </c>
      <c r="V17" s="3">
        <v>800000</v>
      </c>
      <c r="W17" s="3">
        <v>800000</v>
      </c>
      <c r="X17" s="3">
        <v>800000</v>
      </c>
      <c r="Y17" s="3">
        <v>800000</v>
      </c>
      <c r="Z17" s="3">
        <v>800000</v>
      </c>
      <c r="AA17" s="3">
        <v>800000</v>
      </c>
      <c r="AB17" s="3">
        <v>800000</v>
      </c>
      <c r="AC17" s="3">
        <v>800000</v>
      </c>
      <c r="AD17" s="3">
        <v>800000</v>
      </c>
      <c r="AE17" s="3">
        <v>800000</v>
      </c>
      <c r="AF17" s="3">
        <v>800000</v>
      </c>
      <c r="AG17" s="3">
        <v>800000</v>
      </c>
      <c r="AH17" s="3">
        <v>800000</v>
      </c>
      <c r="AI17" s="3">
        <v>800000</v>
      </c>
      <c r="AJ17" s="3">
        <v>800000</v>
      </c>
      <c r="AK17" s="3">
        <v>800000</v>
      </c>
      <c r="AL17" s="3">
        <v>800000</v>
      </c>
      <c r="AM17" s="255"/>
      <c r="AN17" s="256"/>
    </row>
    <row r="18" spans="3:40" ht="20.100000000000001" customHeight="1" x14ac:dyDescent="0.4">
      <c r="C18" s="38" t="s">
        <v>439</v>
      </c>
      <c r="D18" s="272">
        <f t="shared" si="0"/>
        <v>28</v>
      </c>
      <c r="E18" s="255"/>
      <c r="F18" s="255"/>
      <c r="G18" s="255"/>
      <c r="H18" s="255"/>
      <c r="I18" s="255"/>
      <c r="J18" s="255"/>
      <c r="K18" s="3">
        <v>800000</v>
      </c>
      <c r="L18" s="3">
        <v>800000</v>
      </c>
      <c r="M18" s="3">
        <v>800000</v>
      </c>
      <c r="N18" s="3">
        <v>800000</v>
      </c>
      <c r="O18" s="3">
        <v>800000</v>
      </c>
      <c r="P18" s="3">
        <v>800000</v>
      </c>
      <c r="Q18" s="3">
        <v>800000</v>
      </c>
      <c r="R18" s="3">
        <v>800000</v>
      </c>
      <c r="S18" s="3">
        <v>800000</v>
      </c>
      <c r="T18" s="3">
        <v>800000</v>
      </c>
      <c r="U18" s="3">
        <v>800000</v>
      </c>
      <c r="V18" s="3">
        <v>800000</v>
      </c>
      <c r="W18" s="3">
        <v>800000</v>
      </c>
      <c r="X18" s="3">
        <v>800000</v>
      </c>
      <c r="Y18" s="3">
        <v>800000</v>
      </c>
      <c r="Z18" s="3">
        <v>800000</v>
      </c>
      <c r="AA18" s="3">
        <v>800000</v>
      </c>
      <c r="AB18" s="3">
        <v>800000</v>
      </c>
      <c r="AC18" s="3">
        <v>800000</v>
      </c>
      <c r="AD18" s="3">
        <v>800000</v>
      </c>
      <c r="AE18" s="3">
        <v>800000</v>
      </c>
      <c r="AF18" s="3">
        <v>800000</v>
      </c>
      <c r="AG18" s="3">
        <v>800000</v>
      </c>
      <c r="AH18" s="3">
        <v>800000</v>
      </c>
      <c r="AI18" s="3">
        <v>800000</v>
      </c>
      <c r="AJ18" s="3">
        <v>800000</v>
      </c>
      <c r="AK18" s="3">
        <v>800000</v>
      </c>
      <c r="AL18" s="3">
        <v>800000</v>
      </c>
      <c r="AM18" s="255"/>
      <c r="AN18" s="256"/>
    </row>
    <row r="19" spans="3:40" ht="20.100000000000001" customHeight="1" x14ac:dyDescent="0.4">
      <c r="C19" s="38" t="s">
        <v>430</v>
      </c>
      <c r="D19" s="272">
        <f t="shared" si="0"/>
        <v>23</v>
      </c>
      <c r="E19" s="255"/>
      <c r="F19" s="255"/>
      <c r="G19" s="255"/>
      <c r="H19" s="255"/>
      <c r="I19" s="3">
        <v>800000</v>
      </c>
      <c r="J19" s="3">
        <v>800000</v>
      </c>
      <c r="K19" s="3">
        <v>800000</v>
      </c>
      <c r="L19" s="3">
        <v>800000</v>
      </c>
      <c r="M19" s="3">
        <v>800000</v>
      </c>
      <c r="N19" s="3">
        <v>800000</v>
      </c>
      <c r="O19" s="3">
        <v>800000</v>
      </c>
      <c r="P19" s="3">
        <v>800000</v>
      </c>
      <c r="Q19" s="3">
        <v>800000</v>
      </c>
      <c r="R19" s="3">
        <v>800000</v>
      </c>
      <c r="S19" s="3">
        <v>800000</v>
      </c>
      <c r="T19" s="3">
        <v>800000</v>
      </c>
      <c r="U19" s="3">
        <v>800000</v>
      </c>
      <c r="V19" s="3">
        <v>800000</v>
      </c>
      <c r="W19" s="3">
        <v>800000</v>
      </c>
      <c r="X19" s="3">
        <v>800000</v>
      </c>
      <c r="Y19" s="3">
        <v>800000</v>
      </c>
      <c r="Z19" s="3">
        <v>800000</v>
      </c>
      <c r="AA19" s="3">
        <v>800000</v>
      </c>
      <c r="AB19" s="3">
        <v>800000</v>
      </c>
      <c r="AC19" s="3">
        <v>800000</v>
      </c>
      <c r="AD19" s="3">
        <v>800000</v>
      </c>
      <c r="AE19" s="3">
        <v>800000</v>
      </c>
      <c r="AF19" s="255"/>
      <c r="AG19" s="255"/>
      <c r="AH19" s="255"/>
      <c r="AI19" s="255"/>
      <c r="AJ19" s="255"/>
      <c r="AK19" s="255"/>
      <c r="AL19" s="255"/>
      <c r="AM19" s="255"/>
      <c r="AN19" s="256"/>
    </row>
    <row r="20" spans="3:40" ht="20.100000000000001" customHeight="1" x14ac:dyDescent="0.4">
      <c r="C20" s="38" t="s">
        <v>431</v>
      </c>
      <c r="D20" s="272">
        <f t="shared" si="0"/>
        <v>19</v>
      </c>
      <c r="E20" s="255"/>
      <c r="F20" s="255"/>
      <c r="G20" s="255"/>
      <c r="H20" s="257"/>
      <c r="I20" s="255"/>
      <c r="J20" s="255"/>
      <c r="K20" s="255"/>
      <c r="L20" s="255"/>
      <c r="M20" s="3">
        <v>800000</v>
      </c>
      <c r="N20" s="3">
        <v>800000</v>
      </c>
      <c r="O20" s="3">
        <v>800000</v>
      </c>
      <c r="P20" s="3">
        <v>800000</v>
      </c>
      <c r="Q20" s="3">
        <v>800000</v>
      </c>
      <c r="R20" s="3">
        <v>800000</v>
      </c>
      <c r="S20" s="3">
        <v>800000</v>
      </c>
      <c r="T20" s="3">
        <v>800000</v>
      </c>
      <c r="U20" s="3">
        <v>800000</v>
      </c>
      <c r="V20" s="3">
        <v>800000</v>
      </c>
      <c r="W20" s="3">
        <v>800000</v>
      </c>
      <c r="X20" s="3">
        <v>800000</v>
      </c>
      <c r="Y20" s="3">
        <v>800000</v>
      </c>
      <c r="Z20" s="3">
        <v>800000</v>
      </c>
      <c r="AA20" s="3">
        <v>800000</v>
      </c>
      <c r="AB20" s="3">
        <v>800000</v>
      </c>
      <c r="AC20" s="3">
        <v>800000</v>
      </c>
      <c r="AD20" s="3">
        <v>800000</v>
      </c>
      <c r="AE20" s="3">
        <v>800000</v>
      </c>
      <c r="AF20" s="255"/>
      <c r="AG20" s="255"/>
      <c r="AH20" s="255"/>
      <c r="AI20" s="255"/>
      <c r="AJ20" s="255"/>
      <c r="AK20" s="255"/>
      <c r="AL20" s="255"/>
      <c r="AM20" s="255"/>
      <c r="AN20" s="256"/>
    </row>
    <row r="21" spans="3:40" ht="20.100000000000001" customHeight="1" x14ac:dyDescent="0.4">
      <c r="C21" s="38" t="s">
        <v>432</v>
      </c>
      <c r="D21" s="272">
        <f t="shared" si="0"/>
        <v>16</v>
      </c>
      <c r="E21" s="255"/>
      <c r="F21" s="255"/>
      <c r="G21" s="255"/>
      <c r="H21" s="258"/>
      <c r="I21" s="255"/>
      <c r="J21" s="255"/>
      <c r="K21" s="255"/>
      <c r="L21" s="255"/>
      <c r="M21" s="255"/>
      <c r="N21" s="255"/>
      <c r="O21" s="255"/>
      <c r="P21" s="3">
        <v>800000</v>
      </c>
      <c r="Q21" s="3">
        <v>800000</v>
      </c>
      <c r="R21" s="3">
        <v>800000</v>
      </c>
      <c r="S21" s="3">
        <v>800000</v>
      </c>
      <c r="T21" s="3">
        <v>800000</v>
      </c>
      <c r="U21" s="3">
        <v>800000</v>
      </c>
      <c r="V21" s="3">
        <v>800000</v>
      </c>
      <c r="W21" s="3">
        <v>800000</v>
      </c>
      <c r="X21" s="3">
        <v>800000</v>
      </c>
      <c r="Y21" s="3">
        <v>800000</v>
      </c>
      <c r="Z21" s="3">
        <v>800000</v>
      </c>
      <c r="AA21" s="3">
        <v>800000</v>
      </c>
      <c r="AB21" s="3">
        <v>800000</v>
      </c>
      <c r="AC21" s="3">
        <v>800000</v>
      </c>
      <c r="AD21" s="3">
        <v>800000</v>
      </c>
      <c r="AE21" s="3">
        <v>800000</v>
      </c>
      <c r="AF21" s="255"/>
      <c r="AG21" s="255"/>
      <c r="AH21" s="255"/>
      <c r="AI21" s="255"/>
      <c r="AJ21" s="255"/>
      <c r="AK21" s="255"/>
      <c r="AL21" s="255"/>
      <c r="AM21" s="255"/>
      <c r="AN21" s="256"/>
    </row>
    <row r="22" spans="3:40" ht="20.100000000000001" customHeight="1" x14ac:dyDescent="0.4">
      <c r="C22" s="38" t="s">
        <v>461</v>
      </c>
      <c r="D22" s="272">
        <f t="shared" si="0"/>
        <v>8</v>
      </c>
      <c r="E22" s="255"/>
      <c r="F22" s="255"/>
      <c r="G22" s="255"/>
      <c r="H22" s="255"/>
      <c r="I22" s="255"/>
      <c r="J22" s="255"/>
      <c r="K22" s="255"/>
      <c r="L22" s="255"/>
      <c r="M22" s="255"/>
      <c r="N22" s="255"/>
      <c r="O22" s="255"/>
      <c r="P22" s="3">
        <v>800000</v>
      </c>
      <c r="Q22" s="3">
        <v>800000</v>
      </c>
      <c r="R22" s="3">
        <v>800000</v>
      </c>
      <c r="S22" s="3">
        <v>800000</v>
      </c>
      <c r="T22" s="3">
        <v>800000</v>
      </c>
      <c r="U22" s="3">
        <v>800000</v>
      </c>
      <c r="V22" s="3">
        <v>800000</v>
      </c>
      <c r="W22" s="3">
        <v>800000</v>
      </c>
      <c r="X22" s="255"/>
      <c r="Y22" s="255"/>
      <c r="Z22" s="255"/>
      <c r="AA22" s="255"/>
      <c r="AB22" s="257"/>
      <c r="AC22" s="255"/>
      <c r="AD22" s="255"/>
      <c r="AE22" s="255"/>
      <c r="AF22" s="255"/>
      <c r="AG22" s="255"/>
      <c r="AH22" s="255"/>
      <c r="AI22" s="255"/>
      <c r="AJ22" s="255"/>
      <c r="AK22" s="255"/>
      <c r="AL22" s="255"/>
      <c r="AM22" s="255"/>
      <c r="AN22" s="256"/>
    </row>
    <row r="23" spans="3:40" ht="20.100000000000001" customHeight="1" x14ac:dyDescent="0.4">
      <c r="C23" s="38" t="s">
        <v>573</v>
      </c>
      <c r="D23" s="272">
        <f t="shared" si="0"/>
        <v>6</v>
      </c>
      <c r="E23" s="255"/>
      <c r="F23" s="255"/>
      <c r="G23" s="255"/>
      <c r="H23" s="255"/>
      <c r="I23" s="255"/>
      <c r="J23" s="255"/>
      <c r="K23" s="255"/>
      <c r="L23" s="255"/>
      <c r="M23" s="255"/>
      <c r="N23" s="255"/>
      <c r="O23" s="255"/>
      <c r="P23" s="255"/>
      <c r="Q23" s="255"/>
      <c r="R23" s="3">
        <v>800000</v>
      </c>
      <c r="S23" s="3">
        <v>800000</v>
      </c>
      <c r="T23" s="3">
        <v>800000</v>
      </c>
      <c r="U23" s="3">
        <v>800000</v>
      </c>
      <c r="V23" s="3">
        <v>800000</v>
      </c>
      <c r="W23" s="3">
        <v>800000</v>
      </c>
      <c r="X23" s="255"/>
      <c r="Y23" s="255"/>
      <c r="Z23" s="255"/>
      <c r="AA23" s="255"/>
      <c r="AB23" s="255"/>
      <c r="AC23" s="255"/>
      <c r="AD23" s="255"/>
      <c r="AE23" s="255"/>
      <c r="AF23" s="255"/>
      <c r="AG23" s="255"/>
      <c r="AH23" s="255"/>
      <c r="AI23" s="255"/>
      <c r="AJ23" s="255"/>
      <c r="AK23" s="255"/>
      <c r="AL23" s="255"/>
      <c r="AM23" s="255"/>
      <c r="AN23" s="256"/>
    </row>
    <row r="24" spans="3:40" ht="20.100000000000001" customHeight="1" x14ac:dyDescent="0.4">
      <c r="C24" s="38" t="s">
        <v>474</v>
      </c>
      <c r="D24" s="272">
        <f t="shared" si="0"/>
        <v>36</v>
      </c>
      <c r="E24" s="3">
        <v>800000</v>
      </c>
      <c r="F24" s="3">
        <v>800000</v>
      </c>
      <c r="G24" s="3">
        <v>800000</v>
      </c>
      <c r="H24" s="3">
        <v>800000</v>
      </c>
      <c r="I24" s="3">
        <v>800000</v>
      </c>
      <c r="J24" s="3">
        <v>800000</v>
      </c>
      <c r="K24" s="3">
        <v>800000</v>
      </c>
      <c r="L24" s="3">
        <v>800000</v>
      </c>
      <c r="M24" s="3">
        <v>800000</v>
      </c>
      <c r="N24" s="3">
        <v>800000</v>
      </c>
      <c r="O24" s="3">
        <v>800000</v>
      </c>
      <c r="P24" s="3">
        <v>800000</v>
      </c>
      <c r="Q24" s="3">
        <v>800000</v>
      </c>
      <c r="R24" s="3">
        <v>800000</v>
      </c>
      <c r="S24" s="3">
        <v>800000</v>
      </c>
      <c r="T24" s="3">
        <v>800000</v>
      </c>
      <c r="U24" s="3">
        <v>800000</v>
      </c>
      <c r="V24" s="3">
        <v>800000</v>
      </c>
      <c r="W24" s="3">
        <v>800000</v>
      </c>
      <c r="X24" s="3">
        <v>800000</v>
      </c>
      <c r="Y24" s="3">
        <v>800000</v>
      </c>
      <c r="Z24" s="3">
        <v>800000</v>
      </c>
      <c r="AA24" s="3">
        <v>800000</v>
      </c>
      <c r="AB24" s="3">
        <v>800000</v>
      </c>
      <c r="AC24" s="3">
        <v>800000</v>
      </c>
      <c r="AD24" s="3">
        <v>800000</v>
      </c>
      <c r="AE24" s="3">
        <v>800000</v>
      </c>
      <c r="AF24" s="3">
        <v>800000</v>
      </c>
      <c r="AG24" s="3">
        <v>800000</v>
      </c>
      <c r="AH24" s="3">
        <v>800000</v>
      </c>
      <c r="AI24" s="3">
        <v>800000</v>
      </c>
      <c r="AJ24" s="3">
        <v>800000</v>
      </c>
      <c r="AK24" s="3">
        <v>800000</v>
      </c>
      <c r="AL24" s="3">
        <v>800000</v>
      </c>
      <c r="AM24" s="3">
        <v>800000</v>
      </c>
      <c r="AN24" s="3">
        <v>800000</v>
      </c>
    </row>
    <row r="25" spans="3:40" ht="20.100000000000001" customHeight="1" x14ac:dyDescent="0.4">
      <c r="C25" s="38" t="s">
        <v>440</v>
      </c>
      <c r="D25" s="272">
        <f t="shared" si="0"/>
        <v>36</v>
      </c>
      <c r="E25" s="3">
        <v>800000</v>
      </c>
      <c r="F25" s="3">
        <v>800000</v>
      </c>
      <c r="G25" s="3">
        <v>800000</v>
      </c>
      <c r="H25" s="3">
        <v>800000</v>
      </c>
      <c r="I25" s="3">
        <v>800000</v>
      </c>
      <c r="J25" s="3">
        <v>800000</v>
      </c>
      <c r="K25" s="3">
        <v>800000</v>
      </c>
      <c r="L25" s="3">
        <v>800000</v>
      </c>
      <c r="M25" s="3">
        <v>800000</v>
      </c>
      <c r="N25" s="3">
        <v>800000</v>
      </c>
      <c r="O25" s="3">
        <v>800000</v>
      </c>
      <c r="P25" s="3">
        <v>800000</v>
      </c>
      <c r="Q25" s="3">
        <v>800000</v>
      </c>
      <c r="R25" s="3">
        <v>800000</v>
      </c>
      <c r="S25" s="3">
        <v>800000</v>
      </c>
      <c r="T25" s="3">
        <v>800000</v>
      </c>
      <c r="U25" s="3">
        <v>800000</v>
      </c>
      <c r="V25" s="3">
        <v>800000</v>
      </c>
      <c r="W25" s="3">
        <v>800000</v>
      </c>
      <c r="X25" s="3">
        <v>800000</v>
      </c>
      <c r="Y25" s="3">
        <v>800000</v>
      </c>
      <c r="Z25" s="3">
        <v>800000</v>
      </c>
      <c r="AA25" s="3">
        <v>800000</v>
      </c>
      <c r="AB25" s="3">
        <v>800000</v>
      </c>
      <c r="AC25" s="3">
        <v>800000</v>
      </c>
      <c r="AD25" s="3">
        <v>800000</v>
      </c>
      <c r="AE25" s="3">
        <v>800000</v>
      </c>
      <c r="AF25" s="3">
        <v>800000</v>
      </c>
      <c r="AG25" s="3">
        <v>800000</v>
      </c>
      <c r="AH25" s="3">
        <v>800000</v>
      </c>
      <c r="AI25" s="3">
        <v>800000</v>
      </c>
      <c r="AJ25" s="3">
        <v>800000</v>
      </c>
      <c r="AK25" s="3">
        <v>800000</v>
      </c>
      <c r="AL25" s="3">
        <v>800000</v>
      </c>
      <c r="AM25" s="3">
        <v>800000</v>
      </c>
      <c r="AN25" s="3">
        <v>800000</v>
      </c>
    </row>
    <row r="26" spans="3:40" ht="20.100000000000001" customHeight="1" x14ac:dyDescent="0.4">
      <c r="C26" s="38" t="s">
        <v>441</v>
      </c>
      <c r="D26" s="272">
        <f t="shared" si="0"/>
        <v>36</v>
      </c>
      <c r="E26" s="3">
        <v>800000</v>
      </c>
      <c r="F26" s="3">
        <v>800000</v>
      </c>
      <c r="G26" s="3">
        <v>800000</v>
      </c>
      <c r="H26" s="3">
        <v>800000</v>
      </c>
      <c r="I26" s="3">
        <v>800000</v>
      </c>
      <c r="J26" s="3">
        <v>800000</v>
      </c>
      <c r="K26" s="3">
        <v>800000</v>
      </c>
      <c r="L26" s="3">
        <v>800000</v>
      </c>
      <c r="M26" s="3">
        <v>800000</v>
      </c>
      <c r="N26" s="3">
        <v>800000</v>
      </c>
      <c r="O26" s="3">
        <v>800000</v>
      </c>
      <c r="P26" s="3">
        <v>800000</v>
      </c>
      <c r="Q26" s="3">
        <v>800000</v>
      </c>
      <c r="R26" s="3">
        <v>800000</v>
      </c>
      <c r="S26" s="3">
        <v>800000</v>
      </c>
      <c r="T26" s="3">
        <v>800000</v>
      </c>
      <c r="U26" s="3">
        <v>800000</v>
      </c>
      <c r="V26" s="3">
        <v>800000</v>
      </c>
      <c r="W26" s="3">
        <v>800000</v>
      </c>
      <c r="X26" s="3">
        <v>800000</v>
      </c>
      <c r="Y26" s="3">
        <v>800000</v>
      </c>
      <c r="Z26" s="3">
        <v>800000</v>
      </c>
      <c r="AA26" s="3">
        <v>800000</v>
      </c>
      <c r="AB26" s="3">
        <v>800000</v>
      </c>
      <c r="AC26" s="3">
        <v>800000</v>
      </c>
      <c r="AD26" s="3">
        <v>800000</v>
      </c>
      <c r="AE26" s="3">
        <v>800000</v>
      </c>
      <c r="AF26" s="3">
        <v>800000</v>
      </c>
      <c r="AG26" s="3">
        <v>800000</v>
      </c>
      <c r="AH26" s="3">
        <v>800000</v>
      </c>
      <c r="AI26" s="3">
        <v>800000</v>
      </c>
      <c r="AJ26" s="3">
        <v>800000</v>
      </c>
      <c r="AK26" s="3">
        <v>800000</v>
      </c>
      <c r="AL26" s="3">
        <v>800000</v>
      </c>
      <c r="AM26" s="3">
        <v>800000</v>
      </c>
      <c r="AN26" s="3">
        <v>800000</v>
      </c>
    </row>
    <row r="27" spans="3:40" ht="20.100000000000001" customHeight="1" x14ac:dyDescent="0.4">
      <c r="C27" s="38" t="s">
        <v>442</v>
      </c>
      <c r="D27" s="272">
        <f t="shared" si="0"/>
        <v>36</v>
      </c>
      <c r="E27" s="3">
        <v>800000</v>
      </c>
      <c r="F27" s="3">
        <v>800000</v>
      </c>
      <c r="G27" s="3">
        <v>800000</v>
      </c>
      <c r="H27" s="3">
        <v>800000</v>
      </c>
      <c r="I27" s="3">
        <v>800000</v>
      </c>
      <c r="J27" s="3">
        <v>800000</v>
      </c>
      <c r="K27" s="3">
        <v>800000</v>
      </c>
      <c r="L27" s="3">
        <v>800000</v>
      </c>
      <c r="M27" s="3">
        <v>800000</v>
      </c>
      <c r="N27" s="3">
        <v>800000</v>
      </c>
      <c r="O27" s="3">
        <v>800000</v>
      </c>
      <c r="P27" s="3">
        <v>800000</v>
      </c>
      <c r="Q27" s="3">
        <v>800000</v>
      </c>
      <c r="R27" s="3">
        <v>800000</v>
      </c>
      <c r="S27" s="3">
        <v>800000</v>
      </c>
      <c r="T27" s="3">
        <v>800000</v>
      </c>
      <c r="U27" s="3">
        <v>800000</v>
      </c>
      <c r="V27" s="3">
        <v>800000</v>
      </c>
      <c r="W27" s="3">
        <v>800000</v>
      </c>
      <c r="X27" s="3">
        <v>800000</v>
      </c>
      <c r="Y27" s="3">
        <v>800000</v>
      </c>
      <c r="Z27" s="3">
        <v>800000</v>
      </c>
      <c r="AA27" s="3">
        <v>800000</v>
      </c>
      <c r="AB27" s="3">
        <v>800000</v>
      </c>
      <c r="AC27" s="3">
        <v>800000</v>
      </c>
      <c r="AD27" s="3">
        <v>800000</v>
      </c>
      <c r="AE27" s="3">
        <v>800000</v>
      </c>
      <c r="AF27" s="3">
        <v>800000</v>
      </c>
      <c r="AG27" s="3">
        <v>800000</v>
      </c>
      <c r="AH27" s="3">
        <v>800000</v>
      </c>
      <c r="AI27" s="3">
        <v>800000</v>
      </c>
      <c r="AJ27" s="3">
        <v>800000</v>
      </c>
      <c r="AK27" s="3">
        <v>800000</v>
      </c>
      <c r="AL27" s="3">
        <v>800000</v>
      </c>
      <c r="AM27" s="3">
        <v>800000</v>
      </c>
      <c r="AN27" s="3">
        <v>800000</v>
      </c>
    </row>
    <row r="28" spans="3:40" ht="20.100000000000001" customHeight="1" x14ac:dyDescent="0.4">
      <c r="C28" s="38" t="s">
        <v>443</v>
      </c>
      <c r="D28" s="272">
        <f t="shared" si="0"/>
        <v>33</v>
      </c>
      <c r="E28" s="255"/>
      <c r="F28" s="255"/>
      <c r="G28" s="255"/>
      <c r="H28" s="3">
        <v>800000</v>
      </c>
      <c r="I28" s="3">
        <v>800000</v>
      </c>
      <c r="J28" s="3">
        <v>800000</v>
      </c>
      <c r="K28" s="3">
        <v>800000</v>
      </c>
      <c r="L28" s="3">
        <v>800000</v>
      </c>
      <c r="M28" s="3">
        <v>800000</v>
      </c>
      <c r="N28" s="3">
        <v>800000</v>
      </c>
      <c r="O28" s="3">
        <v>800000</v>
      </c>
      <c r="P28" s="3">
        <v>800000</v>
      </c>
      <c r="Q28" s="3">
        <v>800000</v>
      </c>
      <c r="R28" s="3">
        <v>800000</v>
      </c>
      <c r="S28" s="3">
        <v>800000</v>
      </c>
      <c r="T28" s="3">
        <v>800000</v>
      </c>
      <c r="U28" s="3">
        <v>800000</v>
      </c>
      <c r="V28" s="3">
        <v>800000</v>
      </c>
      <c r="W28" s="3">
        <v>800000</v>
      </c>
      <c r="X28" s="3">
        <v>800000</v>
      </c>
      <c r="Y28" s="3">
        <v>800000</v>
      </c>
      <c r="Z28" s="3">
        <v>800000</v>
      </c>
      <c r="AA28" s="3">
        <v>800000</v>
      </c>
      <c r="AB28" s="3">
        <v>800000</v>
      </c>
      <c r="AC28" s="3">
        <v>800000</v>
      </c>
      <c r="AD28" s="3">
        <v>800000</v>
      </c>
      <c r="AE28" s="3">
        <v>800000</v>
      </c>
      <c r="AF28" s="3">
        <v>800000</v>
      </c>
      <c r="AG28" s="3">
        <v>800000</v>
      </c>
      <c r="AH28" s="3">
        <v>800000</v>
      </c>
      <c r="AI28" s="3">
        <v>800000</v>
      </c>
      <c r="AJ28" s="3">
        <v>800000</v>
      </c>
      <c r="AK28" s="3">
        <v>800000</v>
      </c>
      <c r="AL28" s="3">
        <v>800000</v>
      </c>
      <c r="AM28" s="3">
        <v>800000</v>
      </c>
      <c r="AN28" s="3">
        <v>800000</v>
      </c>
    </row>
    <row r="29" spans="3:40" ht="20.100000000000001" customHeight="1" x14ac:dyDescent="0.4">
      <c r="C29" s="38" t="s">
        <v>444</v>
      </c>
      <c r="D29" s="272">
        <f t="shared" si="0"/>
        <v>33</v>
      </c>
      <c r="E29" s="255"/>
      <c r="F29" s="255"/>
      <c r="G29" s="255"/>
      <c r="H29" s="3">
        <v>800000</v>
      </c>
      <c r="I29" s="3">
        <v>800000</v>
      </c>
      <c r="J29" s="3">
        <v>800000</v>
      </c>
      <c r="K29" s="3">
        <v>800000</v>
      </c>
      <c r="L29" s="3">
        <v>800000</v>
      </c>
      <c r="M29" s="3">
        <v>800000</v>
      </c>
      <c r="N29" s="3">
        <v>800000</v>
      </c>
      <c r="O29" s="3">
        <v>800000</v>
      </c>
      <c r="P29" s="3">
        <v>800000</v>
      </c>
      <c r="Q29" s="3">
        <v>800000</v>
      </c>
      <c r="R29" s="3">
        <v>800000</v>
      </c>
      <c r="S29" s="3">
        <v>800000</v>
      </c>
      <c r="T29" s="3">
        <v>800000</v>
      </c>
      <c r="U29" s="3">
        <v>800000</v>
      </c>
      <c r="V29" s="3">
        <v>800000</v>
      </c>
      <c r="W29" s="3">
        <v>800000</v>
      </c>
      <c r="X29" s="3">
        <v>800000</v>
      </c>
      <c r="Y29" s="3">
        <v>800000</v>
      </c>
      <c r="Z29" s="3">
        <v>800000</v>
      </c>
      <c r="AA29" s="3">
        <v>800000</v>
      </c>
      <c r="AB29" s="3">
        <v>800000</v>
      </c>
      <c r="AC29" s="3">
        <v>800000</v>
      </c>
      <c r="AD29" s="3">
        <v>800000</v>
      </c>
      <c r="AE29" s="3">
        <v>800000</v>
      </c>
      <c r="AF29" s="3">
        <v>800000</v>
      </c>
      <c r="AG29" s="3">
        <v>800000</v>
      </c>
      <c r="AH29" s="3">
        <v>800000</v>
      </c>
      <c r="AI29" s="3">
        <v>800000</v>
      </c>
      <c r="AJ29" s="3">
        <v>800000</v>
      </c>
      <c r="AK29" s="3">
        <v>800000</v>
      </c>
      <c r="AL29" s="3">
        <v>800000</v>
      </c>
      <c r="AM29" s="3">
        <v>800000</v>
      </c>
      <c r="AN29" s="3">
        <v>800000</v>
      </c>
    </row>
    <row r="30" spans="3:40" ht="20.100000000000001" customHeight="1" x14ac:dyDescent="0.4">
      <c r="C30" s="38" t="s">
        <v>455</v>
      </c>
      <c r="D30" s="272">
        <f t="shared" si="0"/>
        <v>33</v>
      </c>
      <c r="E30" s="255"/>
      <c r="F30" s="255"/>
      <c r="G30" s="255"/>
      <c r="H30" s="3">
        <v>800000</v>
      </c>
      <c r="I30" s="3">
        <v>800000</v>
      </c>
      <c r="J30" s="3">
        <v>800000</v>
      </c>
      <c r="K30" s="3">
        <v>800000</v>
      </c>
      <c r="L30" s="3">
        <v>800000</v>
      </c>
      <c r="M30" s="3">
        <v>800000</v>
      </c>
      <c r="N30" s="3">
        <v>800000</v>
      </c>
      <c r="O30" s="3">
        <v>800000</v>
      </c>
      <c r="P30" s="3">
        <v>800000</v>
      </c>
      <c r="Q30" s="3">
        <v>800000</v>
      </c>
      <c r="R30" s="3">
        <v>800000</v>
      </c>
      <c r="S30" s="3">
        <v>800000</v>
      </c>
      <c r="T30" s="3">
        <v>800000</v>
      </c>
      <c r="U30" s="3">
        <v>800000</v>
      </c>
      <c r="V30" s="3">
        <v>800000</v>
      </c>
      <c r="W30" s="3">
        <v>800000</v>
      </c>
      <c r="X30" s="3">
        <v>800000</v>
      </c>
      <c r="Y30" s="3">
        <v>800000</v>
      </c>
      <c r="Z30" s="3">
        <v>800000</v>
      </c>
      <c r="AA30" s="3">
        <v>800000</v>
      </c>
      <c r="AB30" s="3">
        <v>800000</v>
      </c>
      <c r="AC30" s="3">
        <v>800000</v>
      </c>
      <c r="AD30" s="3">
        <v>800000</v>
      </c>
      <c r="AE30" s="3">
        <v>800000</v>
      </c>
      <c r="AF30" s="3">
        <v>800000</v>
      </c>
      <c r="AG30" s="3">
        <v>800000</v>
      </c>
      <c r="AH30" s="3">
        <v>800000</v>
      </c>
      <c r="AI30" s="3">
        <v>800000</v>
      </c>
      <c r="AJ30" s="3">
        <v>800000</v>
      </c>
      <c r="AK30" s="3">
        <v>800000</v>
      </c>
      <c r="AL30" s="3">
        <v>800000</v>
      </c>
      <c r="AM30" s="3">
        <v>800000</v>
      </c>
      <c r="AN30" s="3">
        <v>800000</v>
      </c>
    </row>
    <row r="31" spans="3:40" ht="20.100000000000001" customHeight="1" x14ac:dyDescent="0.4">
      <c r="C31" s="38" t="s">
        <v>457</v>
      </c>
      <c r="D31" s="272">
        <f t="shared" si="0"/>
        <v>31</v>
      </c>
      <c r="E31" s="255"/>
      <c r="F31" s="255"/>
      <c r="G31" s="255"/>
      <c r="H31" s="3">
        <v>800000</v>
      </c>
      <c r="I31" s="3">
        <v>800000</v>
      </c>
      <c r="J31" s="3">
        <v>800000</v>
      </c>
      <c r="K31" s="3">
        <v>800000</v>
      </c>
      <c r="L31" s="3">
        <v>800000</v>
      </c>
      <c r="M31" s="3">
        <v>800000</v>
      </c>
      <c r="N31" s="3">
        <v>800000</v>
      </c>
      <c r="O31" s="3">
        <v>800000</v>
      </c>
      <c r="P31" s="3">
        <v>800000</v>
      </c>
      <c r="Q31" s="3">
        <v>800000</v>
      </c>
      <c r="R31" s="3">
        <v>800000</v>
      </c>
      <c r="S31" s="3">
        <v>800000</v>
      </c>
      <c r="T31" s="3">
        <v>800000</v>
      </c>
      <c r="U31" s="3">
        <v>800000</v>
      </c>
      <c r="V31" s="3">
        <v>800000</v>
      </c>
      <c r="W31" s="3">
        <v>800000</v>
      </c>
      <c r="X31" s="3">
        <v>800000</v>
      </c>
      <c r="Y31" s="3">
        <v>800000</v>
      </c>
      <c r="Z31" s="3">
        <v>800000</v>
      </c>
      <c r="AA31" s="3">
        <v>800000</v>
      </c>
      <c r="AB31" s="3">
        <v>800000</v>
      </c>
      <c r="AC31" s="3">
        <v>800000</v>
      </c>
      <c r="AD31" s="3">
        <v>800000</v>
      </c>
      <c r="AE31" s="3">
        <v>800000</v>
      </c>
      <c r="AF31" s="3">
        <v>800000</v>
      </c>
      <c r="AG31" s="3">
        <v>800000</v>
      </c>
      <c r="AH31" s="3">
        <v>800000</v>
      </c>
      <c r="AI31" s="3">
        <v>800000</v>
      </c>
      <c r="AJ31" s="3">
        <v>800000</v>
      </c>
      <c r="AK31" s="3">
        <v>800000</v>
      </c>
      <c r="AL31" s="3">
        <v>800000</v>
      </c>
      <c r="AM31" s="255"/>
      <c r="AN31" s="256"/>
    </row>
    <row r="32" spans="3:40" ht="20.100000000000001" customHeight="1" x14ac:dyDescent="0.4">
      <c r="C32" s="38" t="s">
        <v>549</v>
      </c>
      <c r="D32" s="272">
        <f t="shared" si="0"/>
        <v>15</v>
      </c>
      <c r="E32" s="255"/>
      <c r="F32" s="255"/>
      <c r="G32" s="255"/>
      <c r="H32" s="3">
        <v>800000</v>
      </c>
      <c r="I32" s="3">
        <v>800000</v>
      </c>
      <c r="J32" s="3">
        <v>800000</v>
      </c>
      <c r="K32" s="3">
        <v>800000</v>
      </c>
      <c r="L32" s="3">
        <v>800000</v>
      </c>
      <c r="M32" s="3">
        <v>800000</v>
      </c>
      <c r="N32" s="3">
        <v>800000</v>
      </c>
      <c r="O32" s="3">
        <v>800000</v>
      </c>
      <c r="P32" s="3">
        <v>800000</v>
      </c>
      <c r="Q32" s="3">
        <v>800000</v>
      </c>
      <c r="R32" s="3">
        <v>800000</v>
      </c>
      <c r="S32" s="3">
        <v>800000</v>
      </c>
      <c r="T32" s="3">
        <v>800000</v>
      </c>
      <c r="U32" s="3">
        <v>800000</v>
      </c>
      <c r="V32" s="3">
        <v>800000</v>
      </c>
      <c r="W32" s="255"/>
      <c r="X32" s="255"/>
      <c r="Y32" s="255"/>
      <c r="Z32" s="255"/>
      <c r="AA32" s="255"/>
      <c r="AB32" s="255"/>
      <c r="AC32" s="255"/>
      <c r="AD32" s="255"/>
      <c r="AE32" s="255"/>
      <c r="AF32" s="255"/>
      <c r="AG32" s="255"/>
      <c r="AH32" s="255"/>
      <c r="AI32" s="255"/>
      <c r="AJ32" s="255"/>
      <c r="AK32" s="255"/>
      <c r="AL32" s="255"/>
      <c r="AM32" s="255"/>
      <c r="AN32" s="256"/>
    </row>
    <row r="33" spans="3:40" ht="20.100000000000001" customHeight="1" x14ac:dyDescent="0.4">
      <c r="C33" s="38" t="s">
        <v>451</v>
      </c>
      <c r="D33" s="272">
        <f t="shared" si="0"/>
        <v>33</v>
      </c>
      <c r="E33" s="255"/>
      <c r="F33" s="255"/>
      <c r="G33" s="255"/>
      <c r="H33" s="3">
        <v>800000</v>
      </c>
      <c r="I33" s="3">
        <v>800000</v>
      </c>
      <c r="J33" s="3">
        <v>800000</v>
      </c>
      <c r="K33" s="3">
        <v>800000</v>
      </c>
      <c r="L33" s="3">
        <v>800000</v>
      </c>
      <c r="M33" s="3">
        <v>800000</v>
      </c>
      <c r="N33" s="3">
        <v>800000</v>
      </c>
      <c r="O33" s="3">
        <v>800000</v>
      </c>
      <c r="P33" s="3">
        <v>800000</v>
      </c>
      <c r="Q33" s="3">
        <v>800000</v>
      </c>
      <c r="R33" s="3">
        <v>800000</v>
      </c>
      <c r="S33" s="3">
        <v>800000</v>
      </c>
      <c r="T33" s="3">
        <v>800000</v>
      </c>
      <c r="U33" s="3">
        <v>800000</v>
      </c>
      <c r="V33" s="3">
        <v>800000</v>
      </c>
      <c r="W33" s="3">
        <v>800000</v>
      </c>
      <c r="X33" s="3">
        <v>800000</v>
      </c>
      <c r="Y33" s="3">
        <v>800000</v>
      </c>
      <c r="Z33" s="3">
        <v>800000</v>
      </c>
      <c r="AA33" s="3">
        <v>800000</v>
      </c>
      <c r="AB33" s="3">
        <v>800000</v>
      </c>
      <c r="AC33" s="3">
        <v>800000</v>
      </c>
      <c r="AD33" s="3">
        <v>800000</v>
      </c>
      <c r="AE33" s="3">
        <v>800000</v>
      </c>
      <c r="AF33" s="3">
        <v>800000</v>
      </c>
      <c r="AG33" s="3">
        <v>800000</v>
      </c>
      <c r="AH33" s="3">
        <v>800000</v>
      </c>
      <c r="AI33" s="3">
        <v>800000</v>
      </c>
      <c r="AJ33" s="3">
        <v>800000</v>
      </c>
      <c r="AK33" s="3">
        <v>800000</v>
      </c>
      <c r="AL33" s="3">
        <v>800000</v>
      </c>
      <c r="AM33" s="3">
        <v>800000</v>
      </c>
      <c r="AN33" s="3">
        <v>800000</v>
      </c>
    </row>
    <row r="34" spans="3:40" ht="20.100000000000001" customHeight="1" x14ac:dyDescent="0.4">
      <c r="C34" s="38" t="s">
        <v>450</v>
      </c>
      <c r="D34" s="272">
        <f t="shared" si="0"/>
        <v>21</v>
      </c>
      <c r="E34" s="255"/>
      <c r="F34" s="255"/>
      <c r="G34" s="255"/>
      <c r="H34" s="255"/>
      <c r="I34" s="255"/>
      <c r="J34" s="255"/>
      <c r="K34" s="255"/>
      <c r="L34" s="255"/>
      <c r="M34" s="255"/>
      <c r="N34" s="255"/>
      <c r="O34" s="255"/>
      <c r="P34" s="255"/>
      <c r="Q34" s="255"/>
      <c r="R34" s="255"/>
      <c r="S34" s="255"/>
      <c r="T34" s="3">
        <v>800000</v>
      </c>
      <c r="U34" s="3">
        <v>800000</v>
      </c>
      <c r="V34" s="3">
        <v>800000</v>
      </c>
      <c r="W34" s="3">
        <v>800000</v>
      </c>
      <c r="X34" s="3">
        <v>800000</v>
      </c>
      <c r="Y34" s="3">
        <v>800000</v>
      </c>
      <c r="Z34" s="3">
        <v>800000</v>
      </c>
      <c r="AA34" s="3">
        <v>800000</v>
      </c>
      <c r="AB34" s="3">
        <v>800000</v>
      </c>
      <c r="AC34" s="3">
        <v>800000</v>
      </c>
      <c r="AD34" s="3">
        <v>800000</v>
      </c>
      <c r="AE34" s="3">
        <v>800000</v>
      </c>
      <c r="AF34" s="3">
        <v>800000</v>
      </c>
      <c r="AG34" s="3">
        <v>800000</v>
      </c>
      <c r="AH34" s="3">
        <v>800000</v>
      </c>
      <c r="AI34" s="3">
        <v>800000</v>
      </c>
      <c r="AJ34" s="3">
        <v>800000</v>
      </c>
      <c r="AK34" s="3">
        <v>800000</v>
      </c>
      <c r="AL34" s="3">
        <v>800000</v>
      </c>
      <c r="AM34" s="3">
        <v>800000</v>
      </c>
      <c r="AN34" s="3">
        <v>800000</v>
      </c>
    </row>
    <row r="35" spans="3:40" ht="20.100000000000001" customHeight="1" x14ac:dyDescent="0.4">
      <c r="C35" s="38" t="s">
        <v>452</v>
      </c>
      <c r="D35" s="272">
        <f t="shared" si="0"/>
        <v>21</v>
      </c>
      <c r="E35" s="255"/>
      <c r="F35" s="255"/>
      <c r="G35" s="255"/>
      <c r="H35" s="255"/>
      <c r="I35" s="255"/>
      <c r="J35" s="255"/>
      <c r="K35" s="255"/>
      <c r="L35" s="255"/>
      <c r="M35" s="255"/>
      <c r="N35" s="255"/>
      <c r="O35" s="255"/>
      <c r="P35" s="255"/>
      <c r="Q35" s="255"/>
      <c r="R35" s="255"/>
      <c r="S35" s="255"/>
      <c r="T35" s="3">
        <v>800000</v>
      </c>
      <c r="U35" s="3">
        <v>800000</v>
      </c>
      <c r="V35" s="3">
        <v>800000</v>
      </c>
      <c r="W35" s="3">
        <v>800000</v>
      </c>
      <c r="X35" s="3">
        <v>800000</v>
      </c>
      <c r="Y35" s="3">
        <v>800000</v>
      </c>
      <c r="Z35" s="3">
        <v>800000</v>
      </c>
      <c r="AA35" s="3">
        <v>800000</v>
      </c>
      <c r="AB35" s="3">
        <v>800000</v>
      </c>
      <c r="AC35" s="3">
        <v>800000</v>
      </c>
      <c r="AD35" s="3">
        <v>800000</v>
      </c>
      <c r="AE35" s="3">
        <v>800000</v>
      </c>
      <c r="AF35" s="3">
        <v>800000</v>
      </c>
      <c r="AG35" s="3">
        <v>800000</v>
      </c>
      <c r="AH35" s="3">
        <v>800000</v>
      </c>
      <c r="AI35" s="3">
        <v>800000</v>
      </c>
      <c r="AJ35" s="3">
        <v>800000</v>
      </c>
      <c r="AK35" s="3">
        <v>800000</v>
      </c>
      <c r="AL35" s="3">
        <v>800000</v>
      </c>
      <c r="AM35" s="3">
        <v>800000</v>
      </c>
      <c r="AN35" s="3">
        <v>800000</v>
      </c>
    </row>
    <row r="36" spans="3:40" ht="20.100000000000001" customHeight="1" x14ac:dyDescent="0.4">
      <c r="C36" s="38" t="s">
        <v>471</v>
      </c>
      <c r="D36" s="272">
        <f t="shared" si="0"/>
        <v>21</v>
      </c>
      <c r="E36" s="255"/>
      <c r="F36" s="255"/>
      <c r="G36" s="255"/>
      <c r="H36" s="255"/>
      <c r="I36" s="255"/>
      <c r="J36" s="255"/>
      <c r="K36" s="255"/>
      <c r="L36" s="255"/>
      <c r="M36" s="255"/>
      <c r="N36" s="255"/>
      <c r="O36" s="255"/>
      <c r="P36" s="255"/>
      <c r="Q36" s="255"/>
      <c r="R36" s="255"/>
      <c r="S36" s="255"/>
      <c r="T36" s="3">
        <v>800000</v>
      </c>
      <c r="U36" s="3">
        <v>800000</v>
      </c>
      <c r="V36" s="3">
        <v>800000</v>
      </c>
      <c r="W36" s="3">
        <v>800000</v>
      </c>
      <c r="X36" s="3">
        <v>800000</v>
      </c>
      <c r="Y36" s="3">
        <v>800000</v>
      </c>
      <c r="Z36" s="3">
        <v>800000</v>
      </c>
      <c r="AA36" s="3">
        <v>800000</v>
      </c>
      <c r="AB36" s="3">
        <v>800000</v>
      </c>
      <c r="AC36" s="3">
        <v>800000</v>
      </c>
      <c r="AD36" s="3">
        <v>800000</v>
      </c>
      <c r="AE36" s="3">
        <v>800000</v>
      </c>
      <c r="AF36" s="3">
        <v>800000</v>
      </c>
      <c r="AG36" s="3">
        <v>800000</v>
      </c>
      <c r="AH36" s="3">
        <v>800000</v>
      </c>
      <c r="AI36" s="3">
        <v>800000</v>
      </c>
      <c r="AJ36" s="3">
        <v>800000</v>
      </c>
      <c r="AK36" s="3">
        <v>800000</v>
      </c>
      <c r="AL36" s="3">
        <v>800000</v>
      </c>
      <c r="AM36" s="3">
        <v>800000</v>
      </c>
      <c r="AN36" s="3">
        <v>800000</v>
      </c>
    </row>
    <row r="37" spans="3:40" ht="20.100000000000001" customHeight="1" x14ac:dyDescent="0.4">
      <c r="C37" s="38" t="s">
        <v>473</v>
      </c>
      <c r="D37" s="272">
        <f>COUNTIF(E37:AN37, "&lt;&gt;")</f>
        <v>36</v>
      </c>
      <c r="E37" s="3">
        <v>800000</v>
      </c>
      <c r="F37" s="3">
        <v>800000</v>
      </c>
      <c r="G37" s="3">
        <v>800000</v>
      </c>
      <c r="H37" s="3">
        <v>800000</v>
      </c>
      <c r="I37" s="3">
        <v>800000</v>
      </c>
      <c r="J37" s="3">
        <v>800000</v>
      </c>
      <c r="K37" s="3">
        <v>800000</v>
      </c>
      <c r="L37" s="3">
        <v>800000</v>
      </c>
      <c r="M37" s="3">
        <v>800000</v>
      </c>
      <c r="N37" s="3">
        <v>800000</v>
      </c>
      <c r="O37" s="3">
        <v>800000</v>
      </c>
      <c r="P37" s="3">
        <v>800000</v>
      </c>
      <c r="Q37" s="3">
        <v>800000</v>
      </c>
      <c r="R37" s="3">
        <v>800000</v>
      </c>
      <c r="S37" s="3">
        <v>800000</v>
      </c>
      <c r="T37" s="3">
        <v>800000</v>
      </c>
      <c r="U37" s="3">
        <v>800000</v>
      </c>
      <c r="V37" s="3">
        <v>800000</v>
      </c>
      <c r="W37" s="3">
        <v>800000</v>
      </c>
      <c r="X37" s="3">
        <v>800000</v>
      </c>
      <c r="Y37" s="3">
        <v>800000</v>
      </c>
      <c r="Z37" s="3">
        <v>800000</v>
      </c>
      <c r="AA37" s="3">
        <v>800000</v>
      </c>
      <c r="AB37" s="3">
        <v>800000</v>
      </c>
      <c r="AC37" s="3">
        <v>800000</v>
      </c>
      <c r="AD37" s="3">
        <v>800000</v>
      </c>
      <c r="AE37" s="3">
        <v>800000</v>
      </c>
      <c r="AF37" s="3">
        <v>800000</v>
      </c>
      <c r="AG37" s="3">
        <v>800000</v>
      </c>
      <c r="AH37" s="3">
        <v>800000</v>
      </c>
      <c r="AI37" s="3">
        <v>800000</v>
      </c>
      <c r="AJ37" s="3">
        <v>800000</v>
      </c>
      <c r="AK37" s="3">
        <v>800000</v>
      </c>
      <c r="AL37" s="3">
        <v>800000</v>
      </c>
      <c r="AM37" s="3">
        <v>800000</v>
      </c>
      <c r="AN37" s="3">
        <v>800000</v>
      </c>
    </row>
    <row r="38" spans="3:40" ht="20.100000000000001" customHeight="1" x14ac:dyDescent="0.4">
      <c r="C38" s="38" t="s">
        <v>463</v>
      </c>
      <c r="D38" s="272">
        <f t="shared" ref="D38:D101" si="1">COUNTIF(E38:AN38, "&lt;&gt;")</f>
        <v>30</v>
      </c>
      <c r="E38" s="255"/>
      <c r="F38" s="255"/>
      <c r="G38" s="255"/>
      <c r="H38" s="255"/>
      <c r="I38" s="255"/>
      <c r="J38" s="255"/>
      <c r="K38" s="3">
        <v>800000</v>
      </c>
      <c r="L38" s="3">
        <v>800000</v>
      </c>
      <c r="M38" s="3">
        <v>800000</v>
      </c>
      <c r="N38" s="3">
        <v>800000</v>
      </c>
      <c r="O38" s="3">
        <v>800000</v>
      </c>
      <c r="P38" s="3">
        <v>800000</v>
      </c>
      <c r="Q38" s="3">
        <v>800000</v>
      </c>
      <c r="R38" s="3">
        <v>800000</v>
      </c>
      <c r="S38" s="3">
        <v>800000</v>
      </c>
      <c r="T38" s="3">
        <v>800000</v>
      </c>
      <c r="U38" s="3">
        <v>800000</v>
      </c>
      <c r="V38" s="3">
        <v>800000</v>
      </c>
      <c r="W38" s="3">
        <v>800000</v>
      </c>
      <c r="X38" s="3">
        <v>800000</v>
      </c>
      <c r="Y38" s="3">
        <v>800000</v>
      </c>
      <c r="Z38" s="3">
        <v>800000</v>
      </c>
      <c r="AA38" s="3">
        <v>800000</v>
      </c>
      <c r="AB38" s="3">
        <v>800000</v>
      </c>
      <c r="AC38" s="3">
        <v>800000</v>
      </c>
      <c r="AD38" s="3">
        <v>800000</v>
      </c>
      <c r="AE38" s="3">
        <v>800000</v>
      </c>
      <c r="AF38" s="3">
        <v>800000</v>
      </c>
      <c r="AG38" s="3">
        <v>800000</v>
      </c>
      <c r="AH38" s="3">
        <v>800000</v>
      </c>
      <c r="AI38" s="3">
        <v>800000</v>
      </c>
      <c r="AJ38" s="3">
        <v>800000</v>
      </c>
      <c r="AK38" s="3">
        <v>800000</v>
      </c>
      <c r="AL38" s="3">
        <v>800000</v>
      </c>
      <c r="AM38" s="3">
        <v>800000</v>
      </c>
      <c r="AN38" s="3">
        <v>800000</v>
      </c>
    </row>
    <row r="39" spans="3:40" ht="20.100000000000001" customHeight="1" x14ac:dyDescent="0.4">
      <c r="C39" s="38" t="s">
        <v>464</v>
      </c>
      <c r="D39" s="272">
        <f t="shared" si="1"/>
        <v>30</v>
      </c>
      <c r="E39" s="255"/>
      <c r="F39" s="255"/>
      <c r="G39" s="255"/>
      <c r="H39" s="255"/>
      <c r="I39" s="255"/>
      <c r="J39" s="255"/>
      <c r="K39" s="3">
        <v>800000</v>
      </c>
      <c r="L39" s="3">
        <v>800000</v>
      </c>
      <c r="M39" s="3">
        <v>800000</v>
      </c>
      <c r="N39" s="3">
        <v>800000</v>
      </c>
      <c r="O39" s="3">
        <v>800000</v>
      </c>
      <c r="P39" s="3">
        <v>800000</v>
      </c>
      <c r="Q39" s="3">
        <v>800000</v>
      </c>
      <c r="R39" s="3">
        <v>800000</v>
      </c>
      <c r="S39" s="3">
        <v>800000</v>
      </c>
      <c r="T39" s="3">
        <v>800000</v>
      </c>
      <c r="U39" s="3">
        <v>800000</v>
      </c>
      <c r="V39" s="3">
        <v>800000</v>
      </c>
      <c r="W39" s="3">
        <v>800000</v>
      </c>
      <c r="X39" s="3">
        <v>800000</v>
      </c>
      <c r="Y39" s="3">
        <v>800000</v>
      </c>
      <c r="Z39" s="3">
        <v>800000</v>
      </c>
      <c r="AA39" s="3">
        <v>800000</v>
      </c>
      <c r="AB39" s="3">
        <v>800000</v>
      </c>
      <c r="AC39" s="3">
        <v>800000</v>
      </c>
      <c r="AD39" s="3">
        <v>800000</v>
      </c>
      <c r="AE39" s="3">
        <v>800000</v>
      </c>
      <c r="AF39" s="3">
        <v>800000</v>
      </c>
      <c r="AG39" s="3">
        <v>800000</v>
      </c>
      <c r="AH39" s="3">
        <v>800000</v>
      </c>
      <c r="AI39" s="3">
        <v>800000</v>
      </c>
      <c r="AJ39" s="3">
        <v>800000</v>
      </c>
      <c r="AK39" s="3">
        <v>800000</v>
      </c>
      <c r="AL39" s="3">
        <v>800000</v>
      </c>
      <c r="AM39" s="3">
        <v>800000</v>
      </c>
      <c r="AN39" s="3">
        <v>800000</v>
      </c>
    </row>
    <row r="40" spans="3:40" ht="20.100000000000001" customHeight="1" x14ac:dyDescent="0.4">
      <c r="C40" s="38" t="s">
        <v>465</v>
      </c>
      <c r="D40" s="272">
        <f t="shared" si="1"/>
        <v>30</v>
      </c>
      <c r="E40" s="255"/>
      <c r="F40" s="255"/>
      <c r="G40" s="255"/>
      <c r="H40" s="255"/>
      <c r="I40" s="255"/>
      <c r="J40" s="255"/>
      <c r="K40" s="3">
        <v>800000</v>
      </c>
      <c r="L40" s="3">
        <v>800000</v>
      </c>
      <c r="M40" s="3">
        <v>800000</v>
      </c>
      <c r="N40" s="3">
        <v>800000</v>
      </c>
      <c r="O40" s="3">
        <v>800000</v>
      </c>
      <c r="P40" s="3">
        <v>800000</v>
      </c>
      <c r="Q40" s="3">
        <v>800000</v>
      </c>
      <c r="R40" s="3">
        <v>800000</v>
      </c>
      <c r="S40" s="3">
        <v>800000</v>
      </c>
      <c r="T40" s="3">
        <v>800000</v>
      </c>
      <c r="U40" s="3">
        <v>800000</v>
      </c>
      <c r="V40" s="3">
        <v>800000</v>
      </c>
      <c r="W40" s="3">
        <v>800000</v>
      </c>
      <c r="X40" s="3">
        <v>800000</v>
      </c>
      <c r="Y40" s="3">
        <v>800000</v>
      </c>
      <c r="Z40" s="3">
        <v>800000</v>
      </c>
      <c r="AA40" s="3">
        <v>800000</v>
      </c>
      <c r="AB40" s="3">
        <v>800000</v>
      </c>
      <c r="AC40" s="3">
        <v>800000</v>
      </c>
      <c r="AD40" s="3">
        <v>800000</v>
      </c>
      <c r="AE40" s="3">
        <v>800000</v>
      </c>
      <c r="AF40" s="3">
        <v>800000</v>
      </c>
      <c r="AG40" s="3">
        <v>800000</v>
      </c>
      <c r="AH40" s="3">
        <v>800000</v>
      </c>
      <c r="AI40" s="3">
        <v>800000</v>
      </c>
      <c r="AJ40" s="3">
        <v>800000</v>
      </c>
      <c r="AK40" s="3">
        <v>800000</v>
      </c>
      <c r="AL40" s="3">
        <v>800000</v>
      </c>
      <c r="AM40" s="3">
        <v>800000</v>
      </c>
      <c r="AN40" s="3">
        <v>800000</v>
      </c>
    </row>
    <row r="41" spans="3:40" ht="20.100000000000001" customHeight="1" x14ac:dyDescent="0.4">
      <c r="C41" s="38" t="s">
        <v>466</v>
      </c>
      <c r="D41" s="272">
        <f t="shared" si="1"/>
        <v>27</v>
      </c>
      <c r="E41" s="255"/>
      <c r="F41" s="255"/>
      <c r="G41" s="255"/>
      <c r="H41" s="255"/>
      <c r="I41" s="255"/>
      <c r="J41" s="255"/>
      <c r="K41" s="255"/>
      <c r="L41" s="255"/>
      <c r="M41" s="3">
        <v>800000</v>
      </c>
      <c r="N41" s="3">
        <v>800000</v>
      </c>
      <c r="O41" s="3">
        <v>800000</v>
      </c>
      <c r="P41" s="3">
        <v>800000</v>
      </c>
      <c r="Q41" s="3">
        <v>800000</v>
      </c>
      <c r="R41" s="3">
        <v>800000</v>
      </c>
      <c r="S41" s="3">
        <v>800000</v>
      </c>
      <c r="T41" s="3">
        <v>800000</v>
      </c>
      <c r="U41" s="3">
        <v>800000</v>
      </c>
      <c r="V41" s="3">
        <v>800000</v>
      </c>
      <c r="W41" s="3">
        <v>800000</v>
      </c>
      <c r="X41" s="3">
        <v>800000</v>
      </c>
      <c r="Y41" s="3">
        <v>800000</v>
      </c>
      <c r="Z41" s="3">
        <v>800000</v>
      </c>
      <c r="AA41" s="3">
        <v>800000</v>
      </c>
      <c r="AB41" s="3">
        <v>800000</v>
      </c>
      <c r="AC41" s="3">
        <v>800000</v>
      </c>
      <c r="AD41" s="3">
        <v>800000</v>
      </c>
      <c r="AE41" s="3">
        <v>800000</v>
      </c>
      <c r="AF41" s="3">
        <v>800000</v>
      </c>
      <c r="AG41" s="3">
        <v>800000</v>
      </c>
      <c r="AH41" s="3">
        <v>800000</v>
      </c>
      <c r="AI41" s="3">
        <v>800000</v>
      </c>
      <c r="AJ41" s="3">
        <v>800000</v>
      </c>
      <c r="AK41" s="3">
        <v>800000</v>
      </c>
      <c r="AL41" s="3">
        <v>800000</v>
      </c>
      <c r="AM41" s="3">
        <v>800000</v>
      </c>
      <c r="AN41" s="256"/>
    </row>
    <row r="42" spans="3:40" ht="20.100000000000001" customHeight="1" x14ac:dyDescent="0.4">
      <c r="C42" s="38" t="s">
        <v>467</v>
      </c>
      <c r="D42" s="272">
        <f t="shared" si="1"/>
        <v>19</v>
      </c>
      <c r="E42" s="255"/>
      <c r="F42" s="255"/>
      <c r="G42" s="255"/>
      <c r="H42" s="255"/>
      <c r="I42" s="255"/>
      <c r="J42" s="255"/>
      <c r="K42" s="255"/>
      <c r="L42" s="255"/>
      <c r="M42" s="3">
        <v>800000</v>
      </c>
      <c r="N42" s="3">
        <v>800000</v>
      </c>
      <c r="O42" s="3">
        <v>800000</v>
      </c>
      <c r="P42" s="3">
        <v>800000</v>
      </c>
      <c r="Q42" s="3">
        <v>800000</v>
      </c>
      <c r="R42" s="3">
        <v>800000</v>
      </c>
      <c r="S42" s="3">
        <v>800000</v>
      </c>
      <c r="T42" s="3">
        <v>800000</v>
      </c>
      <c r="U42" s="3">
        <v>800000</v>
      </c>
      <c r="V42" s="3">
        <v>800000</v>
      </c>
      <c r="W42" s="3">
        <v>800000</v>
      </c>
      <c r="X42" s="3">
        <v>800000</v>
      </c>
      <c r="Y42" s="3">
        <v>800000</v>
      </c>
      <c r="Z42" s="3">
        <v>800000</v>
      </c>
      <c r="AA42" s="3">
        <v>800000</v>
      </c>
      <c r="AB42" s="3">
        <v>800000</v>
      </c>
      <c r="AC42" s="3">
        <v>800000</v>
      </c>
      <c r="AD42" s="3">
        <v>800000</v>
      </c>
      <c r="AE42" s="3">
        <v>800000</v>
      </c>
      <c r="AF42" s="255"/>
      <c r="AG42" s="255"/>
      <c r="AH42" s="255"/>
      <c r="AI42" s="255"/>
      <c r="AJ42" s="255"/>
      <c r="AK42" s="255"/>
      <c r="AL42" s="255"/>
      <c r="AM42" s="255"/>
      <c r="AN42" s="256"/>
    </row>
    <row r="43" spans="3:40" ht="20.100000000000001" customHeight="1" x14ac:dyDescent="0.4">
      <c r="C43" s="38" t="s">
        <v>468</v>
      </c>
      <c r="D43" s="272">
        <f t="shared" si="1"/>
        <v>9</v>
      </c>
      <c r="E43" s="255"/>
      <c r="F43" s="255"/>
      <c r="G43" s="255"/>
      <c r="H43" s="255"/>
      <c r="I43" s="255"/>
      <c r="J43" s="255"/>
      <c r="K43" s="255"/>
      <c r="L43" s="255"/>
      <c r="M43" s="255"/>
      <c r="N43" s="255"/>
      <c r="O43" s="255"/>
      <c r="P43" s="255"/>
      <c r="Q43" s="255"/>
      <c r="R43" s="255"/>
      <c r="S43" s="3">
        <v>800000</v>
      </c>
      <c r="T43" s="3">
        <v>800000</v>
      </c>
      <c r="U43" s="3">
        <v>800000</v>
      </c>
      <c r="V43" s="3">
        <v>800000</v>
      </c>
      <c r="W43" s="3">
        <v>800000</v>
      </c>
      <c r="X43" s="3">
        <v>800000</v>
      </c>
      <c r="Y43" s="3">
        <v>800000</v>
      </c>
      <c r="Z43" s="3">
        <v>800000</v>
      </c>
      <c r="AA43" s="3">
        <v>800000</v>
      </c>
      <c r="AB43" s="255"/>
      <c r="AC43" s="255"/>
      <c r="AD43" s="255"/>
      <c r="AE43" s="255"/>
      <c r="AF43" s="255"/>
      <c r="AG43" s="255"/>
      <c r="AH43" s="255"/>
      <c r="AI43" s="255"/>
      <c r="AJ43" s="255"/>
      <c r="AK43" s="255"/>
      <c r="AL43" s="255"/>
      <c r="AM43" s="255"/>
      <c r="AN43" s="256"/>
    </row>
    <row r="44" spans="3:40" ht="20.100000000000001" customHeight="1" x14ac:dyDescent="0.4">
      <c r="C44" s="38" t="s">
        <v>469</v>
      </c>
      <c r="D44" s="272">
        <f t="shared" si="1"/>
        <v>9</v>
      </c>
      <c r="E44" s="255"/>
      <c r="F44" s="255"/>
      <c r="G44" s="255"/>
      <c r="H44" s="255"/>
      <c r="I44" s="255"/>
      <c r="J44" s="255"/>
      <c r="K44" s="255"/>
      <c r="L44" s="255"/>
      <c r="M44" s="255"/>
      <c r="N44" s="255"/>
      <c r="O44" s="255"/>
      <c r="P44" s="255"/>
      <c r="Q44" s="255"/>
      <c r="R44" s="255"/>
      <c r="S44" s="3">
        <v>800000</v>
      </c>
      <c r="T44" s="3">
        <v>800000</v>
      </c>
      <c r="U44" s="3">
        <v>800000</v>
      </c>
      <c r="V44" s="3">
        <v>800000</v>
      </c>
      <c r="W44" s="3">
        <v>800000</v>
      </c>
      <c r="X44" s="3">
        <v>800000</v>
      </c>
      <c r="Y44" s="3">
        <v>800000</v>
      </c>
      <c r="Z44" s="3">
        <v>800000</v>
      </c>
      <c r="AA44" s="3">
        <v>800000</v>
      </c>
      <c r="AB44" s="255"/>
      <c r="AC44" s="255"/>
      <c r="AD44" s="255"/>
      <c r="AE44" s="255"/>
      <c r="AF44" s="255"/>
      <c r="AG44" s="255"/>
      <c r="AH44" s="255"/>
      <c r="AI44" s="255"/>
      <c r="AJ44" s="255"/>
      <c r="AK44" s="255"/>
      <c r="AL44" s="255"/>
      <c r="AM44" s="255"/>
      <c r="AN44" s="256"/>
    </row>
    <row r="45" spans="3:40" ht="20.100000000000001" customHeight="1" x14ac:dyDescent="0.4">
      <c r="C45" s="38" t="s">
        <v>470</v>
      </c>
      <c r="D45" s="272">
        <f t="shared" si="1"/>
        <v>9</v>
      </c>
      <c r="E45" s="255"/>
      <c r="F45" s="255"/>
      <c r="G45" s="255"/>
      <c r="H45" s="255"/>
      <c r="I45" s="255"/>
      <c r="J45" s="255"/>
      <c r="K45" s="255"/>
      <c r="L45" s="255"/>
      <c r="M45" s="255"/>
      <c r="N45" s="255"/>
      <c r="O45" s="255"/>
      <c r="P45" s="255"/>
      <c r="Q45" s="255"/>
      <c r="R45" s="255"/>
      <c r="S45" s="3">
        <v>800000</v>
      </c>
      <c r="T45" s="3">
        <v>800000</v>
      </c>
      <c r="U45" s="3">
        <v>800000</v>
      </c>
      <c r="V45" s="3">
        <v>800000</v>
      </c>
      <c r="W45" s="3">
        <v>800000</v>
      </c>
      <c r="X45" s="3">
        <v>800000</v>
      </c>
      <c r="Y45" s="3">
        <v>800000</v>
      </c>
      <c r="Z45" s="3">
        <v>800000</v>
      </c>
      <c r="AA45" s="3">
        <v>800000</v>
      </c>
      <c r="AB45" s="255"/>
      <c r="AC45" s="255"/>
      <c r="AD45" s="255"/>
      <c r="AE45" s="255"/>
      <c r="AF45" s="255"/>
      <c r="AG45" s="255"/>
      <c r="AH45" s="255"/>
      <c r="AI45" s="255"/>
      <c r="AJ45" s="255"/>
      <c r="AK45" s="255"/>
      <c r="AL45" s="255"/>
      <c r="AM45" s="255"/>
      <c r="AN45" s="256"/>
    </row>
    <row r="46" spans="3:40" ht="20.100000000000001" customHeight="1" x14ac:dyDescent="0.4">
      <c r="C46" s="38" t="s">
        <v>550</v>
      </c>
      <c r="D46" s="272">
        <f t="shared" si="1"/>
        <v>15</v>
      </c>
      <c r="E46" s="255"/>
      <c r="F46" s="255"/>
      <c r="G46" s="255"/>
      <c r="H46" s="255"/>
      <c r="I46" s="255"/>
      <c r="J46" s="255"/>
      <c r="K46" s="255"/>
      <c r="L46" s="255"/>
      <c r="M46" s="3">
        <v>800000</v>
      </c>
      <c r="N46" s="3">
        <v>800000</v>
      </c>
      <c r="O46" s="3">
        <v>800000</v>
      </c>
      <c r="P46" s="3">
        <v>800000</v>
      </c>
      <c r="Q46" s="3">
        <v>800000</v>
      </c>
      <c r="R46" s="3">
        <v>800000</v>
      </c>
      <c r="S46" s="3">
        <v>800000</v>
      </c>
      <c r="T46" s="3">
        <v>800000</v>
      </c>
      <c r="U46" s="3">
        <v>800000</v>
      </c>
      <c r="V46" s="3">
        <v>800000</v>
      </c>
      <c r="W46" s="3">
        <v>800000</v>
      </c>
      <c r="X46" s="3">
        <v>800000</v>
      </c>
      <c r="Y46" s="3">
        <v>800000</v>
      </c>
      <c r="Z46" s="3">
        <v>800000</v>
      </c>
      <c r="AA46" s="3">
        <v>800000</v>
      </c>
      <c r="AB46" s="255"/>
      <c r="AC46" s="255"/>
      <c r="AD46" s="255"/>
      <c r="AE46" s="255"/>
      <c r="AF46" s="255"/>
      <c r="AG46" s="255"/>
      <c r="AH46" s="255"/>
      <c r="AI46" s="255"/>
      <c r="AJ46" s="255"/>
      <c r="AK46" s="255"/>
      <c r="AL46" s="255"/>
      <c r="AM46" s="255"/>
      <c r="AN46" s="256"/>
    </row>
    <row r="47" spans="3:40" ht="20.100000000000001" customHeight="1" x14ac:dyDescent="0.4">
      <c r="C47" s="38" t="s">
        <v>574</v>
      </c>
      <c r="D47" s="272">
        <f t="shared" si="1"/>
        <v>15</v>
      </c>
      <c r="E47" s="255"/>
      <c r="F47" s="255"/>
      <c r="G47" s="255"/>
      <c r="H47" s="255"/>
      <c r="I47" s="255"/>
      <c r="J47" s="255"/>
      <c r="K47" s="255"/>
      <c r="L47" s="255"/>
      <c r="M47" s="3">
        <v>800000</v>
      </c>
      <c r="N47" s="3">
        <v>800000</v>
      </c>
      <c r="O47" s="3">
        <v>800000</v>
      </c>
      <c r="P47" s="3">
        <v>800000</v>
      </c>
      <c r="Q47" s="3">
        <v>800000</v>
      </c>
      <c r="R47" s="3">
        <v>800000</v>
      </c>
      <c r="S47" s="3">
        <v>800000</v>
      </c>
      <c r="T47" s="3">
        <v>800000</v>
      </c>
      <c r="U47" s="3">
        <v>800000</v>
      </c>
      <c r="V47" s="3">
        <v>800000</v>
      </c>
      <c r="W47" s="3">
        <v>800000</v>
      </c>
      <c r="X47" s="3">
        <v>800000</v>
      </c>
      <c r="Y47" s="3">
        <v>800000</v>
      </c>
      <c r="Z47" s="3">
        <v>800000</v>
      </c>
      <c r="AA47" s="3">
        <v>800000</v>
      </c>
      <c r="AB47" s="255"/>
      <c r="AC47" s="255"/>
      <c r="AD47" s="255"/>
      <c r="AE47" s="255"/>
      <c r="AF47" s="255"/>
      <c r="AG47" s="255"/>
      <c r="AH47" s="255"/>
      <c r="AI47" s="255"/>
      <c r="AJ47" s="255"/>
      <c r="AK47" s="255"/>
      <c r="AL47" s="255"/>
      <c r="AM47" s="255"/>
      <c r="AN47" s="256"/>
    </row>
    <row r="48" spans="3:40" ht="20.100000000000001" customHeight="1" x14ac:dyDescent="0.4">
      <c r="C48" s="38" t="s">
        <v>575</v>
      </c>
      <c r="D48" s="272">
        <f t="shared" si="1"/>
        <v>8</v>
      </c>
      <c r="E48" s="255"/>
      <c r="F48" s="255"/>
      <c r="G48" s="255"/>
      <c r="H48" s="255"/>
      <c r="I48" s="255"/>
      <c r="J48" s="255"/>
      <c r="K48" s="255"/>
      <c r="L48" s="255"/>
      <c r="M48" s="255"/>
      <c r="N48" s="255"/>
      <c r="O48" s="255"/>
      <c r="P48" s="255"/>
      <c r="Q48" s="255"/>
      <c r="R48" s="255"/>
      <c r="S48" s="255"/>
      <c r="T48" s="255"/>
      <c r="U48" s="255"/>
      <c r="V48" s="3">
        <v>800000</v>
      </c>
      <c r="W48" s="3">
        <v>800000</v>
      </c>
      <c r="X48" s="3">
        <v>800000</v>
      </c>
      <c r="Y48" s="3">
        <v>800000</v>
      </c>
      <c r="Z48" s="3">
        <v>800000</v>
      </c>
      <c r="AA48" s="3">
        <v>800000</v>
      </c>
      <c r="AB48" s="3">
        <v>800000</v>
      </c>
      <c r="AC48" s="3">
        <v>800000</v>
      </c>
      <c r="AD48" s="255"/>
      <c r="AE48" s="255"/>
      <c r="AF48" s="255"/>
      <c r="AG48" s="255"/>
      <c r="AH48" s="255"/>
      <c r="AI48" s="255"/>
      <c r="AJ48" s="255"/>
      <c r="AK48" s="255"/>
      <c r="AL48" s="255"/>
      <c r="AM48" s="255"/>
      <c r="AN48" s="256"/>
    </row>
    <row r="49" spans="3:40" ht="20.100000000000001" customHeight="1" x14ac:dyDescent="0.4">
      <c r="C49" s="38" t="s">
        <v>576</v>
      </c>
      <c r="D49" s="272">
        <f t="shared" si="1"/>
        <v>8</v>
      </c>
      <c r="E49" s="255"/>
      <c r="F49" s="255"/>
      <c r="G49" s="255"/>
      <c r="H49" s="255"/>
      <c r="I49" s="255"/>
      <c r="J49" s="255"/>
      <c r="K49" s="255"/>
      <c r="L49" s="255"/>
      <c r="M49" s="255"/>
      <c r="N49" s="255"/>
      <c r="O49" s="255"/>
      <c r="P49" s="255"/>
      <c r="Q49" s="255"/>
      <c r="R49" s="255"/>
      <c r="S49" s="255"/>
      <c r="T49" s="255"/>
      <c r="U49" s="255"/>
      <c r="V49" s="3">
        <v>800000</v>
      </c>
      <c r="W49" s="3">
        <v>800000</v>
      </c>
      <c r="X49" s="3">
        <v>800000</v>
      </c>
      <c r="Y49" s="3">
        <v>800000</v>
      </c>
      <c r="Z49" s="3">
        <v>800000</v>
      </c>
      <c r="AA49" s="3">
        <v>800000</v>
      </c>
      <c r="AB49" s="3">
        <v>800000</v>
      </c>
      <c r="AC49" s="3">
        <v>800000</v>
      </c>
      <c r="AD49" s="255"/>
      <c r="AE49" s="255"/>
      <c r="AF49" s="255"/>
      <c r="AG49" s="255"/>
      <c r="AH49" s="255"/>
      <c r="AI49" s="255"/>
      <c r="AJ49" s="255"/>
      <c r="AK49" s="255"/>
      <c r="AL49" s="255"/>
      <c r="AM49" s="255"/>
      <c r="AN49" s="256"/>
    </row>
    <row r="50" spans="3:40" ht="20.100000000000001" customHeight="1" x14ac:dyDescent="0.4">
      <c r="C50" s="38" t="s">
        <v>577</v>
      </c>
      <c r="D50" s="272">
        <f t="shared" si="1"/>
        <v>15</v>
      </c>
      <c r="E50" s="255"/>
      <c r="F50" s="255"/>
      <c r="G50" s="255"/>
      <c r="H50" s="255"/>
      <c r="I50" s="255"/>
      <c r="J50" s="255"/>
      <c r="K50" s="255"/>
      <c r="L50" s="255"/>
      <c r="M50" s="255"/>
      <c r="N50" s="3">
        <v>800000</v>
      </c>
      <c r="O50" s="3">
        <v>800000</v>
      </c>
      <c r="P50" s="3">
        <v>800000</v>
      </c>
      <c r="Q50" s="3">
        <v>800000</v>
      </c>
      <c r="R50" s="3">
        <v>800000</v>
      </c>
      <c r="S50" s="3">
        <v>800000</v>
      </c>
      <c r="T50" s="3">
        <v>800000</v>
      </c>
      <c r="U50" s="3">
        <v>800000</v>
      </c>
      <c r="V50" s="3">
        <v>800000</v>
      </c>
      <c r="W50" s="3">
        <v>800000</v>
      </c>
      <c r="X50" s="3">
        <v>800000</v>
      </c>
      <c r="Y50" s="3">
        <v>800000</v>
      </c>
      <c r="Z50" s="3">
        <v>800000</v>
      </c>
      <c r="AA50" s="3">
        <v>800000</v>
      </c>
      <c r="AB50" s="3">
        <v>800000</v>
      </c>
      <c r="AC50" s="255"/>
      <c r="AD50" s="255"/>
      <c r="AE50" s="255"/>
      <c r="AF50" s="255"/>
      <c r="AG50" s="255"/>
      <c r="AH50" s="255"/>
      <c r="AI50" s="255"/>
      <c r="AJ50" s="255"/>
      <c r="AK50" s="255"/>
      <c r="AL50" s="255"/>
      <c r="AM50" s="255"/>
      <c r="AN50" s="256"/>
    </row>
    <row r="51" spans="3:40" ht="20.100000000000001" customHeight="1" x14ac:dyDescent="0.4">
      <c r="C51" s="38" t="s">
        <v>578</v>
      </c>
      <c r="D51" s="272">
        <f t="shared" si="1"/>
        <v>15</v>
      </c>
      <c r="E51" s="255"/>
      <c r="F51" s="255"/>
      <c r="G51" s="255"/>
      <c r="H51" s="255"/>
      <c r="I51" s="255"/>
      <c r="J51" s="255"/>
      <c r="K51" s="255"/>
      <c r="L51" s="255"/>
      <c r="M51" s="255"/>
      <c r="N51" s="3">
        <v>800000</v>
      </c>
      <c r="O51" s="3">
        <v>800000</v>
      </c>
      <c r="P51" s="3">
        <v>800000</v>
      </c>
      <c r="Q51" s="3">
        <v>800000</v>
      </c>
      <c r="R51" s="3">
        <v>800000</v>
      </c>
      <c r="S51" s="3">
        <v>800000</v>
      </c>
      <c r="T51" s="3">
        <v>800000</v>
      </c>
      <c r="U51" s="3">
        <v>800000</v>
      </c>
      <c r="V51" s="3">
        <v>800000</v>
      </c>
      <c r="W51" s="3">
        <v>800000</v>
      </c>
      <c r="X51" s="3">
        <v>800000</v>
      </c>
      <c r="Y51" s="3">
        <v>800000</v>
      </c>
      <c r="Z51" s="3">
        <v>800000</v>
      </c>
      <c r="AA51" s="3">
        <v>800000</v>
      </c>
      <c r="AB51" s="3">
        <v>800000</v>
      </c>
      <c r="AC51" s="255"/>
      <c r="AD51" s="255"/>
      <c r="AE51" s="255"/>
      <c r="AF51" s="255"/>
      <c r="AG51" s="255"/>
      <c r="AH51" s="255"/>
      <c r="AI51" s="255"/>
      <c r="AJ51" s="255"/>
      <c r="AK51" s="255"/>
      <c r="AL51" s="255"/>
      <c r="AM51" s="255"/>
      <c r="AN51" s="256"/>
    </row>
    <row r="52" spans="3:40" ht="20.100000000000001" customHeight="1" x14ac:dyDescent="0.4">
      <c r="C52" s="38" t="s">
        <v>579</v>
      </c>
      <c r="D52" s="272">
        <f t="shared" si="1"/>
        <v>14</v>
      </c>
      <c r="E52" s="255"/>
      <c r="F52" s="255"/>
      <c r="G52" s="255"/>
      <c r="H52" s="255"/>
      <c r="I52" s="255"/>
      <c r="J52" s="255"/>
      <c r="K52" s="255"/>
      <c r="L52" s="255"/>
      <c r="M52" s="255"/>
      <c r="N52" s="3">
        <v>800000</v>
      </c>
      <c r="O52" s="3">
        <v>800000</v>
      </c>
      <c r="P52" s="3">
        <v>800000</v>
      </c>
      <c r="Q52" s="3">
        <v>800000</v>
      </c>
      <c r="R52" s="3">
        <v>800000</v>
      </c>
      <c r="S52" s="3">
        <v>800000</v>
      </c>
      <c r="T52" s="3">
        <v>800000</v>
      </c>
      <c r="U52" s="3">
        <v>800000</v>
      </c>
      <c r="V52" s="3">
        <v>800000</v>
      </c>
      <c r="W52" s="3">
        <v>800000</v>
      </c>
      <c r="X52" s="3">
        <v>800000</v>
      </c>
      <c r="Y52" s="3">
        <v>800000</v>
      </c>
      <c r="Z52" s="3">
        <v>800000</v>
      </c>
      <c r="AA52" s="3">
        <v>800000</v>
      </c>
      <c r="AB52" s="255"/>
      <c r="AC52" s="255"/>
      <c r="AD52" s="255"/>
      <c r="AE52" s="255"/>
      <c r="AF52" s="255"/>
      <c r="AG52" s="255"/>
      <c r="AH52" s="255"/>
      <c r="AI52" s="255"/>
      <c r="AJ52" s="255"/>
      <c r="AK52" s="255"/>
      <c r="AL52" s="255"/>
      <c r="AM52" s="255"/>
      <c r="AN52" s="256"/>
    </row>
    <row r="53" spans="3:40" ht="20.100000000000001" customHeight="1" x14ac:dyDescent="0.4">
      <c r="C53" s="38" t="s">
        <v>580</v>
      </c>
      <c r="D53" s="272">
        <f t="shared" si="1"/>
        <v>9</v>
      </c>
      <c r="E53" s="259"/>
      <c r="F53" s="259"/>
      <c r="G53" s="259"/>
      <c r="H53" s="259"/>
      <c r="I53" s="259"/>
      <c r="J53" s="259"/>
      <c r="K53" s="259"/>
      <c r="L53" s="259"/>
      <c r="M53" s="259"/>
      <c r="N53" s="259"/>
      <c r="O53" s="259"/>
      <c r="P53" s="259"/>
      <c r="Q53" s="3">
        <v>800000</v>
      </c>
      <c r="R53" s="3">
        <v>800000</v>
      </c>
      <c r="S53" s="3">
        <v>800000</v>
      </c>
      <c r="T53" s="3">
        <v>800000</v>
      </c>
      <c r="U53" s="3">
        <v>800000</v>
      </c>
      <c r="V53" s="3">
        <v>800000</v>
      </c>
      <c r="W53" s="3">
        <v>800000</v>
      </c>
      <c r="X53" s="3">
        <v>800000</v>
      </c>
      <c r="Y53" s="3">
        <v>800000</v>
      </c>
      <c r="Z53" s="259"/>
      <c r="AA53" s="259"/>
      <c r="AB53" s="259"/>
      <c r="AC53" s="259"/>
      <c r="AD53" s="259"/>
      <c r="AE53" s="259"/>
      <c r="AF53" s="259"/>
      <c r="AG53" s="259"/>
      <c r="AH53" s="259"/>
      <c r="AI53" s="259"/>
      <c r="AJ53" s="259"/>
      <c r="AK53" s="259"/>
      <c r="AL53" s="259"/>
      <c r="AM53" s="259"/>
      <c r="AN53" s="260"/>
    </row>
    <row r="54" spans="3:40" ht="20.100000000000001" customHeight="1" x14ac:dyDescent="0.4">
      <c r="C54" s="38" t="s">
        <v>581</v>
      </c>
      <c r="D54" s="272">
        <f t="shared" si="1"/>
        <v>12</v>
      </c>
      <c r="E54" s="259"/>
      <c r="F54" s="259"/>
      <c r="G54" s="259"/>
      <c r="H54" s="259"/>
      <c r="I54" s="259"/>
      <c r="J54" s="259"/>
      <c r="K54" s="259"/>
      <c r="L54" s="259"/>
      <c r="M54" s="259"/>
      <c r="N54" s="259"/>
      <c r="O54" s="259"/>
      <c r="P54" s="259"/>
      <c r="Q54" s="3">
        <v>800000</v>
      </c>
      <c r="R54" s="3">
        <v>800000</v>
      </c>
      <c r="S54" s="3">
        <v>800000</v>
      </c>
      <c r="T54" s="3">
        <v>800000</v>
      </c>
      <c r="U54" s="3">
        <v>800000</v>
      </c>
      <c r="V54" s="3">
        <v>800000</v>
      </c>
      <c r="W54" s="3">
        <v>800000</v>
      </c>
      <c r="X54" s="3">
        <v>800000</v>
      </c>
      <c r="Y54" s="3">
        <v>800000</v>
      </c>
      <c r="Z54" s="3">
        <v>800000</v>
      </c>
      <c r="AA54" s="3">
        <v>800000</v>
      </c>
      <c r="AB54" s="3">
        <v>800000</v>
      </c>
      <c r="AC54" s="259"/>
      <c r="AD54" s="259"/>
      <c r="AE54" s="259"/>
      <c r="AF54" s="259"/>
      <c r="AG54" s="259"/>
      <c r="AH54" s="259"/>
      <c r="AI54" s="259"/>
      <c r="AJ54" s="259"/>
      <c r="AK54" s="259"/>
      <c r="AL54" s="259"/>
      <c r="AM54" s="259"/>
      <c r="AN54" s="260"/>
    </row>
    <row r="55" spans="3:40" ht="20.100000000000001" customHeight="1" x14ac:dyDescent="0.4">
      <c r="C55" s="38" t="s">
        <v>582</v>
      </c>
      <c r="D55" s="272">
        <f t="shared" si="1"/>
        <v>12</v>
      </c>
      <c r="E55" s="259"/>
      <c r="F55" s="259"/>
      <c r="G55" s="259"/>
      <c r="H55" s="259"/>
      <c r="I55" s="259"/>
      <c r="J55" s="259"/>
      <c r="K55" s="259"/>
      <c r="L55" s="259"/>
      <c r="M55" s="259"/>
      <c r="N55" s="259"/>
      <c r="O55" s="259"/>
      <c r="P55" s="259"/>
      <c r="Q55" s="3">
        <v>800000</v>
      </c>
      <c r="R55" s="3">
        <v>800000</v>
      </c>
      <c r="S55" s="3">
        <v>800000</v>
      </c>
      <c r="T55" s="3">
        <v>800000</v>
      </c>
      <c r="U55" s="3">
        <v>800000</v>
      </c>
      <c r="V55" s="3">
        <v>800000</v>
      </c>
      <c r="W55" s="3">
        <v>800000</v>
      </c>
      <c r="X55" s="3">
        <v>800000</v>
      </c>
      <c r="Y55" s="3">
        <v>800000</v>
      </c>
      <c r="Z55" s="3">
        <v>800000</v>
      </c>
      <c r="AA55" s="3">
        <v>800000</v>
      </c>
      <c r="AB55" s="3">
        <v>800000</v>
      </c>
      <c r="AC55" s="259"/>
      <c r="AD55" s="259"/>
      <c r="AE55" s="259"/>
      <c r="AF55" s="259"/>
      <c r="AG55" s="259"/>
      <c r="AH55" s="259"/>
      <c r="AI55" s="259"/>
      <c r="AJ55" s="259"/>
      <c r="AK55" s="259"/>
      <c r="AL55" s="259"/>
      <c r="AM55" s="259"/>
      <c r="AN55" s="260"/>
    </row>
    <row r="56" spans="3:40" ht="20.100000000000001" customHeight="1" x14ac:dyDescent="0.4">
      <c r="C56" s="38" t="s">
        <v>583</v>
      </c>
      <c r="D56" s="272">
        <f t="shared" si="1"/>
        <v>3</v>
      </c>
      <c r="E56" s="259"/>
      <c r="F56" s="259"/>
      <c r="G56" s="259"/>
      <c r="H56" s="259"/>
      <c r="I56" s="259"/>
      <c r="J56" s="259"/>
      <c r="K56" s="259"/>
      <c r="L56" s="259"/>
      <c r="M56" s="259"/>
      <c r="N56" s="259"/>
      <c r="O56" s="259"/>
      <c r="P56" s="259"/>
      <c r="Q56" s="259"/>
      <c r="R56" s="259"/>
      <c r="S56" s="259"/>
      <c r="T56" s="259"/>
      <c r="U56" s="259"/>
      <c r="V56" s="259"/>
      <c r="W56" s="259"/>
      <c r="X56" s="259"/>
      <c r="Y56" s="259"/>
      <c r="Z56" s="3">
        <v>800000</v>
      </c>
      <c r="AA56" s="3">
        <v>800000</v>
      </c>
      <c r="AB56" s="3">
        <v>800000</v>
      </c>
      <c r="AC56" s="259"/>
      <c r="AD56" s="259"/>
      <c r="AE56" s="259"/>
      <c r="AF56" s="259"/>
      <c r="AG56" s="259"/>
      <c r="AH56" s="259"/>
      <c r="AI56" s="259"/>
      <c r="AJ56" s="259"/>
      <c r="AK56" s="259"/>
      <c r="AL56" s="259"/>
      <c r="AM56" s="259"/>
      <c r="AN56" s="260"/>
    </row>
    <row r="57" spans="3:40" ht="20.100000000000001" customHeight="1" x14ac:dyDescent="0.4">
      <c r="C57" s="38" t="s">
        <v>584</v>
      </c>
      <c r="D57" s="272">
        <f t="shared" si="1"/>
        <v>3</v>
      </c>
      <c r="E57" s="259"/>
      <c r="F57" s="259"/>
      <c r="G57" s="259"/>
      <c r="H57" s="259"/>
      <c r="I57" s="259"/>
      <c r="J57" s="259"/>
      <c r="K57" s="259"/>
      <c r="L57" s="259"/>
      <c r="M57" s="259"/>
      <c r="N57" s="259"/>
      <c r="O57" s="259"/>
      <c r="P57" s="259"/>
      <c r="Q57" s="259"/>
      <c r="R57" s="259"/>
      <c r="S57" s="259"/>
      <c r="T57" s="259"/>
      <c r="U57" s="259"/>
      <c r="V57" s="259"/>
      <c r="W57" s="259"/>
      <c r="X57" s="259"/>
      <c r="Y57" s="259"/>
      <c r="Z57" s="3">
        <v>800000</v>
      </c>
      <c r="AA57" s="3">
        <v>800000</v>
      </c>
      <c r="AB57" s="3">
        <v>800000</v>
      </c>
      <c r="AC57" s="259"/>
      <c r="AD57" s="259"/>
      <c r="AE57" s="259"/>
      <c r="AF57" s="259"/>
      <c r="AG57" s="259"/>
      <c r="AH57" s="259"/>
      <c r="AI57" s="259"/>
      <c r="AJ57" s="259"/>
      <c r="AK57" s="259"/>
      <c r="AL57" s="259"/>
      <c r="AM57" s="259"/>
      <c r="AN57" s="260"/>
    </row>
    <row r="58" spans="3:40" ht="20.100000000000001" customHeight="1" x14ac:dyDescent="0.4">
      <c r="C58" s="54" t="s">
        <v>585</v>
      </c>
      <c r="D58" s="272">
        <f t="shared" si="1"/>
        <v>36</v>
      </c>
      <c r="E58" s="3">
        <v>800000</v>
      </c>
      <c r="F58" s="3">
        <v>800000</v>
      </c>
      <c r="G58" s="3">
        <v>800000</v>
      </c>
      <c r="H58" s="3">
        <v>800000</v>
      </c>
      <c r="I58" s="3">
        <v>800000</v>
      </c>
      <c r="J58" s="3">
        <v>800000</v>
      </c>
      <c r="K58" s="3">
        <v>800000</v>
      </c>
      <c r="L58" s="3">
        <v>800000</v>
      </c>
      <c r="M58" s="3">
        <v>800000</v>
      </c>
      <c r="N58" s="3">
        <v>800000</v>
      </c>
      <c r="O58" s="3">
        <v>800000</v>
      </c>
      <c r="P58" s="3">
        <v>800000</v>
      </c>
      <c r="Q58" s="3">
        <v>800000</v>
      </c>
      <c r="R58" s="3">
        <v>800000</v>
      </c>
      <c r="S58" s="3">
        <v>800000</v>
      </c>
      <c r="T58" s="3">
        <v>800000</v>
      </c>
      <c r="U58" s="3">
        <v>800000</v>
      </c>
      <c r="V58" s="3">
        <v>800000</v>
      </c>
      <c r="W58" s="3">
        <v>800000</v>
      </c>
      <c r="X58" s="3">
        <v>800000</v>
      </c>
      <c r="Y58" s="3">
        <v>800000</v>
      </c>
      <c r="Z58" s="3">
        <v>800000</v>
      </c>
      <c r="AA58" s="3">
        <v>800000</v>
      </c>
      <c r="AB58" s="3">
        <v>800000</v>
      </c>
      <c r="AC58" s="3">
        <v>800000</v>
      </c>
      <c r="AD58" s="3">
        <v>800000</v>
      </c>
      <c r="AE58" s="3">
        <v>800000</v>
      </c>
      <c r="AF58" s="3">
        <v>800000</v>
      </c>
      <c r="AG58" s="3">
        <v>800000</v>
      </c>
      <c r="AH58" s="3">
        <v>800000</v>
      </c>
      <c r="AI58" s="3">
        <v>800000</v>
      </c>
      <c r="AJ58" s="3">
        <v>800000</v>
      </c>
      <c r="AK58" s="3">
        <v>800000</v>
      </c>
      <c r="AL58" s="3">
        <v>800000</v>
      </c>
      <c r="AM58" s="3">
        <v>800000</v>
      </c>
      <c r="AN58" s="3">
        <v>800000</v>
      </c>
    </row>
    <row r="59" spans="3:40" ht="20.100000000000001" customHeight="1" x14ac:dyDescent="0.4">
      <c r="C59" s="54" t="s">
        <v>586</v>
      </c>
      <c r="D59" s="272">
        <f t="shared" si="1"/>
        <v>31</v>
      </c>
      <c r="E59" s="259"/>
      <c r="F59" s="259"/>
      <c r="G59" s="259"/>
      <c r="H59" s="259"/>
      <c r="I59" s="259"/>
      <c r="J59" s="3">
        <v>800000</v>
      </c>
      <c r="K59" s="3">
        <v>800000</v>
      </c>
      <c r="L59" s="3">
        <v>800000</v>
      </c>
      <c r="M59" s="3">
        <v>800000</v>
      </c>
      <c r="N59" s="3">
        <v>800000</v>
      </c>
      <c r="O59" s="3">
        <v>800000</v>
      </c>
      <c r="P59" s="3">
        <v>800000</v>
      </c>
      <c r="Q59" s="3">
        <v>800000</v>
      </c>
      <c r="R59" s="3">
        <v>800000</v>
      </c>
      <c r="S59" s="3">
        <v>800000</v>
      </c>
      <c r="T59" s="3">
        <v>800000</v>
      </c>
      <c r="U59" s="3">
        <v>800000</v>
      </c>
      <c r="V59" s="3">
        <v>800000</v>
      </c>
      <c r="W59" s="3">
        <v>800000</v>
      </c>
      <c r="X59" s="3">
        <v>800000</v>
      </c>
      <c r="Y59" s="3">
        <v>800000</v>
      </c>
      <c r="Z59" s="3">
        <v>800000</v>
      </c>
      <c r="AA59" s="3">
        <v>800000</v>
      </c>
      <c r="AB59" s="3">
        <v>800000</v>
      </c>
      <c r="AC59" s="3">
        <v>800000</v>
      </c>
      <c r="AD59" s="3">
        <v>800000</v>
      </c>
      <c r="AE59" s="3">
        <v>800000</v>
      </c>
      <c r="AF59" s="3">
        <v>800000</v>
      </c>
      <c r="AG59" s="3">
        <v>800000</v>
      </c>
      <c r="AH59" s="3">
        <v>800000</v>
      </c>
      <c r="AI59" s="3">
        <v>800000</v>
      </c>
      <c r="AJ59" s="3">
        <v>800000</v>
      </c>
      <c r="AK59" s="3">
        <v>800000</v>
      </c>
      <c r="AL59" s="3">
        <v>800000</v>
      </c>
      <c r="AM59" s="3">
        <v>800000</v>
      </c>
      <c r="AN59" s="3">
        <v>800000</v>
      </c>
    </row>
    <row r="60" spans="3:40" ht="20.100000000000001" customHeight="1" x14ac:dyDescent="0.4">
      <c r="C60" s="54" t="s">
        <v>475</v>
      </c>
      <c r="D60" s="272">
        <f t="shared" si="1"/>
        <v>30</v>
      </c>
      <c r="E60" s="259"/>
      <c r="F60" s="259"/>
      <c r="G60" s="259"/>
      <c r="H60" s="3">
        <v>800000</v>
      </c>
      <c r="I60" s="3">
        <v>800000</v>
      </c>
      <c r="J60" s="3">
        <v>800000</v>
      </c>
      <c r="K60" s="3">
        <v>800000</v>
      </c>
      <c r="L60" s="3">
        <v>800000</v>
      </c>
      <c r="M60" s="3">
        <v>800000</v>
      </c>
      <c r="N60" s="3">
        <v>800000</v>
      </c>
      <c r="O60" s="3">
        <v>800000</v>
      </c>
      <c r="P60" s="3">
        <v>800000</v>
      </c>
      <c r="Q60" s="3">
        <v>800000</v>
      </c>
      <c r="R60" s="3">
        <v>800000</v>
      </c>
      <c r="S60" s="3">
        <v>800000</v>
      </c>
      <c r="T60" s="3">
        <v>800000</v>
      </c>
      <c r="U60" s="3">
        <v>800000</v>
      </c>
      <c r="V60" s="3">
        <v>800000</v>
      </c>
      <c r="W60" s="3">
        <v>800000</v>
      </c>
      <c r="X60" s="3">
        <v>800000</v>
      </c>
      <c r="Y60" s="3">
        <v>800000</v>
      </c>
      <c r="Z60" s="3">
        <v>800000</v>
      </c>
      <c r="AA60" s="3">
        <v>800000</v>
      </c>
      <c r="AB60" s="3">
        <v>800000</v>
      </c>
      <c r="AC60" s="3">
        <v>800000</v>
      </c>
      <c r="AD60" s="3">
        <v>800000</v>
      </c>
      <c r="AE60" s="3">
        <v>800000</v>
      </c>
      <c r="AF60" s="3">
        <v>800000</v>
      </c>
      <c r="AG60" s="3">
        <v>800000</v>
      </c>
      <c r="AH60" s="3">
        <v>800000</v>
      </c>
      <c r="AI60" s="3">
        <v>800000</v>
      </c>
      <c r="AJ60" s="3">
        <v>800000</v>
      </c>
      <c r="AK60" s="3">
        <v>800000</v>
      </c>
      <c r="AL60" s="259"/>
      <c r="AM60" s="259"/>
      <c r="AN60" s="260"/>
    </row>
    <row r="61" spans="3:40" ht="20.100000000000001" customHeight="1" x14ac:dyDescent="0.4">
      <c r="C61" s="54" t="s">
        <v>476</v>
      </c>
      <c r="D61" s="272">
        <f t="shared" si="1"/>
        <v>28</v>
      </c>
      <c r="E61" s="259"/>
      <c r="F61" s="259"/>
      <c r="G61" s="259"/>
      <c r="H61" s="3">
        <v>800000</v>
      </c>
      <c r="I61" s="3">
        <v>800000</v>
      </c>
      <c r="J61" s="3">
        <v>800000</v>
      </c>
      <c r="K61" s="3">
        <v>800000</v>
      </c>
      <c r="L61" s="3">
        <v>800000</v>
      </c>
      <c r="M61" s="3">
        <v>800000</v>
      </c>
      <c r="N61" s="3">
        <v>800000</v>
      </c>
      <c r="O61" s="3">
        <v>800000</v>
      </c>
      <c r="P61" s="3">
        <v>800000</v>
      </c>
      <c r="Q61" s="3">
        <v>800000</v>
      </c>
      <c r="R61" s="3">
        <v>800000</v>
      </c>
      <c r="S61" s="3">
        <v>800000</v>
      </c>
      <c r="T61" s="3">
        <v>800000</v>
      </c>
      <c r="U61" s="3">
        <v>800000</v>
      </c>
      <c r="V61" s="3">
        <v>800000</v>
      </c>
      <c r="W61" s="3">
        <v>800000</v>
      </c>
      <c r="X61" s="3">
        <v>800000</v>
      </c>
      <c r="Y61" s="3">
        <v>800000</v>
      </c>
      <c r="Z61" s="3">
        <v>800000</v>
      </c>
      <c r="AA61" s="3">
        <v>800000</v>
      </c>
      <c r="AB61" s="3">
        <v>800000</v>
      </c>
      <c r="AC61" s="3">
        <v>800000</v>
      </c>
      <c r="AD61" s="3">
        <v>800000</v>
      </c>
      <c r="AE61" s="3">
        <v>800000</v>
      </c>
      <c r="AF61" s="3">
        <v>800000</v>
      </c>
      <c r="AG61" s="3">
        <v>800000</v>
      </c>
      <c r="AH61" s="3">
        <v>800000</v>
      </c>
      <c r="AI61" s="3">
        <v>800000</v>
      </c>
      <c r="AJ61" s="259"/>
      <c r="AK61" s="259"/>
      <c r="AL61" s="259"/>
      <c r="AM61" s="259"/>
      <c r="AN61" s="260"/>
    </row>
    <row r="62" spans="3:40" ht="20.100000000000001" customHeight="1" x14ac:dyDescent="0.4">
      <c r="C62" s="54" t="s">
        <v>477</v>
      </c>
      <c r="D62" s="272">
        <f t="shared" si="1"/>
        <v>28</v>
      </c>
      <c r="E62" s="259"/>
      <c r="F62" s="259"/>
      <c r="G62" s="259"/>
      <c r="H62" s="3">
        <v>800000</v>
      </c>
      <c r="I62" s="3">
        <v>800000</v>
      </c>
      <c r="J62" s="3">
        <v>800000</v>
      </c>
      <c r="K62" s="3">
        <v>800000</v>
      </c>
      <c r="L62" s="3">
        <v>800000</v>
      </c>
      <c r="M62" s="3">
        <v>800000</v>
      </c>
      <c r="N62" s="3">
        <v>800000</v>
      </c>
      <c r="O62" s="3">
        <v>800000</v>
      </c>
      <c r="P62" s="3">
        <v>800000</v>
      </c>
      <c r="Q62" s="3">
        <v>800000</v>
      </c>
      <c r="R62" s="3">
        <v>800000</v>
      </c>
      <c r="S62" s="3">
        <v>800000</v>
      </c>
      <c r="T62" s="3">
        <v>800000</v>
      </c>
      <c r="U62" s="3">
        <v>800000</v>
      </c>
      <c r="V62" s="3">
        <v>800000</v>
      </c>
      <c r="W62" s="3">
        <v>800000</v>
      </c>
      <c r="X62" s="3">
        <v>800000</v>
      </c>
      <c r="Y62" s="3">
        <v>800000</v>
      </c>
      <c r="Z62" s="3">
        <v>800000</v>
      </c>
      <c r="AA62" s="3">
        <v>800000</v>
      </c>
      <c r="AB62" s="3">
        <v>800000</v>
      </c>
      <c r="AC62" s="3">
        <v>800000</v>
      </c>
      <c r="AD62" s="3">
        <v>800000</v>
      </c>
      <c r="AE62" s="3">
        <v>800000</v>
      </c>
      <c r="AF62" s="3">
        <v>800000</v>
      </c>
      <c r="AG62" s="3">
        <v>800000</v>
      </c>
      <c r="AH62" s="3">
        <v>800000</v>
      </c>
      <c r="AI62" s="3">
        <v>800000</v>
      </c>
      <c r="AJ62" s="259"/>
      <c r="AK62" s="259"/>
      <c r="AL62" s="259"/>
      <c r="AM62" s="259"/>
      <c r="AN62" s="260"/>
    </row>
    <row r="63" spans="3:40" ht="20.100000000000001" customHeight="1" x14ac:dyDescent="0.4">
      <c r="C63" s="54" t="s">
        <v>478</v>
      </c>
      <c r="D63" s="272">
        <f t="shared" si="1"/>
        <v>26</v>
      </c>
      <c r="E63" s="259"/>
      <c r="F63" s="259"/>
      <c r="G63" s="259"/>
      <c r="H63" s="3">
        <v>800000</v>
      </c>
      <c r="I63" s="3">
        <v>800000</v>
      </c>
      <c r="J63" s="3">
        <v>800000</v>
      </c>
      <c r="K63" s="3">
        <v>800000</v>
      </c>
      <c r="L63" s="3">
        <v>800000</v>
      </c>
      <c r="M63" s="3">
        <v>800000</v>
      </c>
      <c r="N63" s="3">
        <v>800000</v>
      </c>
      <c r="O63" s="3">
        <v>800000</v>
      </c>
      <c r="P63" s="3">
        <v>800000</v>
      </c>
      <c r="Q63" s="3">
        <v>800000</v>
      </c>
      <c r="R63" s="3">
        <v>800000</v>
      </c>
      <c r="S63" s="3">
        <v>800000</v>
      </c>
      <c r="T63" s="3">
        <v>800000</v>
      </c>
      <c r="U63" s="3">
        <v>800000</v>
      </c>
      <c r="V63" s="3">
        <v>800000</v>
      </c>
      <c r="W63" s="3">
        <v>800000</v>
      </c>
      <c r="X63" s="3">
        <v>800000</v>
      </c>
      <c r="Y63" s="3">
        <v>800000</v>
      </c>
      <c r="Z63" s="3">
        <v>800000</v>
      </c>
      <c r="AA63" s="3">
        <v>800000</v>
      </c>
      <c r="AB63" s="3">
        <v>800000</v>
      </c>
      <c r="AC63" s="3">
        <v>800000</v>
      </c>
      <c r="AD63" s="3">
        <v>800000</v>
      </c>
      <c r="AE63" s="3">
        <v>800000</v>
      </c>
      <c r="AF63" s="3">
        <v>800000</v>
      </c>
      <c r="AG63" s="3">
        <v>800000</v>
      </c>
      <c r="AH63" s="259"/>
      <c r="AI63" s="259"/>
      <c r="AJ63" s="259"/>
      <c r="AK63" s="259"/>
      <c r="AL63" s="259"/>
      <c r="AM63" s="259"/>
      <c r="AN63" s="260"/>
    </row>
    <row r="64" spans="3:40" ht="20.100000000000001" customHeight="1" x14ac:dyDescent="0.4">
      <c r="C64" s="54" t="s">
        <v>479</v>
      </c>
      <c r="D64" s="272">
        <f t="shared" si="1"/>
        <v>24</v>
      </c>
      <c r="E64" s="259"/>
      <c r="F64" s="259"/>
      <c r="G64" s="259"/>
      <c r="H64" s="259"/>
      <c r="I64" s="259"/>
      <c r="J64" s="3">
        <v>800000</v>
      </c>
      <c r="K64" s="3">
        <v>800000</v>
      </c>
      <c r="L64" s="3">
        <v>800000</v>
      </c>
      <c r="M64" s="3">
        <v>800000</v>
      </c>
      <c r="N64" s="3">
        <v>800000</v>
      </c>
      <c r="O64" s="3">
        <v>800000</v>
      </c>
      <c r="P64" s="3">
        <v>800000</v>
      </c>
      <c r="Q64" s="3">
        <v>800000</v>
      </c>
      <c r="R64" s="3">
        <v>800000</v>
      </c>
      <c r="S64" s="3">
        <v>800000</v>
      </c>
      <c r="T64" s="3">
        <v>800000</v>
      </c>
      <c r="U64" s="3">
        <v>800000</v>
      </c>
      <c r="V64" s="3">
        <v>800000</v>
      </c>
      <c r="W64" s="3">
        <v>800000</v>
      </c>
      <c r="X64" s="3">
        <v>800000</v>
      </c>
      <c r="Y64" s="3">
        <v>800000</v>
      </c>
      <c r="Z64" s="3">
        <v>800000</v>
      </c>
      <c r="AA64" s="3">
        <v>800000</v>
      </c>
      <c r="AB64" s="3">
        <v>800000</v>
      </c>
      <c r="AC64" s="3">
        <v>800000</v>
      </c>
      <c r="AD64" s="3">
        <v>800000</v>
      </c>
      <c r="AE64" s="3">
        <v>800000</v>
      </c>
      <c r="AF64" s="3">
        <v>800000</v>
      </c>
      <c r="AG64" s="3">
        <v>800000</v>
      </c>
      <c r="AH64" s="259"/>
      <c r="AI64" s="259"/>
      <c r="AJ64" s="259"/>
      <c r="AK64" s="259"/>
      <c r="AL64" s="259"/>
      <c r="AM64" s="259"/>
      <c r="AN64" s="260"/>
    </row>
    <row r="65" spans="3:40" ht="20.100000000000001" customHeight="1" x14ac:dyDescent="0.4">
      <c r="C65" s="54" t="s">
        <v>480</v>
      </c>
      <c r="D65" s="272">
        <f t="shared" si="1"/>
        <v>24</v>
      </c>
      <c r="E65" s="259"/>
      <c r="F65" s="259"/>
      <c r="G65" s="259"/>
      <c r="H65" s="259"/>
      <c r="I65" s="259"/>
      <c r="J65" s="3">
        <v>800000</v>
      </c>
      <c r="K65" s="3">
        <v>800000</v>
      </c>
      <c r="L65" s="3">
        <v>800000</v>
      </c>
      <c r="M65" s="3">
        <v>800000</v>
      </c>
      <c r="N65" s="3">
        <v>800000</v>
      </c>
      <c r="O65" s="3">
        <v>800000</v>
      </c>
      <c r="P65" s="3">
        <v>800000</v>
      </c>
      <c r="Q65" s="3">
        <v>800000</v>
      </c>
      <c r="R65" s="3">
        <v>800000</v>
      </c>
      <c r="S65" s="3">
        <v>800000</v>
      </c>
      <c r="T65" s="3">
        <v>800000</v>
      </c>
      <c r="U65" s="3">
        <v>800000</v>
      </c>
      <c r="V65" s="3">
        <v>800000</v>
      </c>
      <c r="W65" s="3">
        <v>800000</v>
      </c>
      <c r="X65" s="3">
        <v>800000</v>
      </c>
      <c r="Y65" s="3">
        <v>800000</v>
      </c>
      <c r="Z65" s="3">
        <v>800000</v>
      </c>
      <c r="AA65" s="3">
        <v>800000</v>
      </c>
      <c r="AB65" s="3">
        <v>800000</v>
      </c>
      <c r="AC65" s="3">
        <v>800000</v>
      </c>
      <c r="AD65" s="3">
        <v>800000</v>
      </c>
      <c r="AE65" s="3">
        <v>800000</v>
      </c>
      <c r="AF65" s="3">
        <v>800000</v>
      </c>
      <c r="AG65" s="3">
        <v>800000</v>
      </c>
      <c r="AH65" s="259"/>
      <c r="AI65" s="259"/>
      <c r="AJ65" s="259"/>
      <c r="AK65" s="259"/>
      <c r="AL65" s="259"/>
      <c r="AM65" s="259"/>
      <c r="AN65" s="260"/>
    </row>
    <row r="66" spans="3:40" ht="20.100000000000001" customHeight="1" x14ac:dyDescent="0.4">
      <c r="C66" s="54" t="s">
        <v>481</v>
      </c>
      <c r="D66" s="272">
        <f t="shared" si="1"/>
        <v>24</v>
      </c>
      <c r="E66" s="259"/>
      <c r="F66" s="259"/>
      <c r="G66" s="259"/>
      <c r="H66" s="259"/>
      <c r="I66" s="259"/>
      <c r="J66" s="3">
        <v>800000</v>
      </c>
      <c r="K66" s="3">
        <v>800000</v>
      </c>
      <c r="L66" s="3">
        <v>800000</v>
      </c>
      <c r="M66" s="3">
        <v>800000</v>
      </c>
      <c r="N66" s="3">
        <v>800000</v>
      </c>
      <c r="O66" s="3">
        <v>800000</v>
      </c>
      <c r="P66" s="3">
        <v>800000</v>
      </c>
      <c r="Q66" s="3">
        <v>800000</v>
      </c>
      <c r="R66" s="3">
        <v>800000</v>
      </c>
      <c r="S66" s="3">
        <v>800000</v>
      </c>
      <c r="T66" s="3">
        <v>800000</v>
      </c>
      <c r="U66" s="3">
        <v>800000</v>
      </c>
      <c r="V66" s="3">
        <v>800000</v>
      </c>
      <c r="W66" s="3">
        <v>800000</v>
      </c>
      <c r="X66" s="3">
        <v>800000</v>
      </c>
      <c r="Y66" s="3">
        <v>800000</v>
      </c>
      <c r="Z66" s="3">
        <v>800000</v>
      </c>
      <c r="AA66" s="3">
        <v>800000</v>
      </c>
      <c r="AB66" s="3">
        <v>800000</v>
      </c>
      <c r="AC66" s="3">
        <v>800000</v>
      </c>
      <c r="AD66" s="3">
        <v>800000</v>
      </c>
      <c r="AE66" s="3">
        <v>800000</v>
      </c>
      <c r="AF66" s="3">
        <v>800000</v>
      </c>
      <c r="AG66" s="3">
        <v>800000</v>
      </c>
      <c r="AH66" s="259"/>
      <c r="AI66" s="259"/>
      <c r="AJ66" s="259"/>
      <c r="AK66" s="259"/>
      <c r="AL66" s="259"/>
      <c r="AM66" s="259"/>
      <c r="AN66" s="260"/>
    </row>
    <row r="67" spans="3:40" ht="20.100000000000001" customHeight="1" x14ac:dyDescent="0.4">
      <c r="C67" s="54" t="s">
        <v>482</v>
      </c>
      <c r="D67" s="272">
        <f t="shared" si="1"/>
        <v>24</v>
      </c>
      <c r="E67" s="259"/>
      <c r="F67" s="259"/>
      <c r="G67" s="259"/>
      <c r="H67" s="259"/>
      <c r="I67" s="259"/>
      <c r="J67" s="3">
        <v>800000</v>
      </c>
      <c r="K67" s="3">
        <v>800000</v>
      </c>
      <c r="L67" s="3">
        <v>800000</v>
      </c>
      <c r="M67" s="3">
        <v>800000</v>
      </c>
      <c r="N67" s="3">
        <v>800000</v>
      </c>
      <c r="O67" s="3">
        <v>800000</v>
      </c>
      <c r="P67" s="3">
        <v>800000</v>
      </c>
      <c r="Q67" s="3">
        <v>800000</v>
      </c>
      <c r="R67" s="3">
        <v>800000</v>
      </c>
      <c r="S67" s="3">
        <v>800000</v>
      </c>
      <c r="T67" s="3">
        <v>800000</v>
      </c>
      <c r="U67" s="3">
        <v>800000</v>
      </c>
      <c r="V67" s="3">
        <v>800000</v>
      </c>
      <c r="W67" s="3">
        <v>800000</v>
      </c>
      <c r="X67" s="3">
        <v>800000</v>
      </c>
      <c r="Y67" s="3">
        <v>800000</v>
      </c>
      <c r="Z67" s="3">
        <v>800000</v>
      </c>
      <c r="AA67" s="3">
        <v>800000</v>
      </c>
      <c r="AB67" s="3">
        <v>800000</v>
      </c>
      <c r="AC67" s="3">
        <v>800000</v>
      </c>
      <c r="AD67" s="3">
        <v>800000</v>
      </c>
      <c r="AE67" s="3">
        <v>800000</v>
      </c>
      <c r="AF67" s="3">
        <v>800000</v>
      </c>
      <c r="AG67" s="3">
        <v>800000</v>
      </c>
      <c r="AH67" s="259"/>
      <c r="AI67" s="259"/>
      <c r="AJ67" s="259"/>
      <c r="AK67" s="259"/>
      <c r="AL67" s="259"/>
      <c r="AM67" s="259"/>
      <c r="AN67" s="260"/>
    </row>
    <row r="68" spans="3:40" ht="20.100000000000001" customHeight="1" x14ac:dyDescent="0.4">
      <c r="C68" s="54" t="s">
        <v>483</v>
      </c>
      <c r="D68" s="272">
        <f t="shared" si="1"/>
        <v>24</v>
      </c>
      <c r="E68" s="259"/>
      <c r="F68" s="259"/>
      <c r="G68" s="259"/>
      <c r="H68" s="259"/>
      <c r="I68" s="259"/>
      <c r="J68" s="3">
        <v>800000</v>
      </c>
      <c r="K68" s="3">
        <v>800000</v>
      </c>
      <c r="L68" s="3">
        <v>800000</v>
      </c>
      <c r="M68" s="3">
        <v>800000</v>
      </c>
      <c r="N68" s="3">
        <v>800000</v>
      </c>
      <c r="O68" s="3">
        <v>800000</v>
      </c>
      <c r="P68" s="3">
        <v>800000</v>
      </c>
      <c r="Q68" s="3">
        <v>800000</v>
      </c>
      <c r="R68" s="3">
        <v>800000</v>
      </c>
      <c r="S68" s="3">
        <v>800000</v>
      </c>
      <c r="T68" s="3">
        <v>800000</v>
      </c>
      <c r="U68" s="3">
        <v>800000</v>
      </c>
      <c r="V68" s="3">
        <v>800000</v>
      </c>
      <c r="W68" s="3">
        <v>800000</v>
      </c>
      <c r="X68" s="3">
        <v>800000</v>
      </c>
      <c r="Y68" s="3">
        <v>800000</v>
      </c>
      <c r="Z68" s="3">
        <v>800000</v>
      </c>
      <c r="AA68" s="3">
        <v>800000</v>
      </c>
      <c r="AB68" s="3">
        <v>800000</v>
      </c>
      <c r="AC68" s="3">
        <v>800000</v>
      </c>
      <c r="AD68" s="3">
        <v>800000</v>
      </c>
      <c r="AE68" s="3">
        <v>800000</v>
      </c>
      <c r="AF68" s="3">
        <v>800000</v>
      </c>
      <c r="AG68" s="3">
        <v>800000</v>
      </c>
      <c r="AH68" s="259"/>
      <c r="AI68" s="259"/>
      <c r="AJ68" s="259"/>
      <c r="AK68" s="259"/>
      <c r="AL68" s="259"/>
      <c r="AM68" s="259"/>
      <c r="AN68" s="260"/>
    </row>
    <row r="69" spans="3:40" ht="20.100000000000001" customHeight="1" x14ac:dyDescent="0.4">
      <c r="C69" s="54" t="s">
        <v>484</v>
      </c>
      <c r="D69" s="272">
        <f t="shared" si="1"/>
        <v>16</v>
      </c>
      <c r="E69" s="259"/>
      <c r="F69" s="259"/>
      <c r="G69" s="259"/>
      <c r="H69" s="259"/>
      <c r="I69" s="259"/>
      <c r="J69" s="259"/>
      <c r="K69" s="259"/>
      <c r="L69" s="259"/>
      <c r="M69" s="259"/>
      <c r="N69" s="259"/>
      <c r="O69" s="259"/>
      <c r="P69" s="259"/>
      <c r="Q69" s="259"/>
      <c r="R69" s="3">
        <v>800000</v>
      </c>
      <c r="S69" s="3">
        <v>800000</v>
      </c>
      <c r="T69" s="3">
        <v>800000</v>
      </c>
      <c r="U69" s="3">
        <v>800000</v>
      </c>
      <c r="V69" s="3">
        <v>800000</v>
      </c>
      <c r="W69" s="3">
        <v>800000</v>
      </c>
      <c r="X69" s="3">
        <v>800000</v>
      </c>
      <c r="Y69" s="3">
        <v>800000</v>
      </c>
      <c r="Z69" s="3">
        <v>800000</v>
      </c>
      <c r="AA69" s="3">
        <v>800000</v>
      </c>
      <c r="AB69" s="3">
        <v>800000</v>
      </c>
      <c r="AC69" s="3">
        <v>800000</v>
      </c>
      <c r="AD69" s="3">
        <v>800000</v>
      </c>
      <c r="AE69" s="3">
        <v>800000</v>
      </c>
      <c r="AF69" s="3">
        <v>800000</v>
      </c>
      <c r="AG69" s="3">
        <v>800000</v>
      </c>
      <c r="AH69" s="259"/>
      <c r="AI69" s="259"/>
      <c r="AJ69" s="259"/>
      <c r="AK69" s="259"/>
      <c r="AL69" s="259"/>
      <c r="AM69" s="259"/>
      <c r="AN69" s="260"/>
    </row>
    <row r="70" spans="3:40" ht="20.100000000000001" customHeight="1" x14ac:dyDescent="0.4">
      <c r="C70" s="54" t="s">
        <v>485</v>
      </c>
      <c r="D70" s="272">
        <f t="shared" si="1"/>
        <v>16</v>
      </c>
      <c r="E70" s="259"/>
      <c r="F70" s="259"/>
      <c r="G70" s="259"/>
      <c r="H70" s="259"/>
      <c r="I70" s="259"/>
      <c r="J70" s="259"/>
      <c r="K70" s="259"/>
      <c r="L70" s="259"/>
      <c r="M70" s="259"/>
      <c r="N70" s="259"/>
      <c r="O70" s="259"/>
      <c r="P70" s="259"/>
      <c r="Q70" s="259"/>
      <c r="R70" s="3">
        <v>800000</v>
      </c>
      <c r="S70" s="3">
        <v>800000</v>
      </c>
      <c r="T70" s="3">
        <v>800000</v>
      </c>
      <c r="U70" s="3">
        <v>800000</v>
      </c>
      <c r="V70" s="3">
        <v>800000</v>
      </c>
      <c r="W70" s="3">
        <v>800000</v>
      </c>
      <c r="X70" s="3">
        <v>800000</v>
      </c>
      <c r="Y70" s="3">
        <v>800000</v>
      </c>
      <c r="Z70" s="3">
        <v>800000</v>
      </c>
      <c r="AA70" s="3">
        <v>800000</v>
      </c>
      <c r="AB70" s="3">
        <v>800000</v>
      </c>
      <c r="AC70" s="3">
        <v>800000</v>
      </c>
      <c r="AD70" s="3">
        <v>800000</v>
      </c>
      <c r="AE70" s="3">
        <v>800000</v>
      </c>
      <c r="AF70" s="3">
        <v>800000</v>
      </c>
      <c r="AG70" s="3">
        <v>800000</v>
      </c>
      <c r="AH70" s="259"/>
      <c r="AI70" s="259"/>
      <c r="AJ70" s="259"/>
      <c r="AK70" s="259"/>
      <c r="AL70" s="259"/>
      <c r="AM70" s="259"/>
      <c r="AN70" s="260"/>
    </row>
    <row r="71" spans="3:40" ht="20.100000000000001" customHeight="1" x14ac:dyDescent="0.4">
      <c r="C71" s="54" t="s">
        <v>486</v>
      </c>
      <c r="D71" s="272">
        <f t="shared" si="1"/>
        <v>17</v>
      </c>
      <c r="E71" s="259"/>
      <c r="F71" s="259"/>
      <c r="G71" s="259"/>
      <c r="H71" s="259"/>
      <c r="I71" s="259"/>
      <c r="J71" s="259"/>
      <c r="K71" s="259"/>
      <c r="L71" s="259"/>
      <c r="M71" s="259"/>
      <c r="N71" s="259"/>
      <c r="O71" s="259"/>
      <c r="P71" s="259"/>
      <c r="Q71" s="3">
        <v>800000</v>
      </c>
      <c r="R71" s="3">
        <v>800000</v>
      </c>
      <c r="S71" s="3">
        <v>800000</v>
      </c>
      <c r="T71" s="3">
        <v>800000</v>
      </c>
      <c r="U71" s="3">
        <v>800000</v>
      </c>
      <c r="V71" s="3">
        <v>800000</v>
      </c>
      <c r="W71" s="3">
        <v>800000</v>
      </c>
      <c r="X71" s="3">
        <v>800000</v>
      </c>
      <c r="Y71" s="3">
        <v>800000</v>
      </c>
      <c r="Z71" s="3">
        <v>800000</v>
      </c>
      <c r="AA71" s="3">
        <v>800000</v>
      </c>
      <c r="AB71" s="3">
        <v>800000</v>
      </c>
      <c r="AC71" s="3">
        <v>800000</v>
      </c>
      <c r="AD71" s="3">
        <v>800000</v>
      </c>
      <c r="AE71" s="3">
        <v>800000</v>
      </c>
      <c r="AF71" s="3">
        <v>800000</v>
      </c>
      <c r="AG71" s="3">
        <v>800000</v>
      </c>
      <c r="AH71" s="259"/>
      <c r="AI71" s="259"/>
      <c r="AJ71" s="259"/>
      <c r="AK71" s="259"/>
      <c r="AL71" s="259"/>
      <c r="AM71" s="259"/>
      <c r="AN71" s="260"/>
    </row>
    <row r="72" spans="3:40" ht="20.100000000000001" customHeight="1" x14ac:dyDescent="0.4">
      <c r="C72" s="54" t="s">
        <v>487</v>
      </c>
      <c r="D72" s="272">
        <f t="shared" si="1"/>
        <v>17</v>
      </c>
      <c r="E72" s="259"/>
      <c r="F72" s="259"/>
      <c r="G72" s="259"/>
      <c r="H72" s="259"/>
      <c r="I72" s="259"/>
      <c r="J72" s="259"/>
      <c r="K72" s="259"/>
      <c r="L72" s="259"/>
      <c r="M72" s="259"/>
      <c r="N72" s="259"/>
      <c r="O72" s="259"/>
      <c r="P72" s="259"/>
      <c r="Q72" s="3">
        <v>800000</v>
      </c>
      <c r="R72" s="3">
        <v>800000</v>
      </c>
      <c r="S72" s="3">
        <v>800000</v>
      </c>
      <c r="T72" s="3">
        <v>800000</v>
      </c>
      <c r="U72" s="3">
        <v>800000</v>
      </c>
      <c r="V72" s="3">
        <v>800000</v>
      </c>
      <c r="W72" s="3">
        <v>800000</v>
      </c>
      <c r="X72" s="3">
        <v>800000</v>
      </c>
      <c r="Y72" s="3">
        <v>800000</v>
      </c>
      <c r="Z72" s="3">
        <v>800000</v>
      </c>
      <c r="AA72" s="3">
        <v>800000</v>
      </c>
      <c r="AB72" s="3">
        <v>800000</v>
      </c>
      <c r="AC72" s="3">
        <v>800000</v>
      </c>
      <c r="AD72" s="3">
        <v>800000</v>
      </c>
      <c r="AE72" s="3">
        <v>800000</v>
      </c>
      <c r="AF72" s="3">
        <v>800000</v>
      </c>
      <c r="AG72" s="3">
        <v>800000</v>
      </c>
      <c r="AH72" s="259"/>
      <c r="AI72" s="259"/>
      <c r="AJ72" s="259"/>
      <c r="AK72" s="259"/>
      <c r="AL72" s="259"/>
      <c r="AM72" s="259"/>
      <c r="AN72" s="260"/>
    </row>
    <row r="73" spans="3:40" ht="20.100000000000001" customHeight="1" x14ac:dyDescent="0.4">
      <c r="C73" s="54" t="s">
        <v>488</v>
      </c>
      <c r="D73" s="272">
        <f t="shared" si="1"/>
        <v>17</v>
      </c>
      <c r="E73" s="259"/>
      <c r="F73" s="259"/>
      <c r="G73" s="259"/>
      <c r="H73" s="259"/>
      <c r="I73" s="259"/>
      <c r="J73" s="259"/>
      <c r="K73" s="259"/>
      <c r="L73" s="259"/>
      <c r="M73" s="259"/>
      <c r="N73" s="259"/>
      <c r="O73" s="259"/>
      <c r="P73" s="259"/>
      <c r="Q73" s="3">
        <v>800000</v>
      </c>
      <c r="R73" s="3">
        <v>800000</v>
      </c>
      <c r="S73" s="3">
        <v>800000</v>
      </c>
      <c r="T73" s="3">
        <v>800000</v>
      </c>
      <c r="U73" s="3">
        <v>800000</v>
      </c>
      <c r="V73" s="3">
        <v>800000</v>
      </c>
      <c r="W73" s="3">
        <v>800000</v>
      </c>
      <c r="X73" s="3">
        <v>800000</v>
      </c>
      <c r="Y73" s="3">
        <v>800000</v>
      </c>
      <c r="Z73" s="3">
        <v>800000</v>
      </c>
      <c r="AA73" s="3">
        <v>800000</v>
      </c>
      <c r="AB73" s="3">
        <v>800000</v>
      </c>
      <c r="AC73" s="3">
        <v>800000</v>
      </c>
      <c r="AD73" s="3">
        <v>800000</v>
      </c>
      <c r="AE73" s="3">
        <v>800000</v>
      </c>
      <c r="AF73" s="3">
        <v>800000</v>
      </c>
      <c r="AG73" s="3">
        <v>800000</v>
      </c>
      <c r="AH73" s="259"/>
      <c r="AI73" s="259"/>
      <c r="AJ73" s="259"/>
      <c r="AK73" s="259"/>
      <c r="AL73" s="259"/>
      <c r="AM73" s="259"/>
      <c r="AN73" s="260"/>
    </row>
    <row r="74" spans="3:40" ht="20.100000000000001" customHeight="1" x14ac:dyDescent="0.4">
      <c r="C74" s="54" t="s">
        <v>489</v>
      </c>
      <c r="D74" s="272">
        <f t="shared" si="1"/>
        <v>17</v>
      </c>
      <c r="E74" s="259"/>
      <c r="F74" s="259"/>
      <c r="G74" s="259"/>
      <c r="H74" s="259"/>
      <c r="I74" s="259"/>
      <c r="J74" s="259"/>
      <c r="K74" s="259"/>
      <c r="L74" s="259"/>
      <c r="M74" s="259"/>
      <c r="N74" s="259"/>
      <c r="O74" s="259"/>
      <c r="P74" s="259"/>
      <c r="Q74" s="3">
        <v>800000</v>
      </c>
      <c r="R74" s="3">
        <v>800000</v>
      </c>
      <c r="S74" s="3">
        <v>800000</v>
      </c>
      <c r="T74" s="3">
        <v>800000</v>
      </c>
      <c r="U74" s="3">
        <v>800000</v>
      </c>
      <c r="V74" s="3">
        <v>800000</v>
      </c>
      <c r="W74" s="3">
        <v>800000</v>
      </c>
      <c r="X74" s="3">
        <v>800000</v>
      </c>
      <c r="Y74" s="3">
        <v>800000</v>
      </c>
      <c r="Z74" s="3">
        <v>800000</v>
      </c>
      <c r="AA74" s="3">
        <v>800000</v>
      </c>
      <c r="AB74" s="3">
        <v>800000</v>
      </c>
      <c r="AC74" s="3">
        <v>800000</v>
      </c>
      <c r="AD74" s="3">
        <v>800000</v>
      </c>
      <c r="AE74" s="3">
        <v>800000</v>
      </c>
      <c r="AF74" s="3">
        <v>800000</v>
      </c>
      <c r="AG74" s="3">
        <v>800000</v>
      </c>
      <c r="AH74" s="259"/>
      <c r="AI74" s="259"/>
      <c r="AJ74" s="259"/>
      <c r="AK74" s="259"/>
      <c r="AL74" s="259"/>
      <c r="AM74" s="259"/>
      <c r="AN74" s="260"/>
    </row>
    <row r="75" spans="3:40" ht="20.100000000000001" customHeight="1" x14ac:dyDescent="0.4">
      <c r="C75" s="54" t="s">
        <v>490</v>
      </c>
      <c r="D75" s="272">
        <f t="shared" si="1"/>
        <v>16</v>
      </c>
      <c r="E75" s="259"/>
      <c r="F75" s="259"/>
      <c r="G75" s="259"/>
      <c r="H75" s="259"/>
      <c r="I75" s="259"/>
      <c r="J75" s="259"/>
      <c r="K75" s="259"/>
      <c r="L75" s="259"/>
      <c r="M75" s="259"/>
      <c r="N75" s="259"/>
      <c r="O75" s="259"/>
      <c r="P75" s="259"/>
      <c r="Q75" s="259"/>
      <c r="R75" s="3">
        <v>800000</v>
      </c>
      <c r="S75" s="3">
        <v>800000</v>
      </c>
      <c r="T75" s="3">
        <v>800000</v>
      </c>
      <c r="U75" s="3">
        <v>800000</v>
      </c>
      <c r="V75" s="3">
        <v>800000</v>
      </c>
      <c r="W75" s="3">
        <v>800000</v>
      </c>
      <c r="X75" s="3">
        <v>800000</v>
      </c>
      <c r="Y75" s="3">
        <v>800000</v>
      </c>
      <c r="Z75" s="3">
        <v>800000</v>
      </c>
      <c r="AA75" s="3">
        <v>800000</v>
      </c>
      <c r="AB75" s="3">
        <v>800000</v>
      </c>
      <c r="AC75" s="3">
        <v>800000</v>
      </c>
      <c r="AD75" s="3">
        <v>800000</v>
      </c>
      <c r="AE75" s="3">
        <v>800000</v>
      </c>
      <c r="AF75" s="3">
        <v>800000</v>
      </c>
      <c r="AG75" s="3">
        <v>800000</v>
      </c>
      <c r="AH75" s="259"/>
      <c r="AI75" s="259"/>
      <c r="AJ75" s="259"/>
      <c r="AK75" s="259"/>
      <c r="AL75" s="259"/>
      <c r="AM75" s="259"/>
      <c r="AN75" s="260"/>
    </row>
    <row r="76" spans="3:40" ht="20.100000000000001" customHeight="1" x14ac:dyDescent="0.4">
      <c r="C76" s="54" t="s">
        <v>587</v>
      </c>
      <c r="D76" s="272">
        <f t="shared" si="1"/>
        <v>15</v>
      </c>
      <c r="E76" s="259"/>
      <c r="F76" s="259"/>
      <c r="G76" s="259"/>
      <c r="H76" s="259"/>
      <c r="I76" s="259"/>
      <c r="J76" s="259"/>
      <c r="K76" s="259"/>
      <c r="L76" s="259"/>
      <c r="M76" s="259"/>
      <c r="N76" s="259"/>
      <c r="O76" s="259"/>
      <c r="P76" s="259"/>
      <c r="Q76" s="259"/>
      <c r="R76" s="259"/>
      <c r="S76" s="3">
        <v>800000</v>
      </c>
      <c r="T76" s="3">
        <v>800000</v>
      </c>
      <c r="U76" s="3">
        <v>800000</v>
      </c>
      <c r="V76" s="3">
        <v>800000</v>
      </c>
      <c r="W76" s="3">
        <v>800000</v>
      </c>
      <c r="X76" s="3">
        <v>800000</v>
      </c>
      <c r="Y76" s="3">
        <v>800000</v>
      </c>
      <c r="Z76" s="3">
        <v>800000</v>
      </c>
      <c r="AA76" s="3">
        <v>800000</v>
      </c>
      <c r="AB76" s="3">
        <v>800000</v>
      </c>
      <c r="AC76" s="3">
        <v>800000</v>
      </c>
      <c r="AD76" s="3">
        <v>800000</v>
      </c>
      <c r="AE76" s="3">
        <v>800000</v>
      </c>
      <c r="AF76" s="3">
        <v>800000</v>
      </c>
      <c r="AG76" s="3">
        <v>800000</v>
      </c>
      <c r="AH76" s="259"/>
      <c r="AI76" s="259"/>
      <c r="AJ76" s="259"/>
      <c r="AK76" s="259"/>
      <c r="AL76" s="259"/>
      <c r="AM76" s="259"/>
      <c r="AN76" s="260"/>
    </row>
    <row r="77" spans="3:40" ht="20.100000000000001" customHeight="1" x14ac:dyDescent="0.4">
      <c r="C77" s="54" t="s">
        <v>588</v>
      </c>
      <c r="D77" s="272">
        <f t="shared" si="1"/>
        <v>14</v>
      </c>
      <c r="E77" s="259"/>
      <c r="F77" s="259"/>
      <c r="G77" s="259"/>
      <c r="H77" s="259"/>
      <c r="I77" s="259"/>
      <c r="J77" s="259"/>
      <c r="K77" s="259"/>
      <c r="L77" s="259"/>
      <c r="M77" s="259"/>
      <c r="N77" s="259"/>
      <c r="O77" s="259"/>
      <c r="P77" s="259"/>
      <c r="Q77" s="259"/>
      <c r="R77" s="259"/>
      <c r="S77" s="3">
        <v>800000</v>
      </c>
      <c r="T77" s="3">
        <v>800000</v>
      </c>
      <c r="U77" s="3">
        <v>800000</v>
      </c>
      <c r="V77" s="3">
        <v>800000</v>
      </c>
      <c r="W77" s="3">
        <v>800000</v>
      </c>
      <c r="X77" s="3">
        <v>800000</v>
      </c>
      <c r="Y77" s="3">
        <v>800000</v>
      </c>
      <c r="Z77" s="3">
        <v>800000</v>
      </c>
      <c r="AA77" s="3">
        <v>800000</v>
      </c>
      <c r="AB77" s="3">
        <v>800000</v>
      </c>
      <c r="AC77" s="3">
        <v>800000</v>
      </c>
      <c r="AD77" s="3">
        <v>800000</v>
      </c>
      <c r="AE77" s="3">
        <v>800000</v>
      </c>
      <c r="AF77" s="3">
        <v>800000</v>
      </c>
      <c r="AG77" s="259"/>
      <c r="AH77" s="259"/>
      <c r="AI77" s="259"/>
      <c r="AJ77" s="259"/>
      <c r="AK77" s="259"/>
      <c r="AL77" s="259"/>
      <c r="AM77" s="259"/>
      <c r="AN77" s="260"/>
    </row>
    <row r="78" spans="3:40" ht="20.100000000000001" customHeight="1" x14ac:dyDescent="0.4">
      <c r="C78" s="54" t="s">
        <v>589</v>
      </c>
      <c r="D78" s="272">
        <f t="shared" si="1"/>
        <v>14</v>
      </c>
      <c r="E78" s="259"/>
      <c r="F78" s="259"/>
      <c r="G78" s="259"/>
      <c r="H78" s="259"/>
      <c r="I78" s="259"/>
      <c r="J78" s="259"/>
      <c r="K78" s="259"/>
      <c r="L78" s="259"/>
      <c r="M78" s="259"/>
      <c r="N78" s="259"/>
      <c r="O78" s="259"/>
      <c r="P78" s="259"/>
      <c r="Q78" s="259"/>
      <c r="R78" s="259"/>
      <c r="S78" s="3">
        <v>800000</v>
      </c>
      <c r="T78" s="3">
        <v>800000</v>
      </c>
      <c r="U78" s="3">
        <v>800000</v>
      </c>
      <c r="V78" s="3">
        <v>800000</v>
      </c>
      <c r="W78" s="3">
        <v>800000</v>
      </c>
      <c r="X78" s="3">
        <v>800000</v>
      </c>
      <c r="Y78" s="3">
        <v>800000</v>
      </c>
      <c r="Z78" s="3">
        <v>800000</v>
      </c>
      <c r="AA78" s="3">
        <v>800000</v>
      </c>
      <c r="AB78" s="3">
        <v>800000</v>
      </c>
      <c r="AC78" s="3">
        <v>800000</v>
      </c>
      <c r="AD78" s="3">
        <v>800000</v>
      </c>
      <c r="AE78" s="3">
        <v>800000</v>
      </c>
      <c r="AF78" s="3">
        <v>800000</v>
      </c>
      <c r="AG78" s="259"/>
      <c r="AH78" s="259"/>
      <c r="AI78" s="259"/>
      <c r="AJ78" s="259"/>
      <c r="AK78" s="259"/>
      <c r="AL78" s="259"/>
      <c r="AM78" s="259"/>
      <c r="AN78" s="260"/>
    </row>
    <row r="79" spans="3:40" ht="20.100000000000001" customHeight="1" x14ac:dyDescent="0.4">
      <c r="C79" s="54" t="s">
        <v>590</v>
      </c>
      <c r="D79" s="272">
        <f t="shared" si="1"/>
        <v>10</v>
      </c>
      <c r="E79" s="259"/>
      <c r="F79" s="259"/>
      <c r="G79" s="259"/>
      <c r="H79" s="259"/>
      <c r="I79" s="259"/>
      <c r="J79" s="259"/>
      <c r="K79" s="259"/>
      <c r="L79" s="259"/>
      <c r="M79" s="259"/>
      <c r="N79" s="259"/>
      <c r="O79" s="259"/>
      <c r="P79" s="259"/>
      <c r="Q79" s="259"/>
      <c r="R79" s="259"/>
      <c r="S79" s="259"/>
      <c r="T79" s="259"/>
      <c r="U79" s="259"/>
      <c r="V79" s="259"/>
      <c r="W79" s="3">
        <v>800000</v>
      </c>
      <c r="X79" s="3">
        <v>800000</v>
      </c>
      <c r="Y79" s="3">
        <v>800000</v>
      </c>
      <c r="Z79" s="3">
        <v>800000</v>
      </c>
      <c r="AA79" s="3">
        <v>800000</v>
      </c>
      <c r="AB79" s="3">
        <v>800000</v>
      </c>
      <c r="AC79" s="3">
        <v>800000</v>
      </c>
      <c r="AD79" s="3">
        <v>800000</v>
      </c>
      <c r="AE79" s="3">
        <v>800000</v>
      </c>
      <c r="AF79" s="3">
        <v>800000</v>
      </c>
      <c r="AG79" s="259"/>
      <c r="AH79" s="259"/>
      <c r="AI79" s="259"/>
      <c r="AJ79" s="259"/>
      <c r="AK79" s="259"/>
      <c r="AL79" s="259"/>
      <c r="AM79" s="259"/>
      <c r="AN79" s="260"/>
    </row>
    <row r="80" spans="3:40" ht="20.100000000000001" customHeight="1" x14ac:dyDescent="0.4">
      <c r="C80" s="54" t="s">
        <v>591</v>
      </c>
      <c r="D80" s="272">
        <f t="shared" si="1"/>
        <v>10</v>
      </c>
      <c r="E80" s="259"/>
      <c r="F80" s="259"/>
      <c r="G80" s="259"/>
      <c r="H80" s="259"/>
      <c r="I80" s="259"/>
      <c r="J80" s="259"/>
      <c r="K80" s="259"/>
      <c r="L80" s="259"/>
      <c r="M80" s="259"/>
      <c r="N80" s="259"/>
      <c r="O80" s="259"/>
      <c r="P80" s="259"/>
      <c r="Q80" s="259"/>
      <c r="R80" s="259"/>
      <c r="S80" s="259"/>
      <c r="T80" s="259"/>
      <c r="U80" s="259"/>
      <c r="V80" s="259"/>
      <c r="W80" s="3">
        <v>800000</v>
      </c>
      <c r="X80" s="3">
        <v>800000</v>
      </c>
      <c r="Y80" s="3">
        <v>800000</v>
      </c>
      <c r="Z80" s="3">
        <v>800000</v>
      </c>
      <c r="AA80" s="3">
        <v>800000</v>
      </c>
      <c r="AB80" s="3">
        <v>800000</v>
      </c>
      <c r="AC80" s="3">
        <v>800000</v>
      </c>
      <c r="AD80" s="3">
        <v>800000</v>
      </c>
      <c r="AE80" s="3">
        <v>800000</v>
      </c>
      <c r="AF80" s="3">
        <v>800000</v>
      </c>
      <c r="AG80" s="259"/>
      <c r="AH80" s="259"/>
      <c r="AI80" s="259"/>
      <c r="AJ80" s="259"/>
      <c r="AK80" s="259"/>
      <c r="AL80" s="259"/>
      <c r="AM80" s="259"/>
      <c r="AN80" s="260"/>
    </row>
    <row r="81" spans="3:40" ht="20.100000000000001" customHeight="1" x14ac:dyDescent="0.4">
      <c r="C81" s="54" t="s">
        <v>592</v>
      </c>
      <c r="D81" s="272">
        <f t="shared" si="1"/>
        <v>9</v>
      </c>
      <c r="E81" s="259"/>
      <c r="F81" s="259"/>
      <c r="G81" s="259"/>
      <c r="H81" s="259"/>
      <c r="I81" s="259"/>
      <c r="J81" s="259"/>
      <c r="K81" s="259"/>
      <c r="L81" s="259"/>
      <c r="M81" s="259"/>
      <c r="N81" s="259"/>
      <c r="O81" s="259"/>
      <c r="P81" s="259"/>
      <c r="Q81" s="259"/>
      <c r="R81" s="259"/>
      <c r="S81" s="259"/>
      <c r="T81" s="259"/>
      <c r="U81" s="259"/>
      <c r="V81" s="259"/>
      <c r="W81" s="3">
        <v>800000</v>
      </c>
      <c r="X81" s="3">
        <v>800000</v>
      </c>
      <c r="Y81" s="3">
        <v>800000</v>
      </c>
      <c r="Z81" s="3">
        <v>800000</v>
      </c>
      <c r="AA81" s="3">
        <v>800000</v>
      </c>
      <c r="AB81" s="3">
        <v>800000</v>
      </c>
      <c r="AC81" s="3">
        <v>800000</v>
      </c>
      <c r="AD81" s="3">
        <v>800000</v>
      </c>
      <c r="AE81" s="3">
        <v>800000</v>
      </c>
      <c r="AF81" s="259"/>
      <c r="AG81" s="259"/>
      <c r="AH81" s="259"/>
      <c r="AI81" s="259"/>
      <c r="AJ81" s="259"/>
      <c r="AK81" s="259"/>
      <c r="AL81" s="259"/>
      <c r="AM81" s="259"/>
      <c r="AN81" s="260"/>
    </row>
    <row r="82" spans="3:40" ht="20.100000000000001" customHeight="1" x14ac:dyDescent="0.4">
      <c r="C82" s="54" t="s">
        <v>593</v>
      </c>
      <c r="D82" s="272">
        <f t="shared" si="1"/>
        <v>9</v>
      </c>
      <c r="E82" s="259"/>
      <c r="F82" s="259"/>
      <c r="G82" s="259"/>
      <c r="H82" s="259"/>
      <c r="I82" s="259"/>
      <c r="J82" s="259"/>
      <c r="K82" s="259"/>
      <c r="L82" s="259"/>
      <c r="M82" s="259"/>
      <c r="N82" s="259"/>
      <c r="O82" s="259"/>
      <c r="P82" s="259"/>
      <c r="Q82" s="259"/>
      <c r="R82" s="259"/>
      <c r="S82" s="259"/>
      <c r="T82" s="259"/>
      <c r="U82" s="259"/>
      <c r="V82" s="259"/>
      <c r="W82" s="3">
        <v>800000</v>
      </c>
      <c r="X82" s="3">
        <v>800000</v>
      </c>
      <c r="Y82" s="3">
        <v>800000</v>
      </c>
      <c r="Z82" s="3">
        <v>800000</v>
      </c>
      <c r="AA82" s="3">
        <v>800000</v>
      </c>
      <c r="AB82" s="3">
        <v>800000</v>
      </c>
      <c r="AC82" s="3">
        <v>800000</v>
      </c>
      <c r="AD82" s="3">
        <v>800000</v>
      </c>
      <c r="AE82" s="3">
        <v>800000</v>
      </c>
      <c r="AF82" s="259"/>
      <c r="AG82" s="259"/>
      <c r="AH82" s="259"/>
      <c r="AI82" s="259"/>
      <c r="AJ82" s="259"/>
      <c r="AK82" s="259"/>
      <c r="AL82" s="259"/>
      <c r="AM82" s="259"/>
      <c r="AN82" s="260"/>
    </row>
    <row r="83" spans="3:40" ht="20.100000000000001" customHeight="1" x14ac:dyDescent="0.4">
      <c r="C83" s="54" t="s">
        <v>594</v>
      </c>
      <c r="D83" s="272">
        <f t="shared" si="1"/>
        <v>9</v>
      </c>
      <c r="E83" s="259"/>
      <c r="F83" s="259"/>
      <c r="G83" s="259"/>
      <c r="H83" s="259"/>
      <c r="I83" s="259"/>
      <c r="J83" s="259"/>
      <c r="K83" s="259"/>
      <c r="L83" s="259"/>
      <c r="M83" s="259"/>
      <c r="N83" s="259"/>
      <c r="O83" s="259"/>
      <c r="P83" s="259"/>
      <c r="Q83" s="259"/>
      <c r="R83" s="259"/>
      <c r="S83" s="259"/>
      <c r="T83" s="259"/>
      <c r="U83" s="259"/>
      <c r="V83" s="259"/>
      <c r="W83" s="3">
        <v>800000</v>
      </c>
      <c r="X83" s="3">
        <v>800000</v>
      </c>
      <c r="Y83" s="3">
        <v>800000</v>
      </c>
      <c r="Z83" s="3">
        <v>800000</v>
      </c>
      <c r="AA83" s="3">
        <v>800000</v>
      </c>
      <c r="AB83" s="3">
        <v>800000</v>
      </c>
      <c r="AC83" s="3">
        <v>800000</v>
      </c>
      <c r="AD83" s="3">
        <v>800000</v>
      </c>
      <c r="AE83" s="3">
        <v>800000</v>
      </c>
      <c r="AF83" s="259"/>
      <c r="AG83" s="259"/>
      <c r="AH83" s="259"/>
      <c r="AI83" s="259"/>
      <c r="AJ83" s="259"/>
      <c r="AK83" s="259"/>
      <c r="AL83" s="259"/>
      <c r="AM83" s="259"/>
      <c r="AN83" s="260"/>
    </row>
    <row r="84" spans="3:40" ht="20.100000000000001" customHeight="1" x14ac:dyDescent="0.4">
      <c r="C84" s="54" t="s">
        <v>595</v>
      </c>
      <c r="D84" s="272">
        <f t="shared" si="1"/>
        <v>8</v>
      </c>
      <c r="E84" s="259"/>
      <c r="F84" s="259"/>
      <c r="G84" s="259"/>
      <c r="H84" s="259"/>
      <c r="I84" s="259"/>
      <c r="J84" s="259"/>
      <c r="K84" s="259"/>
      <c r="L84" s="259"/>
      <c r="M84" s="259"/>
      <c r="N84" s="259"/>
      <c r="O84" s="259"/>
      <c r="P84" s="259"/>
      <c r="Q84" s="259"/>
      <c r="R84" s="259"/>
      <c r="S84" s="259"/>
      <c r="T84" s="259"/>
      <c r="U84" s="259"/>
      <c r="V84" s="259"/>
      <c r="W84" s="3">
        <v>800000</v>
      </c>
      <c r="X84" s="3">
        <v>800000</v>
      </c>
      <c r="Y84" s="3">
        <v>800000</v>
      </c>
      <c r="Z84" s="3">
        <v>800000</v>
      </c>
      <c r="AA84" s="3">
        <v>800000</v>
      </c>
      <c r="AB84" s="3">
        <v>800000</v>
      </c>
      <c r="AC84" s="3">
        <v>800000</v>
      </c>
      <c r="AD84" s="3">
        <v>800000</v>
      </c>
      <c r="AE84" s="259"/>
      <c r="AF84" s="259"/>
      <c r="AG84" s="259"/>
      <c r="AH84" s="259"/>
      <c r="AI84" s="259"/>
      <c r="AJ84" s="259"/>
      <c r="AK84" s="259"/>
      <c r="AL84" s="259"/>
      <c r="AM84" s="259"/>
      <c r="AN84" s="260"/>
    </row>
    <row r="85" spans="3:40" ht="20.100000000000001" customHeight="1" x14ac:dyDescent="0.4">
      <c r="C85" s="54" t="s">
        <v>491</v>
      </c>
      <c r="D85" s="272">
        <f t="shared" si="1"/>
        <v>36</v>
      </c>
      <c r="E85" s="3">
        <v>800000</v>
      </c>
      <c r="F85" s="3">
        <v>800000</v>
      </c>
      <c r="G85" s="3">
        <v>800000</v>
      </c>
      <c r="H85" s="3">
        <v>800000</v>
      </c>
      <c r="I85" s="3">
        <v>800000</v>
      </c>
      <c r="J85" s="3">
        <v>800000</v>
      </c>
      <c r="K85" s="3">
        <v>800000</v>
      </c>
      <c r="L85" s="3">
        <v>800000</v>
      </c>
      <c r="M85" s="3">
        <v>800000</v>
      </c>
      <c r="N85" s="3">
        <v>800000</v>
      </c>
      <c r="O85" s="3">
        <v>800000</v>
      </c>
      <c r="P85" s="3">
        <v>800000</v>
      </c>
      <c r="Q85" s="3">
        <v>800000</v>
      </c>
      <c r="R85" s="3">
        <v>800000</v>
      </c>
      <c r="S85" s="3">
        <v>800000</v>
      </c>
      <c r="T85" s="3">
        <v>800000</v>
      </c>
      <c r="U85" s="3">
        <v>800000</v>
      </c>
      <c r="V85" s="3">
        <v>800000</v>
      </c>
      <c r="W85" s="3">
        <v>800000</v>
      </c>
      <c r="X85" s="3">
        <v>800000</v>
      </c>
      <c r="Y85" s="3">
        <v>800000</v>
      </c>
      <c r="Z85" s="3">
        <v>800000</v>
      </c>
      <c r="AA85" s="3">
        <v>800000</v>
      </c>
      <c r="AB85" s="3">
        <v>800000</v>
      </c>
      <c r="AC85" s="3">
        <v>800000</v>
      </c>
      <c r="AD85" s="3">
        <v>800000</v>
      </c>
      <c r="AE85" s="3">
        <v>800000</v>
      </c>
      <c r="AF85" s="3">
        <v>800000</v>
      </c>
      <c r="AG85" s="3">
        <v>800000</v>
      </c>
      <c r="AH85" s="3">
        <v>800000</v>
      </c>
      <c r="AI85" s="3">
        <v>800000</v>
      </c>
      <c r="AJ85" s="3">
        <v>800000</v>
      </c>
      <c r="AK85" s="3">
        <v>800000</v>
      </c>
      <c r="AL85" s="3">
        <v>800000</v>
      </c>
      <c r="AM85" s="3">
        <v>800000</v>
      </c>
      <c r="AN85" s="3">
        <v>800000</v>
      </c>
    </row>
    <row r="86" spans="3:40" ht="20.100000000000001" customHeight="1" x14ac:dyDescent="0.4">
      <c r="C86" s="54" t="s">
        <v>606</v>
      </c>
      <c r="D86" s="272">
        <f t="shared" si="1"/>
        <v>33</v>
      </c>
      <c r="E86" s="255"/>
      <c r="F86" s="255"/>
      <c r="G86" s="255"/>
      <c r="H86" s="3">
        <v>800000</v>
      </c>
      <c r="I86" s="3">
        <v>800000</v>
      </c>
      <c r="J86" s="3">
        <v>800000</v>
      </c>
      <c r="K86" s="3">
        <v>800000</v>
      </c>
      <c r="L86" s="3">
        <v>800000</v>
      </c>
      <c r="M86" s="3">
        <v>800000</v>
      </c>
      <c r="N86" s="3">
        <v>800000</v>
      </c>
      <c r="O86" s="3">
        <v>800000</v>
      </c>
      <c r="P86" s="3">
        <v>800000</v>
      </c>
      <c r="Q86" s="3">
        <v>800000</v>
      </c>
      <c r="R86" s="3">
        <v>800000</v>
      </c>
      <c r="S86" s="3">
        <v>800000</v>
      </c>
      <c r="T86" s="3">
        <v>800000</v>
      </c>
      <c r="U86" s="3">
        <v>800000</v>
      </c>
      <c r="V86" s="3">
        <v>800000</v>
      </c>
      <c r="W86" s="3">
        <v>800000</v>
      </c>
      <c r="X86" s="3">
        <v>800000</v>
      </c>
      <c r="Y86" s="3">
        <v>800000</v>
      </c>
      <c r="Z86" s="3">
        <v>800000</v>
      </c>
      <c r="AA86" s="3">
        <v>800000</v>
      </c>
      <c r="AB86" s="3">
        <v>800000</v>
      </c>
      <c r="AC86" s="3">
        <v>800000</v>
      </c>
      <c r="AD86" s="3">
        <v>800000</v>
      </c>
      <c r="AE86" s="3">
        <v>800000</v>
      </c>
      <c r="AF86" s="3">
        <v>800000</v>
      </c>
      <c r="AG86" s="3">
        <v>800000</v>
      </c>
      <c r="AH86" s="3">
        <v>800000</v>
      </c>
      <c r="AI86" s="3">
        <v>800000</v>
      </c>
      <c r="AJ86" s="3">
        <v>800000</v>
      </c>
      <c r="AK86" s="3">
        <v>800000</v>
      </c>
      <c r="AL86" s="3">
        <v>800000</v>
      </c>
      <c r="AM86" s="3">
        <v>800000</v>
      </c>
      <c r="AN86" s="3">
        <v>800000</v>
      </c>
    </row>
    <row r="87" spans="3:40" ht="20.100000000000001" customHeight="1" x14ac:dyDescent="0.4">
      <c r="C87" s="54" t="s">
        <v>607</v>
      </c>
      <c r="D87" s="272">
        <f t="shared" si="1"/>
        <v>30</v>
      </c>
      <c r="E87" s="259"/>
      <c r="F87" s="259"/>
      <c r="G87" s="259"/>
      <c r="H87" s="259"/>
      <c r="I87" s="259"/>
      <c r="J87" s="259"/>
      <c r="K87" s="3">
        <v>800000</v>
      </c>
      <c r="L87" s="3">
        <v>800000</v>
      </c>
      <c r="M87" s="3">
        <v>800000</v>
      </c>
      <c r="N87" s="3">
        <v>800000</v>
      </c>
      <c r="O87" s="3">
        <v>800000</v>
      </c>
      <c r="P87" s="3">
        <v>800000</v>
      </c>
      <c r="Q87" s="3">
        <v>800000</v>
      </c>
      <c r="R87" s="3">
        <v>800000</v>
      </c>
      <c r="S87" s="3">
        <v>800000</v>
      </c>
      <c r="T87" s="3">
        <v>800000</v>
      </c>
      <c r="U87" s="3">
        <v>800000</v>
      </c>
      <c r="V87" s="3">
        <v>800000</v>
      </c>
      <c r="W87" s="3">
        <v>800000</v>
      </c>
      <c r="X87" s="3">
        <v>800000</v>
      </c>
      <c r="Y87" s="3">
        <v>800000</v>
      </c>
      <c r="Z87" s="3">
        <v>800000</v>
      </c>
      <c r="AA87" s="3">
        <v>800000</v>
      </c>
      <c r="AB87" s="3">
        <v>800000</v>
      </c>
      <c r="AC87" s="3">
        <v>800000</v>
      </c>
      <c r="AD87" s="3">
        <v>800000</v>
      </c>
      <c r="AE87" s="3">
        <v>800000</v>
      </c>
      <c r="AF87" s="3">
        <v>800000</v>
      </c>
      <c r="AG87" s="3">
        <v>800000</v>
      </c>
      <c r="AH87" s="3">
        <v>800000</v>
      </c>
      <c r="AI87" s="3">
        <v>800000</v>
      </c>
      <c r="AJ87" s="3">
        <v>800000</v>
      </c>
      <c r="AK87" s="3">
        <v>800000</v>
      </c>
      <c r="AL87" s="3">
        <v>800000</v>
      </c>
      <c r="AM87" s="3">
        <v>800000</v>
      </c>
      <c r="AN87" s="3">
        <v>800000</v>
      </c>
    </row>
    <row r="88" spans="3:40" ht="20.100000000000001" customHeight="1" x14ac:dyDescent="0.4">
      <c r="C88" s="54" t="s">
        <v>492</v>
      </c>
      <c r="D88" s="272">
        <f t="shared" si="1"/>
        <v>36</v>
      </c>
      <c r="E88" s="3">
        <v>800000</v>
      </c>
      <c r="F88" s="3">
        <v>800000</v>
      </c>
      <c r="G88" s="3">
        <v>800000</v>
      </c>
      <c r="H88" s="3">
        <v>800000</v>
      </c>
      <c r="I88" s="3">
        <v>800000</v>
      </c>
      <c r="J88" s="3">
        <v>800000</v>
      </c>
      <c r="K88" s="3">
        <v>800000</v>
      </c>
      <c r="L88" s="3">
        <v>800000</v>
      </c>
      <c r="M88" s="3">
        <v>800000</v>
      </c>
      <c r="N88" s="3">
        <v>800000</v>
      </c>
      <c r="O88" s="3">
        <v>800000</v>
      </c>
      <c r="P88" s="3">
        <v>800000</v>
      </c>
      <c r="Q88" s="3">
        <v>800000</v>
      </c>
      <c r="R88" s="3">
        <v>800000</v>
      </c>
      <c r="S88" s="3">
        <v>800000</v>
      </c>
      <c r="T88" s="3">
        <v>800000</v>
      </c>
      <c r="U88" s="3">
        <v>800000</v>
      </c>
      <c r="V88" s="3">
        <v>800000</v>
      </c>
      <c r="W88" s="3">
        <v>800000</v>
      </c>
      <c r="X88" s="3">
        <v>800000</v>
      </c>
      <c r="Y88" s="3">
        <v>800000</v>
      </c>
      <c r="Z88" s="3">
        <v>800000</v>
      </c>
      <c r="AA88" s="3">
        <v>800000</v>
      </c>
      <c r="AB88" s="3">
        <v>800000</v>
      </c>
      <c r="AC88" s="3">
        <v>800000</v>
      </c>
      <c r="AD88" s="3">
        <v>800000</v>
      </c>
      <c r="AE88" s="3">
        <v>800000</v>
      </c>
      <c r="AF88" s="3">
        <v>800000</v>
      </c>
      <c r="AG88" s="3">
        <v>800000</v>
      </c>
      <c r="AH88" s="3">
        <v>800000</v>
      </c>
      <c r="AI88" s="3">
        <v>800000</v>
      </c>
      <c r="AJ88" s="3">
        <v>800000</v>
      </c>
      <c r="AK88" s="3">
        <v>800000</v>
      </c>
      <c r="AL88" s="3">
        <v>800000</v>
      </c>
      <c r="AM88" s="3">
        <v>800000</v>
      </c>
      <c r="AN88" s="3">
        <v>800000</v>
      </c>
    </row>
    <row r="89" spans="3:40" ht="20.100000000000001" customHeight="1" x14ac:dyDescent="0.4">
      <c r="C89" s="54" t="s">
        <v>493</v>
      </c>
      <c r="D89" s="272">
        <f t="shared" si="1"/>
        <v>36</v>
      </c>
      <c r="E89" s="3">
        <v>800000</v>
      </c>
      <c r="F89" s="3">
        <v>800000</v>
      </c>
      <c r="G89" s="3">
        <v>800000</v>
      </c>
      <c r="H89" s="3">
        <v>800000</v>
      </c>
      <c r="I89" s="3">
        <v>800000</v>
      </c>
      <c r="J89" s="3">
        <v>800000</v>
      </c>
      <c r="K89" s="3">
        <v>800000</v>
      </c>
      <c r="L89" s="3">
        <v>800000</v>
      </c>
      <c r="M89" s="3">
        <v>800000</v>
      </c>
      <c r="N89" s="3">
        <v>800000</v>
      </c>
      <c r="O89" s="3">
        <v>800000</v>
      </c>
      <c r="P89" s="3">
        <v>800000</v>
      </c>
      <c r="Q89" s="3">
        <v>800000</v>
      </c>
      <c r="R89" s="3">
        <v>800000</v>
      </c>
      <c r="S89" s="3">
        <v>800000</v>
      </c>
      <c r="T89" s="3">
        <v>800000</v>
      </c>
      <c r="U89" s="3">
        <v>800000</v>
      </c>
      <c r="V89" s="3">
        <v>800000</v>
      </c>
      <c r="W89" s="3">
        <v>800000</v>
      </c>
      <c r="X89" s="3">
        <v>800000</v>
      </c>
      <c r="Y89" s="3">
        <v>800000</v>
      </c>
      <c r="Z89" s="3">
        <v>800000</v>
      </c>
      <c r="AA89" s="3">
        <v>800000</v>
      </c>
      <c r="AB89" s="3">
        <v>800000</v>
      </c>
      <c r="AC89" s="3">
        <v>800000</v>
      </c>
      <c r="AD89" s="3">
        <v>800000</v>
      </c>
      <c r="AE89" s="3">
        <v>800000</v>
      </c>
      <c r="AF89" s="3">
        <v>800000</v>
      </c>
      <c r="AG89" s="3">
        <v>800000</v>
      </c>
      <c r="AH89" s="3">
        <v>800000</v>
      </c>
      <c r="AI89" s="3">
        <v>800000</v>
      </c>
      <c r="AJ89" s="3">
        <v>800000</v>
      </c>
      <c r="AK89" s="3">
        <v>800000</v>
      </c>
      <c r="AL89" s="3">
        <v>800000</v>
      </c>
      <c r="AM89" s="3">
        <v>800000</v>
      </c>
      <c r="AN89" s="3">
        <v>800000</v>
      </c>
    </row>
    <row r="90" spans="3:40" ht="20.100000000000001" customHeight="1" x14ac:dyDescent="0.4">
      <c r="C90" s="54" t="s">
        <v>494</v>
      </c>
      <c r="D90" s="272">
        <f t="shared" si="1"/>
        <v>33</v>
      </c>
      <c r="E90" s="259"/>
      <c r="F90" s="259"/>
      <c r="G90" s="259"/>
      <c r="H90" s="3">
        <v>800000</v>
      </c>
      <c r="I90" s="3">
        <v>800000</v>
      </c>
      <c r="J90" s="3">
        <v>800000</v>
      </c>
      <c r="K90" s="3">
        <v>800000</v>
      </c>
      <c r="L90" s="3">
        <v>800000</v>
      </c>
      <c r="M90" s="3">
        <v>800000</v>
      </c>
      <c r="N90" s="3">
        <v>800000</v>
      </c>
      <c r="O90" s="3">
        <v>800000</v>
      </c>
      <c r="P90" s="3">
        <v>800000</v>
      </c>
      <c r="Q90" s="3">
        <v>800000</v>
      </c>
      <c r="R90" s="3">
        <v>800000</v>
      </c>
      <c r="S90" s="3">
        <v>800000</v>
      </c>
      <c r="T90" s="3">
        <v>800000</v>
      </c>
      <c r="U90" s="3">
        <v>800000</v>
      </c>
      <c r="V90" s="3">
        <v>800000</v>
      </c>
      <c r="W90" s="3">
        <v>800000</v>
      </c>
      <c r="X90" s="3">
        <v>800000</v>
      </c>
      <c r="Y90" s="3">
        <v>800000</v>
      </c>
      <c r="Z90" s="3">
        <v>800000</v>
      </c>
      <c r="AA90" s="3">
        <v>800000</v>
      </c>
      <c r="AB90" s="3">
        <v>800000</v>
      </c>
      <c r="AC90" s="3">
        <v>800000</v>
      </c>
      <c r="AD90" s="3">
        <v>800000</v>
      </c>
      <c r="AE90" s="3">
        <v>800000</v>
      </c>
      <c r="AF90" s="3">
        <v>800000</v>
      </c>
      <c r="AG90" s="3">
        <v>800000</v>
      </c>
      <c r="AH90" s="3">
        <v>800000</v>
      </c>
      <c r="AI90" s="3">
        <v>800000</v>
      </c>
      <c r="AJ90" s="3">
        <v>800000</v>
      </c>
      <c r="AK90" s="3">
        <v>800000</v>
      </c>
      <c r="AL90" s="3">
        <v>800000</v>
      </c>
      <c r="AM90" s="3">
        <v>800000</v>
      </c>
      <c r="AN90" s="3">
        <v>800000</v>
      </c>
    </row>
    <row r="91" spans="3:40" ht="20.100000000000001" customHeight="1" x14ac:dyDescent="0.4">
      <c r="C91" s="54" t="s">
        <v>495</v>
      </c>
      <c r="D91" s="272">
        <f t="shared" si="1"/>
        <v>33</v>
      </c>
      <c r="E91" s="259"/>
      <c r="F91" s="259"/>
      <c r="G91" s="259"/>
      <c r="H91" s="3">
        <v>800000</v>
      </c>
      <c r="I91" s="3">
        <v>800000</v>
      </c>
      <c r="J91" s="3">
        <v>800000</v>
      </c>
      <c r="K91" s="3">
        <v>800000</v>
      </c>
      <c r="L91" s="3">
        <v>800000</v>
      </c>
      <c r="M91" s="3">
        <v>800000</v>
      </c>
      <c r="N91" s="3">
        <v>800000</v>
      </c>
      <c r="O91" s="3">
        <v>800000</v>
      </c>
      <c r="P91" s="3">
        <v>800000</v>
      </c>
      <c r="Q91" s="3">
        <v>800000</v>
      </c>
      <c r="R91" s="3">
        <v>800000</v>
      </c>
      <c r="S91" s="3">
        <v>800000</v>
      </c>
      <c r="T91" s="3">
        <v>800000</v>
      </c>
      <c r="U91" s="3">
        <v>800000</v>
      </c>
      <c r="V91" s="3">
        <v>800000</v>
      </c>
      <c r="W91" s="3">
        <v>800000</v>
      </c>
      <c r="X91" s="3">
        <v>800000</v>
      </c>
      <c r="Y91" s="3">
        <v>800000</v>
      </c>
      <c r="Z91" s="3">
        <v>800000</v>
      </c>
      <c r="AA91" s="3">
        <v>800000</v>
      </c>
      <c r="AB91" s="3">
        <v>800000</v>
      </c>
      <c r="AC91" s="3">
        <v>800000</v>
      </c>
      <c r="AD91" s="3">
        <v>800000</v>
      </c>
      <c r="AE91" s="3">
        <v>800000</v>
      </c>
      <c r="AF91" s="3">
        <v>800000</v>
      </c>
      <c r="AG91" s="3">
        <v>800000</v>
      </c>
      <c r="AH91" s="3">
        <v>800000</v>
      </c>
      <c r="AI91" s="3">
        <v>800000</v>
      </c>
      <c r="AJ91" s="3">
        <v>800000</v>
      </c>
      <c r="AK91" s="3">
        <v>800000</v>
      </c>
      <c r="AL91" s="3">
        <v>800000</v>
      </c>
      <c r="AM91" s="3">
        <v>800000</v>
      </c>
      <c r="AN91" s="3">
        <v>800000</v>
      </c>
    </row>
    <row r="92" spans="3:40" ht="20.100000000000001" customHeight="1" x14ac:dyDescent="0.4">
      <c r="C92" s="54" t="s">
        <v>496</v>
      </c>
      <c r="D92" s="272">
        <f t="shared" si="1"/>
        <v>33</v>
      </c>
      <c r="E92" s="259"/>
      <c r="F92" s="259"/>
      <c r="G92" s="259"/>
      <c r="H92" s="3">
        <v>800000</v>
      </c>
      <c r="I92" s="3">
        <v>800000</v>
      </c>
      <c r="J92" s="3">
        <v>800000</v>
      </c>
      <c r="K92" s="3">
        <v>800000</v>
      </c>
      <c r="L92" s="3">
        <v>800000</v>
      </c>
      <c r="M92" s="3">
        <v>800000</v>
      </c>
      <c r="N92" s="3">
        <v>800000</v>
      </c>
      <c r="O92" s="3">
        <v>800000</v>
      </c>
      <c r="P92" s="3">
        <v>800000</v>
      </c>
      <c r="Q92" s="3">
        <v>800000</v>
      </c>
      <c r="R92" s="3">
        <v>800000</v>
      </c>
      <c r="S92" s="3">
        <v>800000</v>
      </c>
      <c r="T92" s="3">
        <v>800000</v>
      </c>
      <c r="U92" s="3">
        <v>800000</v>
      </c>
      <c r="V92" s="3">
        <v>800000</v>
      </c>
      <c r="W92" s="3">
        <v>800000</v>
      </c>
      <c r="X92" s="3">
        <v>800000</v>
      </c>
      <c r="Y92" s="3">
        <v>800000</v>
      </c>
      <c r="Z92" s="3">
        <v>800000</v>
      </c>
      <c r="AA92" s="3">
        <v>800000</v>
      </c>
      <c r="AB92" s="3">
        <v>800000</v>
      </c>
      <c r="AC92" s="3">
        <v>800000</v>
      </c>
      <c r="AD92" s="3">
        <v>800000</v>
      </c>
      <c r="AE92" s="3">
        <v>800000</v>
      </c>
      <c r="AF92" s="3">
        <v>800000</v>
      </c>
      <c r="AG92" s="3">
        <v>800000</v>
      </c>
      <c r="AH92" s="3">
        <v>800000</v>
      </c>
      <c r="AI92" s="3">
        <v>800000</v>
      </c>
      <c r="AJ92" s="3">
        <v>800000</v>
      </c>
      <c r="AK92" s="3">
        <v>800000</v>
      </c>
      <c r="AL92" s="3">
        <v>800000</v>
      </c>
      <c r="AM92" s="3">
        <v>800000</v>
      </c>
      <c r="AN92" s="3">
        <v>800000</v>
      </c>
    </row>
    <row r="93" spans="3:40" ht="20.100000000000001" customHeight="1" x14ac:dyDescent="0.4">
      <c r="C93" s="54" t="s">
        <v>497</v>
      </c>
      <c r="D93" s="272">
        <f t="shared" si="1"/>
        <v>30</v>
      </c>
      <c r="E93" s="259"/>
      <c r="F93" s="259"/>
      <c r="G93" s="259"/>
      <c r="H93" s="259"/>
      <c r="I93" s="259"/>
      <c r="J93" s="259"/>
      <c r="K93" s="3">
        <v>800000</v>
      </c>
      <c r="L93" s="3">
        <v>800000</v>
      </c>
      <c r="M93" s="3">
        <v>800000</v>
      </c>
      <c r="N93" s="3">
        <v>800000</v>
      </c>
      <c r="O93" s="3">
        <v>800000</v>
      </c>
      <c r="P93" s="3">
        <v>800000</v>
      </c>
      <c r="Q93" s="3">
        <v>800000</v>
      </c>
      <c r="R93" s="3">
        <v>800000</v>
      </c>
      <c r="S93" s="3">
        <v>800000</v>
      </c>
      <c r="T93" s="3">
        <v>800000</v>
      </c>
      <c r="U93" s="3">
        <v>800000</v>
      </c>
      <c r="V93" s="3">
        <v>800000</v>
      </c>
      <c r="W93" s="3">
        <v>800000</v>
      </c>
      <c r="X93" s="3">
        <v>800000</v>
      </c>
      <c r="Y93" s="3">
        <v>800000</v>
      </c>
      <c r="Z93" s="3">
        <v>800000</v>
      </c>
      <c r="AA93" s="3">
        <v>800000</v>
      </c>
      <c r="AB93" s="3">
        <v>800000</v>
      </c>
      <c r="AC93" s="3">
        <v>800000</v>
      </c>
      <c r="AD93" s="3">
        <v>800000</v>
      </c>
      <c r="AE93" s="3">
        <v>800000</v>
      </c>
      <c r="AF93" s="3">
        <v>800000</v>
      </c>
      <c r="AG93" s="3">
        <v>800000</v>
      </c>
      <c r="AH93" s="3">
        <v>800000</v>
      </c>
      <c r="AI93" s="3">
        <v>800000</v>
      </c>
      <c r="AJ93" s="3">
        <v>800000</v>
      </c>
      <c r="AK93" s="3">
        <v>800000</v>
      </c>
      <c r="AL93" s="3">
        <v>800000</v>
      </c>
      <c r="AM93" s="3">
        <v>800000</v>
      </c>
      <c r="AN93" s="3">
        <v>800000</v>
      </c>
    </row>
    <row r="94" spans="3:40" ht="20.100000000000001" customHeight="1" x14ac:dyDescent="0.4">
      <c r="C94" s="54" t="s">
        <v>498</v>
      </c>
      <c r="D94" s="272">
        <f t="shared" si="1"/>
        <v>30</v>
      </c>
      <c r="E94" s="259"/>
      <c r="F94" s="259"/>
      <c r="G94" s="259"/>
      <c r="H94" s="259"/>
      <c r="I94" s="259"/>
      <c r="J94" s="259"/>
      <c r="K94" s="3">
        <v>800000</v>
      </c>
      <c r="L94" s="3">
        <v>800000</v>
      </c>
      <c r="M94" s="3">
        <v>800000</v>
      </c>
      <c r="N94" s="3">
        <v>800000</v>
      </c>
      <c r="O94" s="3">
        <v>800000</v>
      </c>
      <c r="P94" s="3">
        <v>800000</v>
      </c>
      <c r="Q94" s="3">
        <v>800000</v>
      </c>
      <c r="R94" s="3">
        <v>800000</v>
      </c>
      <c r="S94" s="3">
        <v>800000</v>
      </c>
      <c r="T94" s="3">
        <v>800000</v>
      </c>
      <c r="U94" s="3">
        <v>800000</v>
      </c>
      <c r="V94" s="3">
        <v>800000</v>
      </c>
      <c r="W94" s="3">
        <v>800000</v>
      </c>
      <c r="X94" s="3">
        <v>800000</v>
      </c>
      <c r="Y94" s="3">
        <v>800000</v>
      </c>
      <c r="Z94" s="3">
        <v>800000</v>
      </c>
      <c r="AA94" s="3">
        <v>800000</v>
      </c>
      <c r="AB94" s="3">
        <v>800000</v>
      </c>
      <c r="AC94" s="3">
        <v>800000</v>
      </c>
      <c r="AD94" s="3">
        <v>800000</v>
      </c>
      <c r="AE94" s="3">
        <v>800000</v>
      </c>
      <c r="AF94" s="3">
        <v>800000</v>
      </c>
      <c r="AG94" s="3">
        <v>800000</v>
      </c>
      <c r="AH94" s="3">
        <v>800000</v>
      </c>
      <c r="AI94" s="3">
        <v>800000</v>
      </c>
      <c r="AJ94" s="3">
        <v>800000</v>
      </c>
      <c r="AK94" s="3">
        <v>800000</v>
      </c>
      <c r="AL94" s="3">
        <v>800000</v>
      </c>
      <c r="AM94" s="3">
        <v>800000</v>
      </c>
      <c r="AN94" s="3">
        <v>800000</v>
      </c>
    </row>
    <row r="95" spans="3:40" ht="20.100000000000001" customHeight="1" x14ac:dyDescent="0.4">
      <c r="C95" s="54" t="s">
        <v>499</v>
      </c>
      <c r="D95" s="272">
        <f t="shared" si="1"/>
        <v>30</v>
      </c>
      <c r="E95" s="259"/>
      <c r="F95" s="259"/>
      <c r="G95" s="259"/>
      <c r="H95" s="259"/>
      <c r="I95" s="259"/>
      <c r="J95" s="259"/>
      <c r="K95" s="3">
        <v>800000</v>
      </c>
      <c r="L95" s="3">
        <v>800000</v>
      </c>
      <c r="M95" s="3">
        <v>800000</v>
      </c>
      <c r="N95" s="3">
        <v>800000</v>
      </c>
      <c r="O95" s="3">
        <v>800000</v>
      </c>
      <c r="P95" s="3">
        <v>800000</v>
      </c>
      <c r="Q95" s="3">
        <v>800000</v>
      </c>
      <c r="R95" s="3">
        <v>800000</v>
      </c>
      <c r="S95" s="3">
        <v>800000</v>
      </c>
      <c r="T95" s="3">
        <v>800000</v>
      </c>
      <c r="U95" s="3">
        <v>800000</v>
      </c>
      <c r="V95" s="3">
        <v>800000</v>
      </c>
      <c r="W95" s="3">
        <v>800000</v>
      </c>
      <c r="X95" s="3">
        <v>800000</v>
      </c>
      <c r="Y95" s="3">
        <v>800000</v>
      </c>
      <c r="Z95" s="3">
        <v>800000</v>
      </c>
      <c r="AA95" s="3">
        <v>800000</v>
      </c>
      <c r="AB95" s="3">
        <v>800000</v>
      </c>
      <c r="AC95" s="3">
        <v>800000</v>
      </c>
      <c r="AD95" s="3">
        <v>800000</v>
      </c>
      <c r="AE95" s="3">
        <v>800000</v>
      </c>
      <c r="AF95" s="3">
        <v>800000</v>
      </c>
      <c r="AG95" s="3">
        <v>800000</v>
      </c>
      <c r="AH95" s="3">
        <v>800000</v>
      </c>
      <c r="AI95" s="3">
        <v>800000</v>
      </c>
      <c r="AJ95" s="3">
        <v>800000</v>
      </c>
      <c r="AK95" s="3">
        <v>800000</v>
      </c>
      <c r="AL95" s="3">
        <v>800000</v>
      </c>
      <c r="AM95" s="3">
        <v>800000</v>
      </c>
      <c r="AN95" s="3">
        <v>800000</v>
      </c>
    </row>
    <row r="96" spans="3:40" ht="20.100000000000001" customHeight="1" x14ac:dyDescent="0.4">
      <c r="C96" s="54" t="s">
        <v>500</v>
      </c>
      <c r="D96" s="272">
        <f t="shared" si="1"/>
        <v>27</v>
      </c>
      <c r="E96" s="259"/>
      <c r="F96" s="259"/>
      <c r="G96" s="259"/>
      <c r="H96" s="259"/>
      <c r="I96" s="259"/>
      <c r="J96" s="259"/>
      <c r="K96" s="259"/>
      <c r="L96" s="259"/>
      <c r="M96" s="259"/>
      <c r="N96" s="3">
        <v>800000</v>
      </c>
      <c r="O96" s="3">
        <v>800000</v>
      </c>
      <c r="P96" s="3">
        <v>800000</v>
      </c>
      <c r="Q96" s="3">
        <v>800000</v>
      </c>
      <c r="R96" s="3">
        <v>800000</v>
      </c>
      <c r="S96" s="3">
        <v>800000</v>
      </c>
      <c r="T96" s="3">
        <v>800000</v>
      </c>
      <c r="U96" s="3">
        <v>800000</v>
      </c>
      <c r="V96" s="3">
        <v>800000</v>
      </c>
      <c r="W96" s="3">
        <v>800000</v>
      </c>
      <c r="X96" s="3">
        <v>800000</v>
      </c>
      <c r="Y96" s="3">
        <v>800000</v>
      </c>
      <c r="Z96" s="3">
        <v>800000</v>
      </c>
      <c r="AA96" s="3">
        <v>800000</v>
      </c>
      <c r="AB96" s="3">
        <v>800000</v>
      </c>
      <c r="AC96" s="3">
        <v>800000</v>
      </c>
      <c r="AD96" s="3">
        <v>800000</v>
      </c>
      <c r="AE96" s="3">
        <v>800000</v>
      </c>
      <c r="AF96" s="3">
        <v>800000</v>
      </c>
      <c r="AG96" s="3">
        <v>800000</v>
      </c>
      <c r="AH96" s="3">
        <v>800000</v>
      </c>
      <c r="AI96" s="3">
        <v>800000</v>
      </c>
      <c r="AJ96" s="3">
        <v>800000</v>
      </c>
      <c r="AK96" s="3">
        <v>800000</v>
      </c>
      <c r="AL96" s="3">
        <v>800000</v>
      </c>
      <c r="AM96" s="3">
        <v>800000</v>
      </c>
      <c r="AN96" s="3">
        <v>800000</v>
      </c>
    </row>
    <row r="97" spans="3:40" ht="20.100000000000001" customHeight="1" x14ac:dyDescent="0.4">
      <c r="C97" s="54" t="s">
        <v>501</v>
      </c>
      <c r="D97" s="272">
        <f t="shared" si="1"/>
        <v>27</v>
      </c>
      <c r="E97" s="259"/>
      <c r="F97" s="259"/>
      <c r="G97" s="259"/>
      <c r="H97" s="259"/>
      <c r="I97" s="259"/>
      <c r="J97" s="259"/>
      <c r="K97" s="259"/>
      <c r="L97" s="259"/>
      <c r="M97" s="259"/>
      <c r="N97" s="3">
        <v>800000</v>
      </c>
      <c r="O97" s="3">
        <v>800000</v>
      </c>
      <c r="P97" s="3">
        <v>800000</v>
      </c>
      <c r="Q97" s="3">
        <v>800000</v>
      </c>
      <c r="R97" s="3">
        <v>800000</v>
      </c>
      <c r="S97" s="3">
        <v>800000</v>
      </c>
      <c r="T97" s="3">
        <v>800000</v>
      </c>
      <c r="U97" s="3">
        <v>800000</v>
      </c>
      <c r="V97" s="3">
        <v>800000</v>
      </c>
      <c r="W97" s="3">
        <v>800000</v>
      </c>
      <c r="X97" s="3">
        <v>800000</v>
      </c>
      <c r="Y97" s="3">
        <v>800000</v>
      </c>
      <c r="Z97" s="3">
        <v>800000</v>
      </c>
      <c r="AA97" s="3">
        <v>800000</v>
      </c>
      <c r="AB97" s="3">
        <v>800000</v>
      </c>
      <c r="AC97" s="3">
        <v>800000</v>
      </c>
      <c r="AD97" s="3">
        <v>800000</v>
      </c>
      <c r="AE97" s="3">
        <v>800000</v>
      </c>
      <c r="AF97" s="3">
        <v>800000</v>
      </c>
      <c r="AG97" s="3">
        <v>800000</v>
      </c>
      <c r="AH97" s="3">
        <v>800000</v>
      </c>
      <c r="AI97" s="3">
        <v>800000</v>
      </c>
      <c r="AJ97" s="3">
        <v>800000</v>
      </c>
      <c r="AK97" s="3">
        <v>800000</v>
      </c>
      <c r="AL97" s="3">
        <v>800000</v>
      </c>
      <c r="AM97" s="3">
        <v>800000</v>
      </c>
      <c r="AN97" s="3">
        <v>800000</v>
      </c>
    </row>
    <row r="98" spans="3:40" ht="20.100000000000001" customHeight="1" x14ac:dyDescent="0.4">
      <c r="C98" s="54" t="s">
        <v>502</v>
      </c>
      <c r="D98" s="272">
        <f t="shared" si="1"/>
        <v>15</v>
      </c>
      <c r="E98" s="259"/>
      <c r="F98" s="259"/>
      <c r="G98" s="259"/>
      <c r="H98" s="259"/>
      <c r="I98" s="259"/>
      <c r="J98" s="259"/>
      <c r="K98" s="259"/>
      <c r="L98" s="259"/>
      <c r="M98" s="259"/>
      <c r="N98" s="259"/>
      <c r="O98" s="259"/>
      <c r="P98" s="259"/>
      <c r="Q98" s="259"/>
      <c r="R98" s="259"/>
      <c r="S98" s="259"/>
      <c r="T98" s="259"/>
      <c r="U98" s="259"/>
      <c r="V98" s="259"/>
      <c r="W98" s="259"/>
      <c r="X98" s="259"/>
      <c r="Y98" s="259"/>
      <c r="Z98" s="3">
        <v>800000</v>
      </c>
      <c r="AA98" s="3">
        <v>800000</v>
      </c>
      <c r="AB98" s="3">
        <v>800000</v>
      </c>
      <c r="AC98" s="3">
        <v>800000</v>
      </c>
      <c r="AD98" s="3">
        <v>800000</v>
      </c>
      <c r="AE98" s="3">
        <v>800000</v>
      </c>
      <c r="AF98" s="3">
        <v>800000</v>
      </c>
      <c r="AG98" s="3">
        <v>800000</v>
      </c>
      <c r="AH98" s="3">
        <v>800000</v>
      </c>
      <c r="AI98" s="3">
        <v>800000</v>
      </c>
      <c r="AJ98" s="3">
        <v>800000</v>
      </c>
      <c r="AK98" s="3">
        <v>800000</v>
      </c>
      <c r="AL98" s="3">
        <v>800000</v>
      </c>
      <c r="AM98" s="3">
        <v>800000</v>
      </c>
      <c r="AN98" s="3">
        <v>800000</v>
      </c>
    </row>
    <row r="99" spans="3:40" ht="20.100000000000001" customHeight="1" x14ac:dyDescent="0.4">
      <c r="C99" s="54" t="s">
        <v>504</v>
      </c>
      <c r="D99" s="272">
        <f t="shared" si="1"/>
        <v>33</v>
      </c>
      <c r="E99" s="259"/>
      <c r="F99" s="259"/>
      <c r="G99" s="259"/>
      <c r="H99" s="3">
        <v>800000</v>
      </c>
      <c r="I99" s="3">
        <v>800000</v>
      </c>
      <c r="J99" s="3">
        <v>800000</v>
      </c>
      <c r="K99" s="3">
        <v>800000</v>
      </c>
      <c r="L99" s="3">
        <v>800000</v>
      </c>
      <c r="M99" s="3">
        <v>800000</v>
      </c>
      <c r="N99" s="3">
        <v>800000</v>
      </c>
      <c r="O99" s="3">
        <v>800000</v>
      </c>
      <c r="P99" s="3">
        <v>800000</v>
      </c>
      <c r="Q99" s="3">
        <v>800000</v>
      </c>
      <c r="R99" s="3">
        <v>800000</v>
      </c>
      <c r="S99" s="3">
        <v>800000</v>
      </c>
      <c r="T99" s="3">
        <v>800000</v>
      </c>
      <c r="U99" s="3">
        <v>800000</v>
      </c>
      <c r="V99" s="3">
        <v>800000</v>
      </c>
      <c r="W99" s="3">
        <v>800000</v>
      </c>
      <c r="X99" s="3">
        <v>800000</v>
      </c>
      <c r="Y99" s="3">
        <v>800000</v>
      </c>
      <c r="Z99" s="3">
        <v>800000</v>
      </c>
      <c r="AA99" s="3">
        <v>800000</v>
      </c>
      <c r="AB99" s="3">
        <v>800000</v>
      </c>
      <c r="AC99" s="3">
        <v>800000</v>
      </c>
      <c r="AD99" s="3">
        <v>800000</v>
      </c>
      <c r="AE99" s="3">
        <v>800000</v>
      </c>
      <c r="AF99" s="3">
        <v>800000</v>
      </c>
      <c r="AG99" s="3">
        <v>800000</v>
      </c>
      <c r="AH99" s="3">
        <v>800000</v>
      </c>
      <c r="AI99" s="3">
        <v>800000</v>
      </c>
      <c r="AJ99" s="3">
        <v>800000</v>
      </c>
      <c r="AK99" s="3">
        <v>800000</v>
      </c>
      <c r="AL99" s="3">
        <v>800000</v>
      </c>
      <c r="AM99" s="3">
        <v>800000</v>
      </c>
      <c r="AN99" s="3">
        <v>800000</v>
      </c>
    </row>
    <row r="100" spans="3:40" ht="20.100000000000001" customHeight="1" x14ac:dyDescent="0.4">
      <c r="C100" s="54" t="s">
        <v>505</v>
      </c>
      <c r="D100" s="272">
        <f t="shared" si="1"/>
        <v>33</v>
      </c>
      <c r="E100" s="259"/>
      <c r="F100" s="259"/>
      <c r="G100" s="259"/>
      <c r="H100" s="3">
        <v>800000</v>
      </c>
      <c r="I100" s="3">
        <v>800000</v>
      </c>
      <c r="J100" s="3">
        <v>800000</v>
      </c>
      <c r="K100" s="3">
        <v>800000</v>
      </c>
      <c r="L100" s="3">
        <v>800000</v>
      </c>
      <c r="M100" s="3">
        <v>800000</v>
      </c>
      <c r="N100" s="3">
        <v>800000</v>
      </c>
      <c r="O100" s="3">
        <v>800000</v>
      </c>
      <c r="P100" s="3">
        <v>800000</v>
      </c>
      <c r="Q100" s="3">
        <v>800000</v>
      </c>
      <c r="R100" s="3">
        <v>800000</v>
      </c>
      <c r="S100" s="3">
        <v>800000</v>
      </c>
      <c r="T100" s="3">
        <v>800000</v>
      </c>
      <c r="U100" s="3">
        <v>800000</v>
      </c>
      <c r="V100" s="3">
        <v>800000</v>
      </c>
      <c r="W100" s="3">
        <v>800000</v>
      </c>
      <c r="X100" s="3">
        <v>800000</v>
      </c>
      <c r="Y100" s="3">
        <v>800000</v>
      </c>
      <c r="Z100" s="3">
        <v>800000</v>
      </c>
      <c r="AA100" s="3">
        <v>800000</v>
      </c>
      <c r="AB100" s="3">
        <v>800000</v>
      </c>
      <c r="AC100" s="3">
        <v>800000</v>
      </c>
      <c r="AD100" s="3">
        <v>800000</v>
      </c>
      <c r="AE100" s="3">
        <v>800000</v>
      </c>
      <c r="AF100" s="3">
        <v>800000</v>
      </c>
      <c r="AG100" s="3">
        <v>800000</v>
      </c>
      <c r="AH100" s="3">
        <v>800000</v>
      </c>
      <c r="AI100" s="3">
        <v>800000</v>
      </c>
      <c r="AJ100" s="3">
        <v>800000</v>
      </c>
      <c r="AK100" s="3">
        <v>800000</v>
      </c>
      <c r="AL100" s="3">
        <v>800000</v>
      </c>
      <c r="AM100" s="3">
        <v>800000</v>
      </c>
      <c r="AN100" s="3">
        <v>800000</v>
      </c>
    </row>
    <row r="101" spans="3:40" ht="20.100000000000001" customHeight="1" x14ac:dyDescent="0.4">
      <c r="C101" s="54" t="s">
        <v>506</v>
      </c>
      <c r="D101" s="272">
        <f t="shared" si="1"/>
        <v>33</v>
      </c>
      <c r="E101" s="259"/>
      <c r="F101" s="259"/>
      <c r="G101" s="259"/>
      <c r="H101" s="3">
        <v>800000</v>
      </c>
      <c r="I101" s="3">
        <v>800000</v>
      </c>
      <c r="J101" s="3">
        <v>800000</v>
      </c>
      <c r="K101" s="3">
        <v>800000</v>
      </c>
      <c r="L101" s="3">
        <v>800000</v>
      </c>
      <c r="M101" s="3">
        <v>800000</v>
      </c>
      <c r="N101" s="3">
        <v>800000</v>
      </c>
      <c r="O101" s="3">
        <v>800000</v>
      </c>
      <c r="P101" s="3">
        <v>800000</v>
      </c>
      <c r="Q101" s="3">
        <v>800000</v>
      </c>
      <c r="R101" s="3">
        <v>800000</v>
      </c>
      <c r="S101" s="3">
        <v>800000</v>
      </c>
      <c r="T101" s="3">
        <v>800000</v>
      </c>
      <c r="U101" s="3">
        <v>800000</v>
      </c>
      <c r="V101" s="3">
        <v>800000</v>
      </c>
      <c r="W101" s="3">
        <v>800000</v>
      </c>
      <c r="X101" s="3">
        <v>800000</v>
      </c>
      <c r="Y101" s="3">
        <v>800000</v>
      </c>
      <c r="Z101" s="3">
        <v>800000</v>
      </c>
      <c r="AA101" s="3">
        <v>800000</v>
      </c>
      <c r="AB101" s="3">
        <v>800000</v>
      </c>
      <c r="AC101" s="3">
        <v>800000</v>
      </c>
      <c r="AD101" s="3">
        <v>800000</v>
      </c>
      <c r="AE101" s="3">
        <v>800000</v>
      </c>
      <c r="AF101" s="3">
        <v>800000</v>
      </c>
      <c r="AG101" s="3">
        <v>800000</v>
      </c>
      <c r="AH101" s="3">
        <v>800000</v>
      </c>
      <c r="AI101" s="3">
        <v>800000</v>
      </c>
      <c r="AJ101" s="3">
        <v>800000</v>
      </c>
      <c r="AK101" s="3">
        <v>800000</v>
      </c>
      <c r="AL101" s="3">
        <v>800000</v>
      </c>
      <c r="AM101" s="3">
        <v>800000</v>
      </c>
      <c r="AN101" s="3">
        <v>800000</v>
      </c>
    </row>
    <row r="102" spans="3:40" ht="20.100000000000001" customHeight="1" x14ac:dyDescent="0.4">
      <c r="C102" s="54" t="s">
        <v>507</v>
      </c>
      <c r="D102" s="272">
        <f t="shared" ref="D102:D131" si="2">COUNTIF(E102:AN102, "&lt;&gt;")</f>
        <v>32</v>
      </c>
      <c r="E102" s="259"/>
      <c r="F102" s="259"/>
      <c r="G102" s="259"/>
      <c r="H102" s="3">
        <v>800000</v>
      </c>
      <c r="I102" s="3">
        <v>800000</v>
      </c>
      <c r="J102" s="3">
        <v>800000</v>
      </c>
      <c r="K102" s="3">
        <v>800000</v>
      </c>
      <c r="L102" s="3">
        <v>800000</v>
      </c>
      <c r="M102" s="3">
        <v>800000</v>
      </c>
      <c r="N102" s="3">
        <v>800000</v>
      </c>
      <c r="O102" s="3">
        <v>800000</v>
      </c>
      <c r="P102" s="3">
        <v>800000</v>
      </c>
      <c r="Q102" s="3">
        <v>800000</v>
      </c>
      <c r="R102" s="3">
        <v>800000</v>
      </c>
      <c r="S102" s="3">
        <v>800000</v>
      </c>
      <c r="T102" s="3">
        <v>800000</v>
      </c>
      <c r="U102" s="3">
        <v>800000</v>
      </c>
      <c r="V102" s="3">
        <v>800000</v>
      </c>
      <c r="W102" s="3">
        <v>800000</v>
      </c>
      <c r="X102" s="3">
        <v>800000</v>
      </c>
      <c r="Y102" s="3">
        <v>800000</v>
      </c>
      <c r="Z102" s="3">
        <v>800000</v>
      </c>
      <c r="AA102" s="3">
        <v>800000</v>
      </c>
      <c r="AB102" s="3">
        <v>800000</v>
      </c>
      <c r="AC102" s="3">
        <v>800000</v>
      </c>
      <c r="AD102" s="3">
        <v>800000</v>
      </c>
      <c r="AE102" s="3">
        <v>800000</v>
      </c>
      <c r="AF102" s="3">
        <v>800000</v>
      </c>
      <c r="AG102" s="3">
        <v>800000</v>
      </c>
      <c r="AH102" s="3">
        <v>800000</v>
      </c>
      <c r="AI102" s="3">
        <v>800000</v>
      </c>
      <c r="AJ102" s="3">
        <v>800000</v>
      </c>
      <c r="AK102" s="3">
        <v>800000</v>
      </c>
      <c r="AL102" s="3">
        <v>800000</v>
      </c>
      <c r="AM102" s="3">
        <v>800000</v>
      </c>
      <c r="AN102" s="260"/>
    </row>
    <row r="103" spans="3:40" ht="20.100000000000001" customHeight="1" x14ac:dyDescent="0.4">
      <c r="C103" s="54" t="s">
        <v>508</v>
      </c>
      <c r="D103" s="272">
        <f t="shared" si="2"/>
        <v>32</v>
      </c>
      <c r="E103" s="259"/>
      <c r="F103" s="259"/>
      <c r="G103" s="259"/>
      <c r="H103" s="3">
        <v>800000</v>
      </c>
      <c r="I103" s="3">
        <v>800000</v>
      </c>
      <c r="J103" s="3">
        <v>800000</v>
      </c>
      <c r="K103" s="3">
        <v>800000</v>
      </c>
      <c r="L103" s="3">
        <v>800000</v>
      </c>
      <c r="M103" s="3">
        <v>800000</v>
      </c>
      <c r="N103" s="3">
        <v>800000</v>
      </c>
      <c r="O103" s="3">
        <v>800000</v>
      </c>
      <c r="P103" s="3">
        <v>800000</v>
      </c>
      <c r="Q103" s="3">
        <v>800000</v>
      </c>
      <c r="R103" s="3">
        <v>800000</v>
      </c>
      <c r="S103" s="3">
        <v>800000</v>
      </c>
      <c r="T103" s="3">
        <v>800000</v>
      </c>
      <c r="U103" s="3">
        <v>800000</v>
      </c>
      <c r="V103" s="3">
        <v>800000</v>
      </c>
      <c r="W103" s="3">
        <v>800000</v>
      </c>
      <c r="X103" s="3">
        <v>800000</v>
      </c>
      <c r="Y103" s="3">
        <v>800000</v>
      </c>
      <c r="Z103" s="3">
        <v>800000</v>
      </c>
      <c r="AA103" s="3">
        <v>800000</v>
      </c>
      <c r="AB103" s="3">
        <v>800000</v>
      </c>
      <c r="AC103" s="3">
        <v>800000</v>
      </c>
      <c r="AD103" s="3">
        <v>800000</v>
      </c>
      <c r="AE103" s="3">
        <v>800000</v>
      </c>
      <c r="AF103" s="3">
        <v>800000</v>
      </c>
      <c r="AG103" s="3">
        <v>800000</v>
      </c>
      <c r="AH103" s="3">
        <v>800000</v>
      </c>
      <c r="AI103" s="3">
        <v>800000</v>
      </c>
      <c r="AJ103" s="3">
        <v>800000</v>
      </c>
      <c r="AK103" s="3">
        <v>800000</v>
      </c>
      <c r="AL103" s="3">
        <v>800000</v>
      </c>
      <c r="AM103" s="3">
        <v>800000</v>
      </c>
      <c r="AN103" s="260"/>
    </row>
    <row r="104" spans="3:40" ht="20.100000000000001" customHeight="1" x14ac:dyDescent="0.4">
      <c r="C104" s="54" t="s">
        <v>509</v>
      </c>
      <c r="D104" s="272">
        <f t="shared" si="2"/>
        <v>31</v>
      </c>
      <c r="E104" s="259"/>
      <c r="F104" s="259"/>
      <c r="G104" s="259"/>
      <c r="H104" s="3">
        <v>800000</v>
      </c>
      <c r="I104" s="3">
        <v>800000</v>
      </c>
      <c r="J104" s="3">
        <v>800000</v>
      </c>
      <c r="K104" s="3">
        <v>800000</v>
      </c>
      <c r="L104" s="3">
        <v>800000</v>
      </c>
      <c r="M104" s="3">
        <v>800000</v>
      </c>
      <c r="N104" s="3">
        <v>800000</v>
      </c>
      <c r="O104" s="3">
        <v>800000</v>
      </c>
      <c r="P104" s="3">
        <v>800000</v>
      </c>
      <c r="Q104" s="3">
        <v>800000</v>
      </c>
      <c r="R104" s="3">
        <v>800000</v>
      </c>
      <c r="S104" s="3">
        <v>800000</v>
      </c>
      <c r="T104" s="3">
        <v>800000</v>
      </c>
      <c r="U104" s="3">
        <v>800000</v>
      </c>
      <c r="V104" s="3">
        <v>800000</v>
      </c>
      <c r="W104" s="3">
        <v>800000</v>
      </c>
      <c r="X104" s="3">
        <v>800000</v>
      </c>
      <c r="Y104" s="3">
        <v>800000</v>
      </c>
      <c r="Z104" s="3">
        <v>800000</v>
      </c>
      <c r="AA104" s="3">
        <v>800000</v>
      </c>
      <c r="AB104" s="3">
        <v>800000</v>
      </c>
      <c r="AC104" s="3">
        <v>800000</v>
      </c>
      <c r="AD104" s="3">
        <v>800000</v>
      </c>
      <c r="AE104" s="3">
        <v>800000</v>
      </c>
      <c r="AF104" s="3">
        <v>800000</v>
      </c>
      <c r="AG104" s="3">
        <v>800000</v>
      </c>
      <c r="AH104" s="3">
        <v>800000</v>
      </c>
      <c r="AI104" s="3">
        <v>800000</v>
      </c>
      <c r="AJ104" s="3">
        <v>800000</v>
      </c>
      <c r="AK104" s="3">
        <v>800000</v>
      </c>
      <c r="AL104" s="3">
        <v>800000</v>
      </c>
      <c r="AM104" s="259"/>
      <c r="AN104" s="260"/>
    </row>
    <row r="105" spans="3:40" ht="20.100000000000001" customHeight="1" x14ac:dyDescent="0.4">
      <c r="C105" s="54" t="s">
        <v>510</v>
      </c>
      <c r="D105" s="272">
        <f t="shared" si="2"/>
        <v>20</v>
      </c>
      <c r="E105" s="259"/>
      <c r="F105" s="259"/>
      <c r="G105" s="259"/>
      <c r="H105" s="259"/>
      <c r="I105" s="259"/>
      <c r="J105" s="259"/>
      <c r="K105" s="259"/>
      <c r="L105" s="259"/>
      <c r="M105" s="259"/>
      <c r="N105" s="259"/>
      <c r="O105" s="259"/>
      <c r="P105" s="3">
        <v>800000</v>
      </c>
      <c r="Q105" s="3">
        <v>800000</v>
      </c>
      <c r="R105" s="3">
        <v>800000</v>
      </c>
      <c r="S105" s="3">
        <v>800000</v>
      </c>
      <c r="T105" s="3">
        <v>800000</v>
      </c>
      <c r="U105" s="3">
        <v>800000</v>
      </c>
      <c r="V105" s="3">
        <v>800000</v>
      </c>
      <c r="W105" s="3">
        <v>800000</v>
      </c>
      <c r="X105" s="3">
        <v>800000</v>
      </c>
      <c r="Y105" s="3">
        <v>800000</v>
      </c>
      <c r="Z105" s="3">
        <v>800000</v>
      </c>
      <c r="AA105" s="3">
        <v>800000</v>
      </c>
      <c r="AB105" s="3">
        <v>800000</v>
      </c>
      <c r="AC105" s="3">
        <v>800000</v>
      </c>
      <c r="AD105" s="3">
        <v>800000</v>
      </c>
      <c r="AE105" s="3">
        <v>800000</v>
      </c>
      <c r="AF105" s="3">
        <v>800000</v>
      </c>
      <c r="AG105" s="3">
        <v>800000</v>
      </c>
      <c r="AH105" s="3">
        <v>800000</v>
      </c>
      <c r="AI105" s="3">
        <v>800000</v>
      </c>
      <c r="AJ105" s="259"/>
      <c r="AK105" s="259"/>
      <c r="AL105" s="259"/>
      <c r="AM105" s="259"/>
      <c r="AN105" s="260"/>
    </row>
    <row r="106" spans="3:40" ht="20.100000000000001" customHeight="1" x14ac:dyDescent="0.4">
      <c r="C106" s="54" t="s">
        <v>511</v>
      </c>
      <c r="D106" s="272">
        <f t="shared" si="2"/>
        <v>20</v>
      </c>
      <c r="E106" s="259"/>
      <c r="F106" s="259"/>
      <c r="G106" s="259"/>
      <c r="H106" s="259"/>
      <c r="I106" s="259"/>
      <c r="J106" s="259"/>
      <c r="K106" s="259"/>
      <c r="L106" s="259"/>
      <c r="M106" s="259"/>
      <c r="N106" s="259"/>
      <c r="O106" s="259"/>
      <c r="P106" s="259"/>
      <c r="Q106" s="259"/>
      <c r="R106" s="259"/>
      <c r="S106" s="259"/>
      <c r="T106" s="259"/>
      <c r="U106" s="3">
        <v>800000</v>
      </c>
      <c r="V106" s="3">
        <v>800000</v>
      </c>
      <c r="W106" s="3">
        <v>800000</v>
      </c>
      <c r="X106" s="3">
        <v>800000</v>
      </c>
      <c r="Y106" s="3">
        <v>800000</v>
      </c>
      <c r="Z106" s="3">
        <v>800000</v>
      </c>
      <c r="AA106" s="3">
        <v>800000</v>
      </c>
      <c r="AB106" s="3">
        <v>800000</v>
      </c>
      <c r="AC106" s="3">
        <v>800000</v>
      </c>
      <c r="AD106" s="3">
        <v>800000</v>
      </c>
      <c r="AE106" s="3">
        <v>800000</v>
      </c>
      <c r="AF106" s="3">
        <v>800000</v>
      </c>
      <c r="AG106" s="3">
        <v>800000</v>
      </c>
      <c r="AH106" s="3">
        <v>800000</v>
      </c>
      <c r="AI106" s="3">
        <v>800000</v>
      </c>
      <c r="AJ106" s="3">
        <v>800000</v>
      </c>
      <c r="AK106" s="3">
        <v>800000</v>
      </c>
      <c r="AL106" s="3">
        <v>800000</v>
      </c>
      <c r="AM106" s="3">
        <v>800000</v>
      </c>
      <c r="AN106" s="3">
        <v>800000</v>
      </c>
    </row>
    <row r="107" spans="3:40" ht="20.100000000000001" customHeight="1" x14ac:dyDescent="0.4">
      <c r="C107" s="54" t="s">
        <v>512</v>
      </c>
      <c r="D107" s="272">
        <f t="shared" si="2"/>
        <v>14</v>
      </c>
      <c r="E107" s="259"/>
      <c r="F107" s="259"/>
      <c r="G107" s="259"/>
      <c r="H107" s="259"/>
      <c r="I107" s="259"/>
      <c r="J107" s="259"/>
      <c r="K107" s="259"/>
      <c r="L107" s="259"/>
      <c r="M107" s="259"/>
      <c r="N107" s="259"/>
      <c r="O107" s="259"/>
      <c r="P107" s="259"/>
      <c r="Q107" s="259"/>
      <c r="R107" s="259"/>
      <c r="S107" s="259"/>
      <c r="T107" s="259"/>
      <c r="U107" s="3">
        <v>800000</v>
      </c>
      <c r="V107" s="3">
        <v>800000</v>
      </c>
      <c r="W107" s="3">
        <v>800000</v>
      </c>
      <c r="X107" s="3">
        <v>800000</v>
      </c>
      <c r="Y107" s="3">
        <v>800000</v>
      </c>
      <c r="Z107" s="3">
        <v>800000</v>
      </c>
      <c r="AA107" s="3">
        <v>800000</v>
      </c>
      <c r="AB107" s="3">
        <v>800000</v>
      </c>
      <c r="AC107" s="3">
        <v>800000</v>
      </c>
      <c r="AD107" s="3">
        <v>800000</v>
      </c>
      <c r="AE107" s="3">
        <v>800000</v>
      </c>
      <c r="AF107" s="3">
        <v>800000</v>
      </c>
      <c r="AG107" s="3">
        <v>800000</v>
      </c>
      <c r="AH107" s="3">
        <v>800000</v>
      </c>
      <c r="AI107" s="259"/>
      <c r="AJ107" s="259"/>
      <c r="AK107" s="259"/>
      <c r="AL107" s="259"/>
      <c r="AM107" s="259"/>
      <c r="AN107" s="260"/>
    </row>
    <row r="108" spans="3:40" ht="20.100000000000001" customHeight="1" x14ac:dyDescent="0.4">
      <c r="C108" s="54" t="s">
        <v>513</v>
      </c>
      <c r="D108" s="272">
        <f t="shared" si="2"/>
        <v>14</v>
      </c>
      <c r="E108" s="259"/>
      <c r="F108" s="259"/>
      <c r="G108" s="259"/>
      <c r="H108" s="259"/>
      <c r="I108" s="259"/>
      <c r="J108" s="259"/>
      <c r="K108" s="259"/>
      <c r="L108" s="259"/>
      <c r="M108" s="259"/>
      <c r="N108" s="259"/>
      <c r="O108" s="259"/>
      <c r="P108" s="259"/>
      <c r="Q108" s="259"/>
      <c r="R108" s="259"/>
      <c r="S108" s="259"/>
      <c r="T108" s="259"/>
      <c r="U108" s="3">
        <v>800000</v>
      </c>
      <c r="V108" s="3">
        <v>800000</v>
      </c>
      <c r="W108" s="3">
        <v>800000</v>
      </c>
      <c r="X108" s="3">
        <v>800000</v>
      </c>
      <c r="Y108" s="3">
        <v>800000</v>
      </c>
      <c r="Z108" s="3">
        <v>800000</v>
      </c>
      <c r="AA108" s="3">
        <v>800000</v>
      </c>
      <c r="AB108" s="3">
        <v>800000</v>
      </c>
      <c r="AC108" s="3">
        <v>800000</v>
      </c>
      <c r="AD108" s="3">
        <v>800000</v>
      </c>
      <c r="AE108" s="3">
        <v>800000</v>
      </c>
      <c r="AF108" s="3">
        <v>800000</v>
      </c>
      <c r="AG108" s="3">
        <v>800000</v>
      </c>
      <c r="AH108" s="3">
        <v>800000</v>
      </c>
      <c r="AI108" s="259"/>
      <c r="AJ108" s="259"/>
      <c r="AK108" s="259"/>
      <c r="AL108" s="259"/>
      <c r="AM108" s="259"/>
      <c r="AN108" s="260"/>
    </row>
    <row r="109" spans="3:40" ht="20.100000000000001" customHeight="1" x14ac:dyDescent="0.4">
      <c r="C109" s="54" t="s">
        <v>596</v>
      </c>
      <c r="D109" s="272">
        <f t="shared" si="2"/>
        <v>11</v>
      </c>
      <c r="E109" s="259"/>
      <c r="F109" s="259"/>
      <c r="G109" s="259"/>
      <c r="H109" s="259"/>
      <c r="I109" s="259"/>
      <c r="J109" s="259"/>
      <c r="K109" s="259"/>
      <c r="L109" s="259"/>
      <c r="M109" s="259"/>
      <c r="N109" s="259"/>
      <c r="O109" s="259"/>
      <c r="P109" s="259"/>
      <c r="Q109" s="259"/>
      <c r="R109" s="259"/>
      <c r="S109" s="259"/>
      <c r="T109" s="259"/>
      <c r="U109" s="3">
        <v>800000</v>
      </c>
      <c r="V109" s="3">
        <v>800000</v>
      </c>
      <c r="W109" s="3">
        <v>800000</v>
      </c>
      <c r="X109" s="3">
        <v>800000</v>
      </c>
      <c r="Y109" s="3">
        <v>800000</v>
      </c>
      <c r="Z109" s="3">
        <v>800000</v>
      </c>
      <c r="AA109" s="3">
        <v>800000</v>
      </c>
      <c r="AB109" s="3">
        <v>800000</v>
      </c>
      <c r="AC109" s="3">
        <v>800000</v>
      </c>
      <c r="AD109" s="3">
        <v>800000</v>
      </c>
      <c r="AE109" s="3">
        <v>800000</v>
      </c>
      <c r="AF109" s="259"/>
      <c r="AG109" s="259"/>
      <c r="AH109" s="259"/>
      <c r="AI109" s="259"/>
      <c r="AJ109" s="259"/>
      <c r="AK109" s="259"/>
      <c r="AL109" s="259"/>
      <c r="AM109" s="259"/>
      <c r="AN109" s="260"/>
    </row>
    <row r="110" spans="3:40" ht="20.100000000000001" customHeight="1" x14ac:dyDescent="0.4">
      <c r="C110" s="54" t="s">
        <v>597</v>
      </c>
      <c r="D110" s="272">
        <f t="shared" si="2"/>
        <v>11</v>
      </c>
      <c r="E110" s="259"/>
      <c r="F110" s="259"/>
      <c r="G110" s="259"/>
      <c r="H110" s="259"/>
      <c r="I110" s="259"/>
      <c r="J110" s="259"/>
      <c r="K110" s="259"/>
      <c r="L110" s="259"/>
      <c r="M110" s="259"/>
      <c r="N110" s="259"/>
      <c r="O110" s="259"/>
      <c r="P110" s="259"/>
      <c r="Q110" s="259"/>
      <c r="R110" s="259"/>
      <c r="S110" s="259"/>
      <c r="T110" s="259"/>
      <c r="U110" s="3">
        <v>800000</v>
      </c>
      <c r="V110" s="3">
        <v>800000</v>
      </c>
      <c r="W110" s="3">
        <v>800000</v>
      </c>
      <c r="X110" s="3">
        <v>800000</v>
      </c>
      <c r="Y110" s="3">
        <v>800000</v>
      </c>
      <c r="Z110" s="3">
        <v>800000</v>
      </c>
      <c r="AA110" s="3">
        <v>800000</v>
      </c>
      <c r="AB110" s="3">
        <v>800000</v>
      </c>
      <c r="AC110" s="3">
        <v>800000</v>
      </c>
      <c r="AD110" s="3">
        <v>800000</v>
      </c>
      <c r="AE110" s="3">
        <v>800000</v>
      </c>
      <c r="AF110" s="259"/>
      <c r="AG110" s="259"/>
      <c r="AH110" s="259"/>
      <c r="AI110" s="259"/>
      <c r="AJ110" s="259"/>
      <c r="AK110" s="259"/>
      <c r="AL110" s="259"/>
      <c r="AM110" s="259"/>
      <c r="AN110" s="260"/>
    </row>
    <row r="111" spans="3:40" ht="20.100000000000001" customHeight="1" x14ac:dyDescent="0.4">
      <c r="C111" s="54" t="s">
        <v>598</v>
      </c>
      <c r="D111" s="272">
        <f t="shared" si="2"/>
        <v>8</v>
      </c>
      <c r="E111" s="259"/>
      <c r="F111" s="259"/>
      <c r="G111" s="259"/>
      <c r="H111" s="259"/>
      <c r="I111" s="259"/>
      <c r="J111" s="259"/>
      <c r="K111" s="259"/>
      <c r="L111" s="259"/>
      <c r="M111" s="259"/>
      <c r="N111" s="259"/>
      <c r="O111" s="259"/>
      <c r="P111" s="259"/>
      <c r="Q111" s="259"/>
      <c r="R111" s="259"/>
      <c r="S111" s="259"/>
      <c r="T111" s="259"/>
      <c r="U111" s="259"/>
      <c r="V111" s="259"/>
      <c r="W111" s="259"/>
      <c r="X111" s="3">
        <v>800000</v>
      </c>
      <c r="Y111" s="3">
        <v>800000</v>
      </c>
      <c r="Z111" s="3">
        <v>800000</v>
      </c>
      <c r="AA111" s="3">
        <v>800000</v>
      </c>
      <c r="AB111" s="3">
        <v>800000</v>
      </c>
      <c r="AC111" s="3">
        <v>800000</v>
      </c>
      <c r="AD111" s="3">
        <v>800000</v>
      </c>
      <c r="AE111" s="3">
        <v>800000</v>
      </c>
      <c r="AF111" s="259"/>
      <c r="AG111" s="259"/>
      <c r="AH111" s="259"/>
      <c r="AI111" s="259"/>
      <c r="AJ111" s="259"/>
      <c r="AK111" s="259"/>
      <c r="AL111" s="259"/>
      <c r="AM111" s="259"/>
      <c r="AN111" s="260"/>
    </row>
    <row r="112" spans="3:40" ht="20.100000000000001" customHeight="1" x14ac:dyDescent="0.4">
      <c r="C112" s="54" t="s">
        <v>599</v>
      </c>
      <c r="D112" s="272">
        <f t="shared" si="2"/>
        <v>8</v>
      </c>
      <c r="E112" s="259"/>
      <c r="F112" s="259"/>
      <c r="G112" s="259"/>
      <c r="H112" s="259"/>
      <c r="I112" s="259"/>
      <c r="J112" s="259"/>
      <c r="K112" s="259"/>
      <c r="L112" s="259"/>
      <c r="M112" s="259"/>
      <c r="N112" s="259"/>
      <c r="O112" s="259"/>
      <c r="P112" s="259"/>
      <c r="Q112" s="259"/>
      <c r="R112" s="259"/>
      <c r="S112" s="259"/>
      <c r="T112" s="259"/>
      <c r="U112" s="259"/>
      <c r="V112" s="259"/>
      <c r="W112" s="259"/>
      <c r="X112" s="3">
        <v>800000</v>
      </c>
      <c r="Y112" s="3">
        <v>800000</v>
      </c>
      <c r="Z112" s="3">
        <v>800000</v>
      </c>
      <c r="AA112" s="3">
        <v>800000</v>
      </c>
      <c r="AB112" s="3">
        <v>800000</v>
      </c>
      <c r="AC112" s="3">
        <v>800000</v>
      </c>
      <c r="AD112" s="3">
        <v>800000</v>
      </c>
      <c r="AE112" s="3">
        <v>800000</v>
      </c>
      <c r="AF112" s="259"/>
      <c r="AG112" s="259"/>
      <c r="AH112" s="259"/>
      <c r="AI112" s="259"/>
      <c r="AJ112" s="259"/>
      <c r="AK112" s="259"/>
      <c r="AL112" s="259"/>
      <c r="AM112" s="259"/>
      <c r="AN112" s="260"/>
    </row>
    <row r="113" spans="3:40" ht="20.100000000000001" customHeight="1" x14ac:dyDescent="0.4">
      <c r="C113" s="54" t="s">
        <v>600</v>
      </c>
      <c r="D113" s="272">
        <f t="shared" si="2"/>
        <v>8</v>
      </c>
      <c r="E113" s="259"/>
      <c r="F113" s="259"/>
      <c r="G113" s="259"/>
      <c r="H113" s="259"/>
      <c r="I113" s="259"/>
      <c r="J113" s="259"/>
      <c r="K113" s="259"/>
      <c r="L113" s="259"/>
      <c r="M113" s="259"/>
      <c r="N113" s="259"/>
      <c r="O113" s="259"/>
      <c r="P113" s="259"/>
      <c r="Q113" s="259"/>
      <c r="R113" s="259"/>
      <c r="S113" s="259"/>
      <c r="T113" s="259"/>
      <c r="U113" s="259"/>
      <c r="V113" s="259"/>
      <c r="W113" s="259"/>
      <c r="X113" s="3">
        <v>800000</v>
      </c>
      <c r="Y113" s="3">
        <v>800000</v>
      </c>
      <c r="Z113" s="3">
        <v>800000</v>
      </c>
      <c r="AA113" s="3">
        <v>800000</v>
      </c>
      <c r="AB113" s="3">
        <v>800000</v>
      </c>
      <c r="AC113" s="3">
        <v>800000</v>
      </c>
      <c r="AD113" s="3">
        <v>800000</v>
      </c>
      <c r="AE113" s="3">
        <v>800000</v>
      </c>
      <c r="AF113" s="259"/>
      <c r="AG113" s="259"/>
      <c r="AH113" s="259"/>
      <c r="AI113" s="259"/>
      <c r="AJ113" s="259"/>
      <c r="AK113" s="259"/>
      <c r="AL113" s="259"/>
      <c r="AM113" s="259"/>
      <c r="AN113" s="260"/>
    </row>
    <row r="114" spans="3:40" ht="20.100000000000001" customHeight="1" x14ac:dyDescent="0.4">
      <c r="C114" s="54" t="s">
        <v>601</v>
      </c>
      <c r="D114" s="272">
        <f t="shared" si="2"/>
        <v>8</v>
      </c>
      <c r="E114" s="259"/>
      <c r="F114" s="259"/>
      <c r="G114" s="259"/>
      <c r="H114" s="259"/>
      <c r="I114" s="259"/>
      <c r="J114" s="259"/>
      <c r="K114" s="259"/>
      <c r="L114" s="259"/>
      <c r="M114" s="259"/>
      <c r="N114" s="259"/>
      <c r="O114" s="259"/>
      <c r="P114" s="259"/>
      <c r="Q114" s="259"/>
      <c r="R114" s="259"/>
      <c r="S114" s="259"/>
      <c r="T114" s="259"/>
      <c r="U114" s="259"/>
      <c r="V114" s="259"/>
      <c r="W114" s="259"/>
      <c r="X114" s="3">
        <v>800000</v>
      </c>
      <c r="Y114" s="3">
        <v>800000</v>
      </c>
      <c r="Z114" s="3">
        <v>800000</v>
      </c>
      <c r="AA114" s="3">
        <v>800000</v>
      </c>
      <c r="AB114" s="3">
        <v>800000</v>
      </c>
      <c r="AC114" s="3">
        <v>800000</v>
      </c>
      <c r="AD114" s="3">
        <v>800000</v>
      </c>
      <c r="AE114" s="3">
        <v>800000</v>
      </c>
      <c r="AF114" s="259"/>
      <c r="AG114" s="259"/>
      <c r="AH114" s="259"/>
      <c r="AI114" s="259"/>
      <c r="AJ114" s="259"/>
      <c r="AK114" s="259"/>
      <c r="AL114" s="259"/>
      <c r="AM114" s="259"/>
      <c r="AN114" s="260"/>
    </row>
    <row r="115" spans="3:40" ht="20.100000000000001" customHeight="1" x14ac:dyDescent="0.4">
      <c r="C115" s="54" t="s">
        <v>602</v>
      </c>
      <c r="D115" s="272">
        <f t="shared" si="2"/>
        <v>8</v>
      </c>
      <c r="E115" s="259"/>
      <c r="F115" s="259"/>
      <c r="G115" s="259"/>
      <c r="H115" s="259"/>
      <c r="I115" s="259"/>
      <c r="J115" s="259"/>
      <c r="K115" s="259"/>
      <c r="L115" s="259"/>
      <c r="M115" s="259"/>
      <c r="N115" s="259"/>
      <c r="O115" s="259"/>
      <c r="P115" s="259"/>
      <c r="Q115" s="259"/>
      <c r="R115" s="259"/>
      <c r="S115" s="259"/>
      <c r="T115" s="259"/>
      <c r="U115" s="259"/>
      <c r="V115" s="259"/>
      <c r="W115" s="259"/>
      <c r="X115" s="3">
        <v>800000</v>
      </c>
      <c r="Y115" s="3">
        <v>800000</v>
      </c>
      <c r="Z115" s="3">
        <v>800000</v>
      </c>
      <c r="AA115" s="3">
        <v>800000</v>
      </c>
      <c r="AB115" s="3">
        <v>800000</v>
      </c>
      <c r="AC115" s="3">
        <v>800000</v>
      </c>
      <c r="AD115" s="3">
        <v>800000</v>
      </c>
      <c r="AE115" s="3">
        <v>800000</v>
      </c>
      <c r="AF115" s="259"/>
      <c r="AG115" s="259"/>
      <c r="AH115" s="259"/>
      <c r="AI115" s="259"/>
      <c r="AJ115" s="259"/>
      <c r="AK115" s="259"/>
      <c r="AL115" s="259"/>
      <c r="AM115" s="259"/>
      <c r="AN115" s="260"/>
    </row>
    <row r="116" spans="3:40" ht="20.100000000000001" customHeight="1" x14ac:dyDescent="0.4">
      <c r="C116" s="54" t="s">
        <v>514</v>
      </c>
      <c r="D116" s="272">
        <f t="shared" si="2"/>
        <v>31</v>
      </c>
      <c r="E116" s="259"/>
      <c r="F116" s="259"/>
      <c r="G116" s="259"/>
      <c r="H116" s="259"/>
      <c r="I116" s="259"/>
      <c r="J116" s="3">
        <v>800000</v>
      </c>
      <c r="K116" s="3">
        <v>800000</v>
      </c>
      <c r="L116" s="3">
        <v>800000</v>
      </c>
      <c r="M116" s="3">
        <v>800000</v>
      </c>
      <c r="N116" s="3">
        <v>800000</v>
      </c>
      <c r="O116" s="3">
        <v>800000</v>
      </c>
      <c r="P116" s="3">
        <v>800000</v>
      </c>
      <c r="Q116" s="3">
        <v>800000</v>
      </c>
      <c r="R116" s="3">
        <v>800000</v>
      </c>
      <c r="S116" s="3">
        <v>800000</v>
      </c>
      <c r="T116" s="3">
        <v>800000</v>
      </c>
      <c r="U116" s="3">
        <v>800000</v>
      </c>
      <c r="V116" s="3">
        <v>800000</v>
      </c>
      <c r="W116" s="3">
        <v>800000</v>
      </c>
      <c r="X116" s="3">
        <v>800000</v>
      </c>
      <c r="Y116" s="3">
        <v>800000</v>
      </c>
      <c r="Z116" s="3">
        <v>800000</v>
      </c>
      <c r="AA116" s="3">
        <v>800000</v>
      </c>
      <c r="AB116" s="3">
        <v>800000</v>
      </c>
      <c r="AC116" s="3">
        <v>800000</v>
      </c>
      <c r="AD116" s="3">
        <v>800000</v>
      </c>
      <c r="AE116" s="3">
        <v>800000</v>
      </c>
      <c r="AF116" s="3">
        <v>800000</v>
      </c>
      <c r="AG116" s="3">
        <v>800000</v>
      </c>
      <c r="AH116" s="3">
        <v>800000</v>
      </c>
      <c r="AI116" s="3">
        <v>800000</v>
      </c>
      <c r="AJ116" s="3">
        <v>800000</v>
      </c>
      <c r="AK116" s="3">
        <v>800000</v>
      </c>
      <c r="AL116" s="3">
        <v>800000</v>
      </c>
      <c r="AM116" s="3">
        <v>800000</v>
      </c>
      <c r="AN116" s="3">
        <v>800000</v>
      </c>
    </row>
    <row r="117" spans="3:40" ht="20.100000000000001" customHeight="1" x14ac:dyDescent="0.4">
      <c r="C117" s="54" t="s">
        <v>515</v>
      </c>
      <c r="D117" s="272">
        <f t="shared" si="2"/>
        <v>30</v>
      </c>
      <c r="E117" s="259"/>
      <c r="F117" s="259"/>
      <c r="G117" s="259"/>
      <c r="H117" s="259"/>
      <c r="I117" s="259"/>
      <c r="J117" s="259"/>
      <c r="K117" s="3">
        <v>800000</v>
      </c>
      <c r="L117" s="3">
        <v>800000</v>
      </c>
      <c r="M117" s="3">
        <v>800000</v>
      </c>
      <c r="N117" s="3">
        <v>800000</v>
      </c>
      <c r="O117" s="3">
        <v>800000</v>
      </c>
      <c r="P117" s="3">
        <v>800000</v>
      </c>
      <c r="Q117" s="3">
        <v>800000</v>
      </c>
      <c r="R117" s="3">
        <v>800000</v>
      </c>
      <c r="S117" s="3">
        <v>800000</v>
      </c>
      <c r="T117" s="3">
        <v>800000</v>
      </c>
      <c r="U117" s="3">
        <v>800000</v>
      </c>
      <c r="V117" s="3">
        <v>800000</v>
      </c>
      <c r="W117" s="3">
        <v>800000</v>
      </c>
      <c r="X117" s="3">
        <v>800000</v>
      </c>
      <c r="Y117" s="3">
        <v>800000</v>
      </c>
      <c r="Z117" s="3">
        <v>800000</v>
      </c>
      <c r="AA117" s="3">
        <v>800000</v>
      </c>
      <c r="AB117" s="3">
        <v>800000</v>
      </c>
      <c r="AC117" s="3">
        <v>800000</v>
      </c>
      <c r="AD117" s="3">
        <v>800000</v>
      </c>
      <c r="AE117" s="3">
        <v>800000</v>
      </c>
      <c r="AF117" s="3">
        <v>800000</v>
      </c>
      <c r="AG117" s="3">
        <v>800000</v>
      </c>
      <c r="AH117" s="3">
        <v>800000</v>
      </c>
      <c r="AI117" s="3">
        <v>800000</v>
      </c>
      <c r="AJ117" s="3">
        <v>800000</v>
      </c>
      <c r="AK117" s="3">
        <v>800000</v>
      </c>
      <c r="AL117" s="3">
        <v>800000</v>
      </c>
      <c r="AM117" s="3">
        <v>800000</v>
      </c>
      <c r="AN117" s="3">
        <v>800000</v>
      </c>
    </row>
    <row r="118" spans="3:40" ht="20.100000000000001" customHeight="1" x14ac:dyDescent="0.4">
      <c r="C118" s="54" t="s">
        <v>516</v>
      </c>
      <c r="D118" s="272">
        <f t="shared" si="2"/>
        <v>29</v>
      </c>
      <c r="E118" s="259"/>
      <c r="F118" s="259"/>
      <c r="G118" s="259"/>
      <c r="H118" s="259"/>
      <c r="I118" s="259"/>
      <c r="J118" s="259"/>
      <c r="K118" s="3">
        <v>800000</v>
      </c>
      <c r="L118" s="3">
        <v>800000</v>
      </c>
      <c r="M118" s="3">
        <v>800000</v>
      </c>
      <c r="N118" s="3">
        <v>800000</v>
      </c>
      <c r="O118" s="3">
        <v>800000</v>
      </c>
      <c r="P118" s="3">
        <v>800000</v>
      </c>
      <c r="Q118" s="3">
        <v>800000</v>
      </c>
      <c r="R118" s="3">
        <v>800000</v>
      </c>
      <c r="S118" s="3">
        <v>800000</v>
      </c>
      <c r="T118" s="3">
        <v>800000</v>
      </c>
      <c r="U118" s="3">
        <v>800000</v>
      </c>
      <c r="V118" s="3">
        <v>800000</v>
      </c>
      <c r="W118" s="3">
        <v>800000</v>
      </c>
      <c r="X118" s="3">
        <v>800000</v>
      </c>
      <c r="Y118" s="3">
        <v>800000</v>
      </c>
      <c r="Z118" s="3">
        <v>800000</v>
      </c>
      <c r="AA118" s="3">
        <v>800000</v>
      </c>
      <c r="AB118" s="3">
        <v>800000</v>
      </c>
      <c r="AC118" s="3">
        <v>800000</v>
      </c>
      <c r="AD118" s="3">
        <v>800000</v>
      </c>
      <c r="AE118" s="3">
        <v>800000</v>
      </c>
      <c r="AF118" s="3">
        <v>800000</v>
      </c>
      <c r="AG118" s="3">
        <v>800000</v>
      </c>
      <c r="AH118" s="3">
        <v>800000</v>
      </c>
      <c r="AI118" s="3">
        <v>800000</v>
      </c>
      <c r="AJ118" s="3">
        <v>800000</v>
      </c>
      <c r="AK118" s="3">
        <v>800000</v>
      </c>
      <c r="AL118" s="3">
        <v>800000</v>
      </c>
      <c r="AM118" s="3">
        <v>800000</v>
      </c>
      <c r="AN118" s="260"/>
    </row>
    <row r="119" spans="3:40" ht="20.100000000000001" customHeight="1" x14ac:dyDescent="0.4">
      <c r="C119" s="54" t="s">
        <v>517</v>
      </c>
      <c r="D119" s="272">
        <f t="shared" si="2"/>
        <v>22</v>
      </c>
      <c r="E119" s="259"/>
      <c r="F119" s="259"/>
      <c r="G119" s="259"/>
      <c r="H119" s="259"/>
      <c r="I119" s="259"/>
      <c r="J119" s="259"/>
      <c r="K119" s="259"/>
      <c r="L119" s="259"/>
      <c r="M119" s="259"/>
      <c r="N119" s="259"/>
      <c r="O119" s="259"/>
      <c r="P119" s="259"/>
      <c r="Q119" s="259"/>
      <c r="R119" s="3">
        <v>800000</v>
      </c>
      <c r="S119" s="3">
        <v>800000</v>
      </c>
      <c r="T119" s="3">
        <v>800000</v>
      </c>
      <c r="U119" s="3">
        <v>800000</v>
      </c>
      <c r="V119" s="3">
        <v>800000</v>
      </c>
      <c r="W119" s="3">
        <v>800000</v>
      </c>
      <c r="X119" s="3">
        <v>800000</v>
      </c>
      <c r="Y119" s="3">
        <v>800000</v>
      </c>
      <c r="Z119" s="3">
        <v>800000</v>
      </c>
      <c r="AA119" s="3">
        <v>800000</v>
      </c>
      <c r="AB119" s="3">
        <v>800000</v>
      </c>
      <c r="AC119" s="3">
        <v>800000</v>
      </c>
      <c r="AD119" s="3">
        <v>800000</v>
      </c>
      <c r="AE119" s="3">
        <v>800000</v>
      </c>
      <c r="AF119" s="3">
        <v>800000</v>
      </c>
      <c r="AG119" s="3">
        <v>800000</v>
      </c>
      <c r="AH119" s="3">
        <v>800000</v>
      </c>
      <c r="AI119" s="3">
        <v>800000</v>
      </c>
      <c r="AJ119" s="3">
        <v>800000</v>
      </c>
      <c r="AK119" s="3">
        <v>800000</v>
      </c>
      <c r="AL119" s="3">
        <v>800000</v>
      </c>
      <c r="AM119" s="3">
        <v>800000</v>
      </c>
      <c r="AN119" s="260"/>
    </row>
    <row r="120" spans="3:40" ht="20.100000000000001" customHeight="1" x14ac:dyDescent="0.4">
      <c r="C120" s="54" t="s">
        <v>518</v>
      </c>
      <c r="D120" s="272">
        <f t="shared" si="2"/>
        <v>17</v>
      </c>
      <c r="E120" s="259"/>
      <c r="F120" s="259"/>
      <c r="G120" s="259"/>
      <c r="H120" s="259"/>
      <c r="I120" s="259"/>
      <c r="J120" s="259"/>
      <c r="K120" s="259"/>
      <c r="L120" s="259"/>
      <c r="M120" s="259"/>
      <c r="N120" s="259"/>
      <c r="O120" s="259"/>
      <c r="P120" s="259"/>
      <c r="Q120" s="259"/>
      <c r="R120" s="259"/>
      <c r="S120" s="259"/>
      <c r="T120" s="259"/>
      <c r="U120" s="259"/>
      <c r="V120" s="3">
        <v>800000</v>
      </c>
      <c r="W120" s="3">
        <v>800000</v>
      </c>
      <c r="X120" s="3">
        <v>800000</v>
      </c>
      <c r="Y120" s="3">
        <v>800000</v>
      </c>
      <c r="Z120" s="3">
        <v>800000</v>
      </c>
      <c r="AA120" s="3">
        <v>800000</v>
      </c>
      <c r="AB120" s="3">
        <v>800000</v>
      </c>
      <c r="AC120" s="3">
        <v>800000</v>
      </c>
      <c r="AD120" s="3">
        <v>800000</v>
      </c>
      <c r="AE120" s="3">
        <v>800000</v>
      </c>
      <c r="AF120" s="3">
        <v>800000</v>
      </c>
      <c r="AG120" s="3">
        <v>800000</v>
      </c>
      <c r="AH120" s="3">
        <v>800000</v>
      </c>
      <c r="AI120" s="3">
        <v>800000</v>
      </c>
      <c r="AJ120" s="3">
        <v>800000</v>
      </c>
      <c r="AK120" s="3">
        <v>800000</v>
      </c>
      <c r="AL120" s="3">
        <v>800000</v>
      </c>
      <c r="AM120" s="259"/>
      <c r="AN120" s="260"/>
    </row>
    <row r="121" spans="3:40" ht="20.100000000000001" customHeight="1" x14ac:dyDescent="0.4">
      <c r="C121" s="54" t="s">
        <v>519</v>
      </c>
      <c r="D121" s="272">
        <f t="shared" si="2"/>
        <v>10</v>
      </c>
      <c r="E121" s="259"/>
      <c r="F121" s="259"/>
      <c r="G121" s="259"/>
      <c r="H121" s="259"/>
      <c r="I121" s="259"/>
      <c r="J121" s="259"/>
      <c r="K121" s="259"/>
      <c r="L121" s="259"/>
      <c r="M121" s="259"/>
      <c r="N121" s="259"/>
      <c r="O121" s="259"/>
      <c r="P121" s="259"/>
      <c r="Q121" s="259"/>
      <c r="R121" s="259"/>
      <c r="S121" s="259"/>
      <c r="T121" s="259"/>
      <c r="U121" s="259"/>
      <c r="V121" s="259"/>
      <c r="W121" s="259"/>
      <c r="X121" s="259"/>
      <c r="Y121" s="3">
        <v>800000</v>
      </c>
      <c r="Z121" s="3">
        <v>800000</v>
      </c>
      <c r="AA121" s="3">
        <v>800000</v>
      </c>
      <c r="AB121" s="3">
        <v>800000</v>
      </c>
      <c r="AC121" s="3">
        <v>800000</v>
      </c>
      <c r="AD121" s="3">
        <v>800000</v>
      </c>
      <c r="AE121" s="3">
        <v>800000</v>
      </c>
      <c r="AF121" s="3">
        <v>800000</v>
      </c>
      <c r="AG121" s="3">
        <v>800000</v>
      </c>
      <c r="AH121" s="3">
        <v>800000</v>
      </c>
      <c r="AI121" s="259"/>
      <c r="AJ121" s="259"/>
      <c r="AK121" s="259"/>
      <c r="AL121" s="259"/>
      <c r="AM121" s="259"/>
      <c r="AN121" s="260"/>
    </row>
    <row r="122" spans="3:40" ht="20.100000000000001" customHeight="1" x14ac:dyDescent="0.4">
      <c r="C122" s="54" t="s">
        <v>520</v>
      </c>
      <c r="D122" s="272">
        <f t="shared" si="2"/>
        <v>10</v>
      </c>
      <c r="E122" s="259"/>
      <c r="F122" s="259"/>
      <c r="G122" s="259"/>
      <c r="H122" s="259"/>
      <c r="I122" s="259"/>
      <c r="J122" s="259"/>
      <c r="K122" s="259"/>
      <c r="L122" s="259"/>
      <c r="M122" s="259"/>
      <c r="N122" s="259"/>
      <c r="O122" s="259"/>
      <c r="P122" s="259"/>
      <c r="Q122" s="259"/>
      <c r="R122" s="259"/>
      <c r="S122" s="259"/>
      <c r="T122" s="259"/>
      <c r="U122" s="259"/>
      <c r="V122" s="259"/>
      <c r="W122" s="259"/>
      <c r="X122" s="259"/>
      <c r="Y122" s="3">
        <v>800000</v>
      </c>
      <c r="Z122" s="3">
        <v>800000</v>
      </c>
      <c r="AA122" s="3">
        <v>800000</v>
      </c>
      <c r="AB122" s="3">
        <v>800000</v>
      </c>
      <c r="AC122" s="3">
        <v>800000</v>
      </c>
      <c r="AD122" s="3">
        <v>800000</v>
      </c>
      <c r="AE122" s="3">
        <v>800000</v>
      </c>
      <c r="AF122" s="3">
        <v>800000</v>
      </c>
      <c r="AG122" s="3">
        <v>800000</v>
      </c>
      <c r="AH122" s="3">
        <v>800000</v>
      </c>
      <c r="AI122" s="259"/>
      <c r="AJ122" s="259"/>
      <c r="AK122" s="259"/>
      <c r="AL122" s="259"/>
      <c r="AM122" s="259"/>
      <c r="AN122" s="260"/>
    </row>
    <row r="123" spans="3:40" ht="20.100000000000001" customHeight="1" x14ac:dyDescent="0.4">
      <c r="C123" s="54" t="s">
        <v>604</v>
      </c>
      <c r="D123" s="272">
        <f t="shared" si="2"/>
        <v>20</v>
      </c>
      <c r="E123" s="259"/>
      <c r="F123" s="259"/>
      <c r="G123" s="259"/>
      <c r="H123" s="259"/>
      <c r="I123" s="259"/>
      <c r="J123" s="259"/>
      <c r="K123" s="259"/>
      <c r="L123" s="3">
        <v>800000</v>
      </c>
      <c r="M123" s="3">
        <v>800000</v>
      </c>
      <c r="N123" s="3">
        <v>800000</v>
      </c>
      <c r="O123" s="3">
        <v>800000</v>
      </c>
      <c r="P123" s="3">
        <v>800000</v>
      </c>
      <c r="Q123" s="3">
        <v>800000</v>
      </c>
      <c r="R123" s="3">
        <v>800000</v>
      </c>
      <c r="S123" s="3">
        <v>800000</v>
      </c>
      <c r="T123" s="3">
        <v>800000</v>
      </c>
      <c r="U123" s="3">
        <v>800000</v>
      </c>
      <c r="V123" s="3">
        <v>800000</v>
      </c>
      <c r="W123" s="3">
        <v>800000</v>
      </c>
      <c r="X123" s="3">
        <v>800000</v>
      </c>
      <c r="Y123" s="3">
        <v>800000</v>
      </c>
      <c r="Z123" s="3">
        <v>800000</v>
      </c>
      <c r="AA123" s="3">
        <v>800000</v>
      </c>
      <c r="AB123" s="3">
        <v>800000</v>
      </c>
      <c r="AC123" s="3">
        <v>800000</v>
      </c>
      <c r="AD123" s="3">
        <v>800000</v>
      </c>
      <c r="AE123" s="3">
        <v>800000</v>
      </c>
      <c r="AF123" s="259"/>
      <c r="AG123" s="259"/>
      <c r="AH123" s="259"/>
      <c r="AI123" s="259"/>
      <c r="AJ123" s="259"/>
      <c r="AK123" s="259"/>
      <c r="AL123" s="259"/>
      <c r="AM123" s="259"/>
      <c r="AN123" s="260"/>
    </row>
    <row r="124" spans="3:40" ht="20.100000000000001" customHeight="1" x14ac:dyDescent="0.4">
      <c r="C124" s="54" t="s">
        <v>605</v>
      </c>
      <c r="D124" s="272">
        <f t="shared" si="2"/>
        <v>20</v>
      </c>
      <c r="E124" s="259"/>
      <c r="F124" s="259"/>
      <c r="G124" s="259"/>
      <c r="H124" s="259"/>
      <c r="I124" s="259"/>
      <c r="J124" s="259"/>
      <c r="K124" s="259"/>
      <c r="L124" s="3">
        <v>800000</v>
      </c>
      <c r="M124" s="3">
        <v>800000</v>
      </c>
      <c r="N124" s="3">
        <v>800000</v>
      </c>
      <c r="O124" s="3">
        <v>800000</v>
      </c>
      <c r="P124" s="3">
        <v>800000</v>
      </c>
      <c r="Q124" s="3">
        <v>800000</v>
      </c>
      <c r="R124" s="3">
        <v>800000</v>
      </c>
      <c r="S124" s="3">
        <v>800000</v>
      </c>
      <c r="T124" s="3">
        <v>800000</v>
      </c>
      <c r="U124" s="3">
        <v>800000</v>
      </c>
      <c r="V124" s="3">
        <v>800000</v>
      </c>
      <c r="W124" s="3">
        <v>800000</v>
      </c>
      <c r="X124" s="3">
        <v>800000</v>
      </c>
      <c r="Y124" s="3">
        <v>800000</v>
      </c>
      <c r="Z124" s="3">
        <v>800000</v>
      </c>
      <c r="AA124" s="3">
        <v>800000</v>
      </c>
      <c r="AB124" s="3">
        <v>800000</v>
      </c>
      <c r="AC124" s="3">
        <v>800000</v>
      </c>
      <c r="AD124" s="3">
        <v>800000</v>
      </c>
      <c r="AE124" s="3">
        <v>800000</v>
      </c>
      <c r="AF124" s="259"/>
      <c r="AG124" s="259"/>
      <c r="AH124" s="259"/>
      <c r="AI124" s="259"/>
      <c r="AJ124" s="259"/>
      <c r="AK124" s="259"/>
      <c r="AL124" s="259"/>
      <c r="AM124" s="259"/>
      <c r="AN124" s="260"/>
    </row>
    <row r="125" spans="3:40" ht="20.100000000000001" customHeight="1" x14ac:dyDescent="0.4">
      <c r="C125" s="54" t="s">
        <v>290</v>
      </c>
      <c r="D125" s="272">
        <f t="shared" si="2"/>
        <v>33</v>
      </c>
      <c r="E125" s="259"/>
      <c r="F125" s="259"/>
      <c r="G125" s="259"/>
      <c r="H125" s="3">
        <v>800000</v>
      </c>
      <c r="I125" s="3">
        <v>800000</v>
      </c>
      <c r="J125" s="3">
        <v>800000</v>
      </c>
      <c r="K125" s="3">
        <v>800000</v>
      </c>
      <c r="L125" s="3">
        <v>800000</v>
      </c>
      <c r="M125" s="3">
        <v>800000</v>
      </c>
      <c r="N125" s="3">
        <v>800000</v>
      </c>
      <c r="O125" s="3">
        <v>800000</v>
      </c>
      <c r="P125" s="3">
        <v>800000</v>
      </c>
      <c r="Q125" s="3">
        <v>800000</v>
      </c>
      <c r="R125" s="3">
        <v>800000</v>
      </c>
      <c r="S125" s="3">
        <v>800000</v>
      </c>
      <c r="T125" s="3">
        <v>800000</v>
      </c>
      <c r="U125" s="3">
        <v>800000</v>
      </c>
      <c r="V125" s="3">
        <v>800000</v>
      </c>
      <c r="W125" s="3">
        <v>800000</v>
      </c>
      <c r="X125" s="3">
        <v>800000</v>
      </c>
      <c r="Y125" s="3">
        <v>800000</v>
      </c>
      <c r="Z125" s="3">
        <v>800000</v>
      </c>
      <c r="AA125" s="3">
        <v>800000</v>
      </c>
      <c r="AB125" s="3">
        <v>800000</v>
      </c>
      <c r="AC125" s="3">
        <v>800000</v>
      </c>
      <c r="AD125" s="3">
        <v>800000</v>
      </c>
      <c r="AE125" s="3">
        <v>800000</v>
      </c>
      <c r="AF125" s="3">
        <v>800000</v>
      </c>
      <c r="AG125" s="3">
        <v>800000</v>
      </c>
      <c r="AH125" s="3">
        <v>800000</v>
      </c>
      <c r="AI125" s="3">
        <v>800000</v>
      </c>
      <c r="AJ125" s="3">
        <v>800000</v>
      </c>
      <c r="AK125" s="3">
        <v>800000</v>
      </c>
      <c r="AL125" s="3">
        <v>800000</v>
      </c>
      <c r="AM125" s="3">
        <v>800000</v>
      </c>
      <c r="AN125" s="3">
        <v>800000</v>
      </c>
    </row>
    <row r="126" spans="3:40" ht="20.100000000000001" customHeight="1" x14ac:dyDescent="0.4">
      <c r="C126" s="54" t="s">
        <v>525</v>
      </c>
      <c r="D126" s="272">
        <f t="shared" si="2"/>
        <v>30</v>
      </c>
      <c r="E126" s="259"/>
      <c r="F126" s="259"/>
      <c r="G126" s="259"/>
      <c r="H126" s="259"/>
      <c r="I126" s="259"/>
      <c r="J126" s="259"/>
      <c r="K126" s="3">
        <v>800000</v>
      </c>
      <c r="L126" s="3">
        <v>800000</v>
      </c>
      <c r="M126" s="3">
        <v>800000</v>
      </c>
      <c r="N126" s="3">
        <v>800000</v>
      </c>
      <c r="O126" s="3">
        <v>800000</v>
      </c>
      <c r="P126" s="3">
        <v>800000</v>
      </c>
      <c r="Q126" s="3">
        <v>800000</v>
      </c>
      <c r="R126" s="3">
        <v>800000</v>
      </c>
      <c r="S126" s="3">
        <v>800000</v>
      </c>
      <c r="T126" s="3">
        <v>800000</v>
      </c>
      <c r="U126" s="3">
        <v>800000</v>
      </c>
      <c r="V126" s="3">
        <v>800000</v>
      </c>
      <c r="W126" s="3">
        <v>800000</v>
      </c>
      <c r="X126" s="3">
        <v>800000</v>
      </c>
      <c r="Y126" s="3">
        <v>800000</v>
      </c>
      <c r="Z126" s="3">
        <v>800000</v>
      </c>
      <c r="AA126" s="3">
        <v>800000</v>
      </c>
      <c r="AB126" s="3">
        <v>800000</v>
      </c>
      <c r="AC126" s="3">
        <v>800000</v>
      </c>
      <c r="AD126" s="3">
        <v>800000</v>
      </c>
      <c r="AE126" s="3">
        <v>800000</v>
      </c>
      <c r="AF126" s="3">
        <v>800000</v>
      </c>
      <c r="AG126" s="3">
        <v>800000</v>
      </c>
      <c r="AH126" s="3">
        <v>800000</v>
      </c>
      <c r="AI126" s="3">
        <v>800000</v>
      </c>
      <c r="AJ126" s="3">
        <v>800000</v>
      </c>
      <c r="AK126" s="3">
        <v>800000</v>
      </c>
      <c r="AL126" s="3">
        <v>800000</v>
      </c>
      <c r="AM126" s="3">
        <v>800000</v>
      </c>
      <c r="AN126" s="3">
        <v>800000</v>
      </c>
    </row>
    <row r="127" spans="3:40" ht="20.100000000000001" customHeight="1" x14ac:dyDescent="0.4">
      <c r="C127" s="54" t="s">
        <v>526</v>
      </c>
      <c r="D127" s="272">
        <f t="shared" si="2"/>
        <v>27</v>
      </c>
      <c r="E127" s="259"/>
      <c r="F127" s="259"/>
      <c r="G127" s="259"/>
      <c r="H127" s="259"/>
      <c r="I127" s="259"/>
      <c r="J127" s="259"/>
      <c r="K127" s="259"/>
      <c r="L127" s="259"/>
      <c r="M127" s="259"/>
      <c r="N127" s="3">
        <v>800000</v>
      </c>
      <c r="O127" s="3">
        <v>800000</v>
      </c>
      <c r="P127" s="3">
        <v>800000</v>
      </c>
      <c r="Q127" s="3">
        <v>800000</v>
      </c>
      <c r="R127" s="3">
        <v>800000</v>
      </c>
      <c r="S127" s="3">
        <v>800000</v>
      </c>
      <c r="T127" s="3">
        <v>800000</v>
      </c>
      <c r="U127" s="3">
        <v>800000</v>
      </c>
      <c r="V127" s="3">
        <v>800000</v>
      </c>
      <c r="W127" s="3">
        <v>800000</v>
      </c>
      <c r="X127" s="3">
        <v>800000</v>
      </c>
      <c r="Y127" s="3">
        <v>800000</v>
      </c>
      <c r="Z127" s="3">
        <v>800000</v>
      </c>
      <c r="AA127" s="3">
        <v>800000</v>
      </c>
      <c r="AB127" s="3">
        <v>800000</v>
      </c>
      <c r="AC127" s="3">
        <v>800000</v>
      </c>
      <c r="AD127" s="3">
        <v>800000</v>
      </c>
      <c r="AE127" s="3">
        <v>800000</v>
      </c>
      <c r="AF127" s="3">
        <v>800000</v>
      </c>
      <c r="AG127" s="3">
        <v>800000</v>
      </c>
      <c r="AH127" s="3">
        <v>800000</v>
      </c>
      <c r="AI127" s="3">
        <v>800000</v>
      </c>
      <c r="AJ127" s="3">
        <v>800000</v>
      </c>
      <c r="AK127" s="3">
        <v>800000</v>
      </c>
      <c r="AL127" s="3">
        <v>800000</v>
      </c>
      <c r="AM127" s="3">
        <v>800000</v>
      </c>
      <c r="AN127" s="3">
        <v>800000</v>
      </c>
    </row>
    <row r="128" spans="3:40" ht="20.100000000000001" customHeight="1" x14ac:dyDescent="0.4">
      <c r="C128" s="54" t="s">
        <v>603</v>
      </c>
      <c r="D128" s="272">
        <f t="shared" si="2"/>
        <v>18</v>
      </c>
      <c r="E128" s="259"/>
      <c r="F128" s="259"/>
      <c r="G128" s="259"/>
      <c r="H128" s="259"/>
      <c r="I128" s="259"/>
      <c r="J128" s="259"/>
      <c r="K128" s="259"/>
      <c r="L128" s="259"/>
      <c r="M128" s="259"/>
      <c r="N128" s="259"/>
      <c r="O128" s="259"/>
      <c r="P128" s="259"/>
      <c r="Q128" s="259"/>
      <c r="R128" s="259"/>
      <c r="S128" s="259"/>
      <c r="T128" s="259"/>
      <c r="U128" s="259"/>
      <c r="V128" s="259"/>
      <c r="W128" s="3">
        <v>800000</v>
      </c>
      <c r="X128" s="3">
        <v>800000</v>
      </c>
      <c r="Y128" s="3">
        <v>800000</v>
      </c>
      <c r="Z128" s="3">
        <v>800000</v>
      </c>
      <c r="AA128" s="3">
        <v>800000</v>
      </c>
      <c r="AB128" s="3">
        <v>800000</v>
      </c>
      <c r="AC128" s="3">
        <v>800000</v>
      </c>
      <c r="AD128" s="3">
        <v>800000</v>
      </c>
      <c r="AE128" s="3">
        <v>800000</v>
      </c>
      <c r="AF128" s="3">
        <v>800000</v>
      </c>
      <c r="AG128" s="3">
        <v>800000</v>
      </c>
      <c r="AH128" s="3">
        <v>800000</v>
      </c>
      <c r="AI128" s="3">
        <v>800000</v>
      </c>
      <c r="AJ128" s="3">
        <v>800000</v>
      </c>
      <c r="AK128" s="3">
        <v>800000</v>
      </c>
      <c r="AL128" s="3">
        <v>800000</v>
      </c>
      <c r="AM128" s="3">
        <v>800000</v>
      </c>
      <c r="AN128" s="3">
        <v>800000</v>
      </c>
    </row>
    <row r="129" spans="3:40" ht="20.100000000000001" customHeight="1" x14ac:dyDescent="0.4">
      <c r="C129" s="54"/>
      <c r="D129" s="272">
        <f t="shared" si="2"/>
        <v>0</v>
      </c>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59"/>
      <c r="AC129" s="259"/>
      <c r="AD129" s="259"/>
      <c r="AE129" s="259"/>
      <c r="AF129" s="259"/>
      <c r="AG129" s="259"/>
      <c r="AH129" s="259"/>
      <c r="AI129" s="259"/>
      <c r="AJ129" s="259"/>
      <c r="AK129" s="259"/>
      <c r="AL129" s="259"/>
      <c r="AM129" s="259"/>
      <c r="AN129" s="260"/>
    </row>
    <row r="130" spans="3:40" ht="20.100000000000001" customHeight="1" x14ac:dyDescent="0.4">
      <c r="C130" s="54"/>
      <c r="D130" s="272">
        <f t="shared" si="2"/>
        <v>0</v>
      </c>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59"/>
      <c r="AC130" s="259"/>
      <c r="AD130" s="259"/>
      <c r="AE130" s="259"/>
      <c r="AF130" s="259"/>
      <c r="AG130" s="259"/>
      <c r="AH130" s="259"/>
      <c r="AI130" s="259"/>
      <c r="AJ130" s="259"/>
      <c r="AK130" s="259"/>
      <c r="AL130" s="259"/>
      <c r="AM130" s="259"/>
      <c r="AN130" s="260"/>
    </row>
    <row r="131" spans="3:40" ht="20.100000000000001" customHeight="1" thickBot="1" x14ac:dyDescent="0.45">
      <c r="C131" s="54"/>
      <c r="D131" s="272">
        <f t="shared" si="2"/>
        <v>0</v>
      </c>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1"/>
      <c r="AC131" s="261"/>
      <c r="AD131" s="261"/>
      <c r="AE131" s="261"/>
      <c r="AF131" s="261"/>
      <c r="AG131" s="261"/>
      <c r="AH131" s="261"/>
      <c r="AI131" s="261"/>
      <c r="AJ131" s="261"/>
      <c r="AK131" s="261"/>
      <c r="AL131" s="261"/>
      <c r="AM131" s="261"/>
      <c r="AN131" s="262"/>
    </row>
    <row r="132" spans="3:40" ht="20.100000000000001" customHeight="1" thickBot="1" x14ac:dyDescent="0.45">
      <c r="C132" s="55" t="s">
        <v>113</v>
      </c>
      <c r="D132" s="273"/>
      <c r="E132" s="6">
        <f t="shared" ref="E132:AN132" si="3">SUM(E6:E131)</f>
        <v>13300000</v>
      </c>
      <c r="F132" s="6">
        <f t="shared" si="3"/>
        <v>13300000</v>
      </c>
      <c r="G132" s="6">
        <f t="shared" si="3"/>
        <v>14200000</v>
      </c>
      <c r="H132" s="6">
        <f t="shared" si="3"/>
        <v>31900000</v>
      </c>
      <c r="I132" s="6">
        <f t="shared" si="3"/>
        <v>32700000</v>
      </c>
      <c r="J132" s="6">
        <f t="shared" si="3"/>
        <v>39100000</v>
      </c>
      <c r="K132" s="6">
        <f t="shared" si="3"/>
        <v>48700000</v>
      </c>
      <c r="L132" s="6">
        <f t="shared" si="3"/>
        <v>50300000</v>
      </c>
      <c r="M132" s="6">
        <f t="shared" si="3"/>
        <v>54300000</v>
      </c>
      <c r="N132" s="6">
        <f t="shared" si="3"/>
        <v>59100000</v>
      </c>
      <c r="O132" s="6">
        <f t="shared" si="3"/>
        <v>59100000</v>
      </c>
      <c r="P132" s="6">
        <f t="shared" si="3"/>
        <v>61500000</v>
      </c>
      <c r="Q132" s="6">
        <f t="shared" si="3"/>
        <v>67100000</v>
      </c>
      <c r="R132" s="6">
        <f t="shared" si="3"/>
        <v>71100000</v>
      </c>
      <c r="S132" s="6">
        <f t="shared" si="3"/>
        <v>75900000</v>
      </c>
      <c r="T132" s="6">
        <f t="shared" si="3"/>
        <v>78300000</v>
      </c>
      <c r="U132" s="6">
        <f t="shared" si="3"/>
        <v>82300000</v>
      </c>
      <c r="V132" s="6">
        <f t="shared" si="3"/>
        <v>84700000</v>
      </c>
      <c r="W132" s="6">
        <f t="shared" si="3"/>
        <v>89500000</v>
      </c>
      <c r="X132" s="6">
        <f t="shared" si="3"/>
        <v>91900000</v>
      </c>
      <c r="Y132" s="6">
        <f t="shared" si="3"/>
        <v>93500000</v>
      </c>
      <c r="Z132" s="6">
        <f t="shared" si="3"/>
        <v>95100000</v>
      </c>
      <c r="AA132" s="6">
        <f t="shared" si="3"/>
        <v>95100000</v>
      </c>
      <c r="AB132" s="6">
        <f t="shared" si="3"/>
        <v>90300000</v>
      </c>
      <c r="AC132" s="6">
        <f t="shared" si="3"/>
        <v>85500000</v>
      </c>
      <c r="AD132" s="6">
        <f t="shared" si="3"/>
        <v>83900000</v>
      </c>
      <c r="AE132" s="6">
        <f t="shared" si="3"/>
        <v>83100000</v>
      </c>
      <c r="AF132" s="6">
        <f t="shared" si="3"/>
        <v>69500000</v>
      </c>
      <c r="AG132" s="6">
        <f t="shared" si="3"/>
        <v>66300000</v>
      </c>
      <c r="AH132" s="6">
        <f t="shared" si="3"/>
        <v>55100000</v>
      </c>
      <c r="AI132" s="6">
        <f t="shared" si="3"/>
        <v>51900000</v>
      </c>
      <c r="AJ132" s="6">
        <f t="shared" si="3"/>
        <v>49500000</v>
      </c>
      <c r="AK132" s="6">
        <f t="shared" si="3"/>
        <v>49500000</v>
      </c>
      <c r="AL132" s="6">
        <f t="shared" si="3"/>
        <v>48700000</v>
      </c>
      <c r="AM132" s="6">
        <f t="shared" si="3"/>
        <v>43100000</v>
      </c>
      <c r="AN132" s="6">
        <f t="shared" si="3"/>
        <v>39100000</v>
      </c>
    </row>
    <row r="133" spans="3:40" ht="20.100000000000001" customHeight="1" thickBot="1" x14ac:dyDescent="0.45">
      <c r="E133" s="6">
        <f>SUM(E132:G132)</f>
        <v>40800000</v>
      </c>
    </row>
    <row r="134" spans="3:40" ht="20.100000000000001" customHeight="1" x14ac:dyDescent="0.4">
      <c r="F134" s="180" t="s">
        <v>115</v>
      </c>
      <c r="G134" s="178" t="s">
        <v>116</v>
      </c>
      <c r="H134" s="178" t="s">
        <v>117</v>
      </c>
      <c r="I134" s="188" t="s">
        <v>118</v>
      </c>
      <c r="J134" s="189"/>
    </row>
    <row r="135" spans="3:40" ht="20.100000000000001" customHeight="1" x14ac:dyDescent="0.4">
      <c r="F135" s="181">
        <v>100</v>
      </c>
      <c r="G135" s="3"/>
      <c r="H135" s="3"/>
      <c r="I135" s="263"/>
      <c r="J135" s="264"/>
    </row>
    <row r="136" spans="3:40" ht="20.100000000000001" customHeight="1" x14ac:dyDescent="0.4">
      <c r="F136" s="181">
        <v>90</v>
      </c>
      <c r="G136" s="3">
        <v>7</v>
      </c>
      <c r="H136" s="3" t="e">
        <f>#REF!+#REF!+#REF!+#REF!+#REF!+#REF!+#REF!</f>
        <v>#REF!</v>
      </c>
      <c r="I136" s="263" t="e">
        <f>H136*900000</f>
        <v>#REF!</v>
      </c>
      <c r="J136" s="264"/>
    </row>
    <row r="137" spans="3:40" ht="20.100000000000001" customHeight="1" x14ac:dyDescent="0.4">
      <c r="F137" s="181">
        <v>85</v>
      </c>
      <c r="G137" s="3"/>
      <c r="H137" s="3"/>
      <c r="I137" s="263"/>
      <c r="J137" s="264"/>
    </row>
    <row r="138" spans="3:40" ht="20.100000000000001" customHeight="1" x14ac:dyDescent="0.4">
      <c r="F138" s="181">
        <v>80</v>
      </c>
      <c r="G138" s="3">
        <v>115</v>
      </c>
      <c r="H138" s="3" t="e">
        <f>SUM(#REF!)</f>
        <v>#REF!</v>
      </c>
      <c r="I138" s="263" t="e">
        <f>H138*800000</f>
        <v>#REF!</v>
      </c>
      <c r="J138" s="264"/>
    </row>
    <row r="139" spans="3:40" ht="20.100000000000001" customHeight="1" x14ac:dyDescent="0.4">
      <c r="F139" s="181">
        <v>75</v>
      </c>
      <c r="G139" s="3"/>
      <c r="H139" s="3"/>
      <c r="I139" s="263"/>
      <c r="J139" s="264"/>
    </row>
    <row r="140" spans="3:40" ht="20.100000000000001" customHeight="1" x14ac:dyDescent="0.4">
      <c r="F140" s="181">
        <v>70</v>
      </c>
      <c r="G140" s="3"/>
      <c r="H140" s="3"/>
      <c r="I140" s="263"/>
      <c r="J140" s="264"/>
    </row>
    <row r="141" spans="3:40" ht="20.100000000000001" customHeight="1" x14ac:dyDescent="0.4">
      <c r="F141" s="181">
        <v>65</v>
      </c>
      <c r="G141" s="3"/>
      <c r="H141" s="3"/>
      <c r="I141" s="263"/>
      <c r="J141" s="264"/>
    </row>
    <row r="142" spans="3:40" ht="20.100000000000001" customHeight="1" x14ac:dyDescent="0.4">
      <c r="F142" s="61">
        <v>60</v>
      </c>
      <c r="G142" s="62"/>
      <c r="H142" s="62"/>
      <c r="I142" s="263"/>
      <c r="J142" s="264"/>
    </row>
    <row r="143" spans="3:40" ht="20.100000000000001" customHeight="1" thickBot="1" x14ac:dyDescent="0.45">
      <c r="F143" s="59">
        <v>55</v>
      </c>
      <c r="G143" s="40"/>
      <c r="H143" s="40"/>
      <c r="I143" s="265"/>
      <c r="J143" s="266"/>
    </row>
    <row r="144" spans="3:40" ht="20.100000000000001" customHeight="1" thickBot="1" x14ac:dyDescent="0.45">
      <c r="H144" s="60" t="e">
        <f>SUM(#REF!)</f>
        <v>#REF!</v>
      </c>
      <c r="I144" s="267" t="e">
        <f>SUM(I135:J143)</f>
        <v>#REF!</v>
      </c>
      <c r="J144" s="268"/>
    </row>
    <row r="146" spans="8:40" ht="20.100000000000001" customHeight="1" x14ac:dyDescent="0.4">
      <c r="H146" s="6">
        <v>31900000</v>
      </c>
      <c r="I146" s="6">
        <v>32700000</v>
      </c>
      <c r="J146" s="6">
        <v>39100000</v>
      </c>
      <c r="K146" s="6">
        <v>48700000</v>
      </c>
      <c r="L146" s="6">
        <v>50300000</v>
      </c>
      <c r="M146" s="6">
        <v>54300000</v>
      </c>
      <c r="N146" s="6">
        <v>59100000</v>
      </c>
      <c r="O146" s="6">
        <v>59100000</v>
      </c>
      <c r="P146" s="6">
        <v>61500000</v>
      </c>
      <c r="Q146" s="6">
        <v>67100000</v>
      </c>
      <c r="R146" s="6">
        <v>71100000</v>
      </c>
      <c r="S146" s="6">
        <v>75900000</v>
      </c>
      <c r="T146" s="6">
        <v>78300000</v>
      </c>
      <c r="U146" s="6">
        <v>82300000</v>
      </c>
      <c r="V146" s="6">
        <v>84700000</v>
      </c>
      <c r="W146" s="6">
        <v>89500000</v>
      </c>
      <c r="X146" s="6">
        <v>91900000</v>
      </c>
      <c r="Y146" s="6">
        <v>93500000</v>
      </c>
      <c r="Z146" s="6">
        <v>95100000</v>
      </c>
      <c r="AA146" s="6">
        <v>95100000</v>
      </c>
      <c r="AB146" s="6">
        <v>90300000</v>
      </c>
      <c r="AC146" s="6">
        <v>85500000</v>
      </c>
      <c r="AD146" s="6">
        <v>83900000</v>
      </c>
      <c r="AE146" s="6">
        <v>83100000</v>
      </c>
      <c r="AF146" s="6">
        <v>69500000</v>
      </c>
      <c r="AG146" s="6">
        <v>66300000</v>
      </c>
      <c r="AH146" s="6">
        <v>55100000</v>
      </c>
      <c r="AI146" s="6">
        <v>51900000</v>
      </c>
      <c r="AJ146" s="6">
        <v>49500000</v>
      </c>
      <c r="AK146" s="6">
        <v>49500000</v>
      </c>
      <c r="AL146" s="6">
        <v>48700000</v>
      </c>
      <c r="AM146" s="6">
        <v>43100000</v>
      </c>
      <c r="AN146" s="6">
        <v>39100000</v>
      </c>
    </row>
    <row r="147" spans="8:40" ht="20.100000000000001" customHeight="1" x14ac:dyDescent="0.4">
      <c r="J147" s="6">
        <f>SUM(H146:J146)</f>
        <v>103700000</v>
      </c>
      <c r="M147" s="6">
        <f>SUM(K146:M146)</f>
        <v>153300000</v>
      </c>
      <c r="P147" s="6">
        <f>SUM(N146:P146)</f>
        <v>179700000</v>
      </c>
      <c r="S147" s="6">
        <f>SUM(Q146:S146)</f>
        <v>214100000</v>
      </c>
      <c r="V147" s="6">
        <f>SUM(T146:V146)</f>
        <v>245300000</v>
      </c>
      <c r="Y147" s="6">
        <f>SUM(W146:Y146)</f>
        <v>274900000</v>
      </c>
      <c r="AB147" s="6">
        <f>SUM(Z146:AB146)</f>
        <v>280500000</v>
      </c>
      <c r="AE147" s="6">
        <f>SUM(AC146:AE146)</f>
        <v>252500000</v>
      </c>
      <c r="AH147" s="6">
        <f>SUM(AF146:AH146)</f>
        <v>190900000</v>
      </c>
      <c r="AK147" s="6">
        <f>SUM(AI146:AK146)</f>
        <v>150900000</v>
      </c>
      <c r="AN147" s="6">
        <f>SUM(AL146:AN146)</f>
        <v>130900000</v>
      </c>
    </row>
    <row r="148" spans="8:40" ht="20.100000000000001" customHeight="1" x14ac:dyDescent="0.4">
      <c r="H148" s="6">
        <f>SUM(I148:T148)</f>
        <v>2217500000</v>
      </c>
      <c r="I148" s="6">
        <v>40800000</v>
      </c>
      <c r="J148" s="6">
        <v>103700000</v>
      </c>
      <c r="K148" s="6">
        <v>153300000</v>
      </c>
      <c r="L148" s="6">
        <v>179700000</v>
      </c>
      <c r="M148" s="6">
        <v>214100000</v>
      </c>
      <c r="N148" s="6">
        <v>245300000</v>
      </c>
      <c r="O148" s="6">
        <v>274900000</v>
      </c>
      <c r="P148" s="6">
        <v>280500000</v>
      </c>
      <c r="Q148" s="6">
        <v>252500000</v>
      </c>
      <c r="R148" s="6">
        <v>190900000</v>
      </c>
      <c r="S148" s="6">
        <v>150900000</v>
      </c>
      <c r="T148" s="6">
        <v>130900000</v>
      </c>
    </row>
    <row r="149" spans="8:40" ht="20.100000000000001" customHeight="1" x14ac:dyDescent="0.4">
      <c r="I149" s="6" t="s">
        <v>933</v>
      </c>
      <c r="J149" s="6" t="s">
        <v>934</v>
      </c>
      <c r="K149" s="6" t="s">
        <v>935</v>
      </c>
      <c r="L149" s="6" t="s">
        <v>936</v>
      </c>
      <c r="M149" s="6" t="s">
        <v>66</v>
      </c>
      <c r="N149" s="6" t="s">
        <v>69</v>
      </c>
      <c r="O149" s="6" t="s">
        <v>72</v>
      </c>
      <c r="P149" s="6" t="s">
        <v>75</v>
      </c>
      <c r="Q149" s="6" t="s">
        <v>78</v>
      </c>
      <c r="R149" s="6" t="s">
        <v>81</v>
      </c>
      <c r="S149" s="6" t="s">
        <v>84</v>
      </c>
      <c r="T149" s="6" t="s">
        <v>87</v>
      </c>
    </row>
    <row r="150" spans="8:40" ht="20.100000000000001" customHeight="1" x14ac:dyDescent="0.4">
      <c r="J150" s="6">
        <v>1</v>
      </c>
      <c r="K150" s="6">
        <v>2</v>
      </c>
      <c r="L150" s="6">
        <v>3</v>
      </c>
      <c r="M150" s="6">
        <v>4</v>
      </c>
      <c r="N150" s="6">
        <v>5</v>
      </c>
      <c r="O150" s="6">
        <v>6</v>
      </c>
      <c r="P150" s="6">
        <v>7</v>
      </c>
      <c r="Q150" s="6">
        <v>8</v>
      </c>
      <c r="R150" s="6">
        <v>9</v>
      </c>
      <c r="S150" s="6">
        <v>10</v>
      </c>
      <c r="T150" s="6">
        <v>11</v>
      </c>
    </row>
  </sheetData>
  <mergeCells count="12">
    <mergeCell ref="I139:J139"/>
    <mergeCell ref="I140:J140"/>
    <mergeCell ref="I141:J141"/>
    <mergeCell ref="I142:J142"/>
    <mergeCell ref="I143:J143"/>
    <mergeCell ref="I144:J144"/>
    <mergeCell ref="E4:G4"/>
    <mergeCell ref="I134:J134"/>
    <mergeCell ref="I135:J135"/>
    <mergeCell ref="I136:J136"/>
    <mergeCell ref="I137:J137"/>
    <mergeCell ref="I138:J138"/>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F15" sqref="F15"/>
    </sheetView>
  </sheetViews>
  <sheetFormatPr defaultRowHeight="15.75" x14ac:dyDescent="0.4"/>
  <cols>
    <col min="1" max="1" width="2.875" style="17" customWidth="1"/>
    <col min="2" max="2" width="1.875" style="17" customWidth="1"/>
    <col min="3" max="3" width="22.375" style="17" customWidth="1"/>
    <col min="4" max="5" width="4.875" style="17" customWidth="1"/>
    <col min="6" max="6" width="21" style="17" customWidth="1"/>
    <col min="7" max="7" width="9" style="17"/>
    <col min="8" max="8" width="20.5" style="17" customWidth="1"/>
    <col min="9" max="9" width="4.875" style="17" customWidth="1"/>
    <col min="10" max="10" width="7.75" style="17" customWidth="1"/>
    <col min="11" max="16384" width="9" style="17"/>
  </cols>
  <sheetData>
    <row r="2" spans="2:9" x14ac:dyDescent="0.4">
      <c r="C2" s="17" t="s">
        <v>114</v>
      </c>
    </row>
    <row r="3" spans="2:9" ht="16.5" thickBot="1" x14ac:dyDescent="0.45"/>
    <row r="4" spans="2:9" x14ac:dyDescent="0.4">
      <c r="B4" s="21"/>
      <c r="C4" s="22"/>
      <c r="D4" s="22"/>
      <c r="E4" s="22"/>
      <c r="F4" s="22"/>
      <c r="G4" s="22"/>
      <c r="H4" s="22"/>
      <c r="I4" s="23"/>
    </row>
    <row r="5" spans="2:9" ht="16.5" thickBot="1" x14ac:dyDescent="0.45">
      <c r="B5" s="24"/>
      <c r="C5" s="25"/>
      <c r="D5" s="25"/>
      <c r="E5" s="25"/>
      <c r="F5" s="25"/>
      <c r="G5" s="25"/>
      <c r="H5" s="25"/>
      <c r="I5" s="26"/>
    </row>
    <row r="6" spans="2:9" x14ac:dyDescent="0.4">
      <c r="B6" s="24"/>
      <c r="C6" s="25"/>
      <c r="D6" s="25"/>
      <c r="E6" s="25"/>
      <c r="F6" s="25"/>
      <c r="G6" s="25"/>
      <c r="H6" s="18" t="s">
        <v>45</v>
      </c>
      <c r="I6" s="26"/>
    </row>
    <row r="7" spans="2:9" x14ac:dyDescent="0.4">
      <c r="B7" s="24"/>
      <c r="C7" s="25"/>
      <c r="D7" s="25"/>
      <c r="E7" s="25"/>
      <c r="F7" s="25"/>
      <c r="G7" s="25"/>
      <c r="H7" s="20" t="s">
        <v>49</v>
      </c>
      <c r="I7" s="26"/>
    </row>
    <row r="8" spans="2:9" ht="16.5" thickBot="1" x14ac:dyDescent="0.45">
      <c r="B8" s="24"/>
      <c r="C8" s="25"/>
      <c r="D8" s="25"/>
      <c r="E8" s="25"/>
      <c r="F8" s="25"/>
      <c r="G8" s="25"/>
      <c r="H8" s="19" t="s">
        <v>301</v>
      </c>
      <c r="I8" s="26"/>
    </row>
    <row r="9" spans="2:9" x14ac:dyDescent="0.4">
      <c r="B9" s="24"/>
      <c r="C9" s="25"/>
      <c r="D9" s="25"/>
      <c r="E9" s="25"/>
      <c r="F9" s="18" t="s">
        <v>57</v>
      </c>
      <c r="G9" s="25"/>
      <c r="H9" s="25"/>
      <c r="I9" s="26"/>
    </row>
    <row r="10" spans="2:9" ht="16.5" thickBot="1" x14ac:dyDescent="0.45">
      <c r="B10" s="24"/>
      <c r="C10" s="25"/>
      <c r="D10" s="25"/>
      <c r="E10" s="25"/>
      <c r="F10" s="20" t="s">
        <v>53</v>
      </c>
      <c r="G10" s="25"/>
      <c r="H10" s="25"/>
      <c r="I10" s="26"/>
    </row>
    <row r="11" spans="2:9" ht="16.5" thickBot="1" x14ac:dyDescent="0.45">
      <c r="B11" s="24"/>
      <c r="C11" s="25"/>
      <c r="D11" s="25"/>
      <c r="E11" s="25"/>
      <c r="F11" s="19" t="s">
        <v>46</v>
      </c>
      <c r="G11" s="25"/>
      <c r="H11" s="18" t="s">
        <v>47</v>
      </c>
      <c r="I11" s="26"/>
    </row>
    <row r="12" spans="2:9" ht="16.5" thickBot="1" x14ac:dyDescent="0.45">
      <c r="B12" s="24"/>
      <c r="C12" s="25"/>
      <c r="D12" s="25"/>
      <c r="E12" s="25"/>
      <c r="F12" s="25"/>
      <c r="G12" s="25"/>
      <c r="H12" s="20" t="s">
        <v>50</v>
      </c>
      <c r="I12" s="26"/>
    </row>
    <row r="13" spans="2:9" ht="16.5" thickBot="1" x14ac:dyDescent="0.45">
      <c r="B13" s="24"/>
      <c r="C13" s="18" t="s">
        <v>52</v>
      </c>
      <c r="D13" s="31"/>
      <c r="E13" s="25"/>
      <c r="F13" s="25"/>
      <c r="G13" s="25"/>
      <c r="H13" s="19" t="s">
        <v>46</v>
      </c>
      <c r="I13" s="26"/>
    </row>
    <row r="14" spans="2:9" x14ac:dyDescent="0.4">
      <c r="B14" s="24"/>
      <c r="C14" s="32" t="s">
        <v>55</v>
      </c>
      <c r="D14" s="31"/>
      <c r="E14" s="25"/>
      <c r="F14" s="25"/>
      <c r="G14" s="25"/>
      <c r="H14" s="25"/>
      <c r="I14" s="26"/>
    </row>
    <row r="15" spans="2:9" ht="16.5" thickBot="1" x14ac:dyDescent="0.45">
      <c r="B15" s="24"/>
      <c r="C15" s="19" t="s">
        <v>130</v>
      </c>
      <c r="D15" s="31"/>
      <c r="E15" s="25"/>
      <c r="F15" s="25"/>
      <c r="G15" s="25"/>
      <c r="H15" s="25"/>
      <c r="I15" s="26"/>
    </row>
    <row r="16" spans="2:9" x14ac:dyDescent="0.4">
      <c r="B16" s="24"/>
      <c r="C16" s="25"/>
      <c r="D16" s="25"/>
      <c r="E16" s="25"/>
      <c r="F16" s="25"/>
      <c r="G16" s="25"/>
      <c r="H16" s="18" t="s">
        <v>48</v>
      </c>
      <c r="I16" s="26"/>
    </row>
    <row r="17" spans="2:9" ht="16.5" thickBot="1" x14ac:dyDescent="0.45">
      <c r="B17" s="24"/>
      <c r="C17" s="25"/>
      <c r="D17" s="25"/>
      <c r="E17" s="25"/>
      <c r="F17" s="25"/>
      <c r="G17" s="25"/>
      <c r="H17" s="20" t="s">
        <v>299</v>
      </c>
      <c r="I17" s="26"/>
    </row>
    <row r="18" spans="2:9" ht="16.5" thickBot="1" x14ac:dyDescent="0.45">
      <c r="B18" s="24"/>
      <c r="C18" s="25"/>
      <c r="D18" s="25"/>
      <c r="E18" s="25"/>
      <c r="F18" s="18" t="s">
        <v>58</v>
      </c>
      <c r="G18" s="25"/>
      <c r="H18" s="19" t="s">
        <v>298</v>
      </c>
      <c r="I18" s="26"/>
    </row>
    <row r="19" spans="2:9" x14ac:dyDescent="0.4">
      <c r="B19" s="24"/>
      <c r="C19" s="25"/>
      <c r="D19" s="25"/>
      <c r="E19" s="25"/>
      <c r="F19" s="20" t="s">
        <v>56</v>
      </c>
      <c r="G19" s="25"/>
      <c r="H19" s="25"/>
      <c r="I19" s="26"/>
    </row>
    <row r="20" spans="2:9" ht="16.5" thickBot="1" x14ac:dyDescent="0.45">
      <c r="B20" s="24"/>
      <c r="C20" s="25"/>
      <c r="D20" s="25"/>
      <c r="E20" s="25"/>
      <c r="F20" s="19" t="s">
        <v>302</v>
      </c>
      <c r="G20" s="25"/>
      <c r="H20" s="25"/>
      <c r="I20" s="26"/>
    </row>
    <row r="21" spans="2:9" x14ac:dyDescent="0.4">
      <c r="B21" s="24"/>
      <c r="C21" s="25"/>
      <c r="D21" s="25"/>
      <c r="E21" s="25"/>
      <c r="F21" s="25"/>
      <c r="G21" s="25"/>
      <c r="H21" s="18" t="s">
        <v>51</v>
      </c>
      <c r="I21" s="26"/>
    </row>
    <row r="22" spans="2:9" x14ac:dyDescent="0.4">
      <c r="B22" s="24"/>
      <c r="C22" s="25"/>
      <c r="D22" s="25"/>
      <c r="E22" s="25"/>
      <c r="F22" s="25"/>
      <c r="G22" s="25"/>
      <c r="H22" s="30" t="s">
        <v>54</v>
      </c>
      <c r="I22" s="26"/>
    </row>
    <row r="23" spans="2:9" ht="16.5" thickBot="1" x14ac:dyDescent="0.45">
      <c r="B23" s="24"/>
      <c r="C23" s="25"/>
      <c r="D23" s="25"/>
      <c r="E23" s="25"/>
      <c r="F23" s="25"/>
      <c r="G23" s="25"/>
      <c r="H23" s="19" t="s">
        <v>46</v>
      </c>
      <c r="I23" s="26"/>
    </row>
    <row r="24" spans="2:9" x14ac:dyDescent="0.4">
      <c r="B24" s="24"/>
      <c r="C24" s="25"/>
      <c r="D24" s="25"/>
      <c r="E24" s="25"/>
      <c r="F24" s="25"/>
      <c r="G24" s="25"/>
      <c r="H24" s="25"/>
      <c r="I24" s="26"/>
    </row>
    <row r="25" spans="2:9" ht="16.5" thickBot="1" x14ac:dyDescent="0.45">
      <c r="B25" s="27"/>
      <c r="C25" s="28"/>
      <c r="D25" s="28"/>
      <c r="E25" s="28"/>
      <c r="F25" s="28"/>
      <c r="G25" s="28"/>
      <c r="H25" s="28"/>
      <c r="I25" s="2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118"/>
  <sheetViews>
    <sheetView workbookViewId="0">
      <pane xSplit="3" ySplit="5" topLeftCell="D6" activePane="bottomRight" state="frozen"/>
      <selection pane="topRight" activeCell="D1" sqref="D1"/>
      <selection pane="bottomLeft" activeCell="A6" sqref="A6"/>
      <selection pane="bottomRight" activeCell="F35" sqref="F35"/>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111</v>
      </c>
      <c r="D2" s="6">
        <f>SUM(D6:F105)</f>
        <v>47</v>
      </c>
      <c r="G2" s="6">
        <f>D2*800000</f>
        <v>37600000</v>
      </c>
    </row>
    <row r="3" spans="2:41" ht="16.5" thickBot="1" x14ac:dyDescent="0.45"/>
    <row r="4" spans="2:41" x14ac:dyDescent="0.4">
      <c r="B4" s="47"/>
      <c r="C4" s="50"/>
      <c r="D4" s="186" t="s">
        <v>36</v>
      </c>
      <c r="E4" s="186"/>
      <c r="F4" s="187"/>
      <c r="G4" s="35" t="s">
        <v>0</v>
      </c>
      <c r="H4" s="35" t="s">
        <v>1</v>
      </c>
      <c r="I4" s="35" t="s">
        <v>2</v>
      </c>
      <c r="J4" s="35" t="s">
        <v>3</v>
      </c>
      <c r="K4" s="35" t="s">
        <v>59</v>
      </c>
      <c r="L4" s="35" t="s">
        <v>60</v>
      </c>
      <c r="M4" s="35" t="s">
        <v>61</v>
      </c>
      <c r="N4" s="35" t="s">
        <v>62</v>
      </c>
      <c r="O4" s="35" t="s">
        <v>63</v>
      </c>
      <c r="P4" s="35" t="s">
        <v>64</v>
      </c>
      <c r="Q4" s="35" t="s">
        <v>65</v>
      </c>
      <c r="R4" s="35" t="s">
        <v>66</v>
      </c>
      <c r="S4" s="35" t="s">
        <v>67</v>
      </c>
      <c r="T4" s="35" t="s">
        <v>68</v>
      </c>
      <c r="U4" s="35" t="s">
        <v>69</v>
      </c>
      <c r="V4" s="35" t="s">
        <v>70</v>
      </c>
      <c r="W4" s="35" t="s">
        <v>71</v>
      </c>
      <c r="X4" s="35" t="s">
        <v>72</v>
      </c>
      <c r="Y4" s="35" t="s">
        <v>73</v>
      </c>
      <c r="Z4" s="35" t="s">
        <v>74</v>
      </c>
      <c r="AA4" s="35" t="s">
        <v>75</v>
      </c>
      <c r="AB4" s="35" t="s">
        <v>76</v>
      </c>
      <c r="AC4" s="35" t="s">
        <v>77</v>
      </c>
      <c r="AD4" s="35" t="s">
        <v>78</v>
      </c>
      <c r="AE4" s="35" t="s">
        <v>79</v>
      </c>
      <c r="AF4" s="35" t="s">
        <v>80</v>
      </c>
      <c r="AG4" s="35" t="s">
        <v>81</v>
      </c>
      <c r="AH4" s="35" t="s">
        <v>82</v>
      </c>
      <c r="AI4" s="35" t="s">
        <v>83</v>
      </c>
      <c r="AJ4" s="35" t="s">
        <v>84</v>
      </c>
      <c r="AK4" s="35" t="s">
        <v>85</v>
      </c>
      <c r="AL4" s="35" t="s">
        <v>86</v>
      </c>
      <c r="AM4" s="36" t="s">
        <v>87</v>
      </c>
    </row>
    <row r="5" spans="2:41" ht="16.5" thickBot="1" x14ac:dyDescent="0.45">
      <c r="B5" s="48"/>
      <c r="C5" s="49" t="s">
        <v>112</v>
      </c>
      <c r="D5" s="45" t="s">
        <v>4</v>
      </c>
      <c r="E5" s="33" t="s">
        <v>5</v>
      </c>
      <c r="F5" s="33" t="s">
        <v>6</v>
      </c>
      <c r="G5" s="33" t="s">
        <v>7</v>
      </c>
      <c r="H5" s="33" t="s">
        <v>8</v>
      </c>
      <c r="I5" s="33" t="s">
        <v>9</v>
      </c>
      <c r="J5" s="33" t="s">
        <v>10</v>
      </c>
      <c r="K5" s="33" t="s">
        <v>11</v>
      </c>
      <c r="L5" s="33" t="s">
        <v>12</v>
      </c>
      <c r="M5" s="33" t="s">
        <v>13</v>
      </c>
      <c r="N5" s="33" t="s">
        <v>14</v>
      </c>
      <c r="O5" s="33" t="s">
        <v>15</v>
      </c>
      <c r="P5" s="33" t="s">
        <v>88</v>
      </c>
      <c r="Q5" s="33" t="s">
        <v>89</v>
      </c>
      <c r="R5" s="33" t="s">
        <v>90</v>
      </c>
      <c r="S5" s="33" t="s">
        <v>91</v>
      </c>
      <c r="T5" s="33" t="s">
        <v>92</v>
      </c>
      <c r="U5" s="33" t="s">
        <v>93</v>
      </c>
      <c r="V5" s="33" t="s">
        <v>94</v>
      </c>
      <c r="W5" s="33" t="s">
        <v>95</v>
      </c>
      <c r="X5" s="33" t="s">
        <v>96</v>
      </c>
      <c r="Y5" s="33" t="s">
        <v>97</v>
      </c>
      <c r="Z5" s="33" t="s">
        <v>98</v>
      </c>
      <c r="AA5" s="33" t="s">
        <v>99</v>
      </c>
      <c r="AB5" s="33" t="s">
        <v>100</v>
      </c>
      <c r="AC5" s="33" t="s">
        <v>101</v>
      </c>
      <c r="AD5" s="33" t="s">
        <v>102</v>
      </c>
      <c r="AE5" s="33" t="s">
        <v>103</v>
      </c>
      <c r="AF5" s="33" t="s">
        <v>104</v>
      </c>
      <c r="AG5" s="33" t="s">
        <v>105</v>
      </c>
      <c r="AH5" s="33" t="s">
        <v>106</v>
      </c>
      <c r="AI5" s="33" t="s">
        <v>107</v>
      </c>
      <c r="AJ5" s="33" t="s">
        <v>108</v>
      </c>
      <c r="AK5" s="33" t="s">
        <v>109</v>
      </c>
      <c r="AL5" s="33" t="s">
        <v>110</v>
      </c>
      <c r="AM5" s="37" t="s">
        <v>110</v>
      </c>
    </row>
    <row r="6" spans="2:41" x14ac:dyDescent="0.4">
      <c r="B6" s="46" t="s">
        <v>52</v>
      </c>
      <c r="C6" s="5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39">
        <v>1</v>
      </c>
    </row>
    <row r="7" spans="2:41" x14ac:dyDescent="0.4">
      <c r="B7" s="38" t="s">
        <v>57</v>
      </c>
      <c r="C7" s="52">
        <f>SUM(D7:AM7)</f>
        <v>34</v>
      </c>
      <c r="D7" s="34"/>
      <c r="E7" s="3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39">
        <v>1</v>
      </c>
    </row>
    <row r="8" spans="2:41" x14ac:dyDescent="0.4">
      <c r="B8" s="38" t="s">
        <v>58</v>
      </c>
      <c r="C8" s="52">
        <f>SUM(D8:AM8)</f>
        <v>33</v>
      </c>
      <c r="D8" s="34"/>
      <c r="E8" s="34"/>
      <c r="F8" s="3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39">
        <v>1</v>
      </c>
    </row>
    <row r="9" spans="2:41" ht="5.25" customHeight="1" x14ac:dyDescent="0.4">
      <c r="B9" s="42"/>
      <c r="C9" s="5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4"/>
    </row>
    <row r="10" spans="2:41" x14ac:dyDescent="0.4">
      <c r="B10" s="38" t="s">
        <v>45</v>
      </c>
      <c r="C10" s="52">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39">
        <v>1</v>
      </c>
    </row>
    <row r="11" spans="2:41" x14ac:dyDescent="0.4">
      <c r="B11" s="38" t="s">
        <v>47</v>
      </c>
      <c r="C11" s="52">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39">
        <v>1</v>
      </c>
    </row>
    <row r="12" spans="2:41" x14ac:dyDescent="0.4">
      <c r="B12" s="38" t="s">
        <v>48</v>
      </c>
      <c r="C12" s="52">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39">
        <v>1</v>
      </c>
    </row>
    <row r="13" spans="2:41" x14ac:dyDescent="0.4">
      <c r="B13" s="38" t="s">
        <v>51</v>
      </c>
      <c r="C13" s="52">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39">
        <v>1</v>
      </c>
    </row>
    <row r="14" spans="2:41" x14ac:dyDescent="0.4">
      <c r="B14" s="38" t="s">
        <v>434</v>
      </c>
      <c r="C14" s="52">
        <f t="shared" si="0"/>
        <v>24</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c r="AC14" s="3"/>
      <c r="AD14" s="3"/>
      <c r="AE14" s="3"/>
      <c r="AF14" s="3"/>
      <c r="AG14" s="3"/>
      <c r="AH14" s="3"/>
      <c r="AI14" s="3"/>
      <c r="AJ14" s="3"/>
      <c r="AK14" s="3"/>
      <c r="AL14" s="3"/>
      <c r="AM14" s="39"/>
    </row>
    <row r="15" spans="2:41" x14ac:dyDescent="0.4">
      <c r="B15" s="38" t="s">
        <v>435</v>
      </c>
      <c r="C15" s="52">
        <f t="shared" si="0"/>
        <v>24</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c r="AC15" s="3"/>
      <c r="AD15" s="3"/>
      <c r="AE15" s="3"/>
      <c r="AF15" s="3"/>
      <c r="AG15" s="3"/>
      <c r="AH15" s="3"/>
      <c r="AI15" s="3"/>
      <c r="AJ15" s="3"/>
      <c r="AK15" s="3"/>
      <c r="AL15" s="3"/>
      <c r="AM15" s="39"/>
    </row>
    <row r="16" spans="2:41" x14ac:dyDescent="0.4">
      <c r="B16" s="38" t="s">
        <v>437</v>
      </c>
      <c r="C16" s="52">
        <f t="shared" si="0"/>
        <v>2</v>
      </c>
      <c r="D16" s="3"/>
      <c r="E16" s="3"/>
      <c r="F16" s="3"/>
      <c r="G16" s="3">
        <v>1</v>
      </c>
      <c r="H16" s="3">
        <v>1</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9"/>
      <c r="AO16" s="6">
        <f>C13+SUM(C27:C34)</f>
        <v>300</v>
      </c>
    </row>
    <row r="17" spans="2:39" x14ac:dyDescent="0.4">
      <c r="B17" s="38" t="s">
        <v>429</v>
      </c>
      <c r="C17" s="52">
        <f t="shared" si="0"/>
        <v>10</v>
      </c>
      <c r="D17" s="3"/>
      <c r="E17" s="3"/>
      <c r="F17" s="3"/>
      <c r="G17" s="3">
        <v>1</v>
      </c>
      <c r="H17" s="3">
        <v>1</v>
      </c>
      <c r="I17" s="3">
        <v>1</v>
      </c>
      <c r="J17" s="3">
        <v>1</v>
      </c>
      <c r="K17" s="3">
        <v>1</v>
      </c>
      <c r="L17" s="3">
        <v>1</v>
      </c>
      <c r="M17" s="3">
        <v>1</v>
      </c>
      <c r="N17" s="3">
        <v>1</v>
      </c>
      <c r="O17" s="3">
        <v>1</v>
      </c>
      <c r="P17" s="3">
        <v>1</v>
      </c>
      <c r="Q17" s="3"/>
      <c r="R17" s="3"/>
      <c r="S17" s="3"/>
      <c r="T17" s="3"/>
      <c r="U17" s="3"/>
      <c r="V17" s="3"/>
      <c r="W17" s="3"/>
      <c r="X17" s="3"/>
      <c r="Y17" s="3"/>
      <c r="Z17" s="3"/>
      <c r="AA17" s="3"/>
      <c r="AB17" s="3"/>
      <c r="AC17" s="3"/>
      <c r="AD17" s="3"/>
      <c r="AE17" s="3"/>
      <c r="AF17" s="3"/>
      <c r="AG17" s="3"/>
      <c r="AH17" s="3"/>
      <c r="AI17" s="3"/>
      <c r="AJ17" s="3"/>
      <c r="AK17" s="3"/>
      <c r="AL17" s="3"/>
      <c r="AM17" s="39"/>
    </row>
    <row r="18" spans="2:39" x14ac:dyDescent="0.4">
      <c r="B18" s="38" t="s">
        <v>430</v>
      </c>
      <c r="C18" s="52">
        <f t="shared" si="0"/>
        <v>10</v>
      </c>
      <c r="D18" s="3"/>
      <c r="E18" s="3"/>
      <c r="F18" s="3"/>
      <c r="G18" s="3">
        <v>1</v>
      </c>
      <c r="H18" s="3">
        <v>1</v>
      </c>
      <c r="I18" s="3">
        <v>1</v>
      </c>
      <c r="J18" s="3">
        <v>1</v>
      </c>
      <c r="K18" s="3">
        <v>1</v>
      </c>
      <c r="L18" s="3">
        <v>1</v>
      </c>
      <c r="M18" s="3">
        <v>1</v>
      </c>
      <c r="N18" s="3">
        <v>1</v>
      </c>
      <c r="O18" s="3">
        <v>1</v>
      </c>
      <c r="P18" s="3">
        <v>1</v>
      </c>
      <c r="Q18" s="3"/>
      <c r="R18" s="3"/>
      <c r="S18" s="3"/>
      <c r="T18" s="3"/>
      <c r="U18" s="3"/>
      <c r="V18" s="3"/>
      <c r="W18" s="3"/>
      <c r="X18" s="3"/>
      <c r="Y18" s="3"/>
      <c r="Z18" s="3"/>
      <c r="AA18" s="3"/>
      <c r="AB18" s="3"/>
      <c r="AC18" s="3"/>
      <c r="AD18" s="3"/>
      <c r="AE18" s="3"/>
      <c r="AF18" s="3"/>
      <c r="AG18" s="3"/>
      <c r="AH18" s="3"/>
      <c r="AI18" s="3"/>
      <c r="AJ18" s="3"/>
      <c r="AK18" s="3"/>
      <c r="AL18" s="3"/>
      <c r="AM18" s="39"/>
    </row>
    <row r="19" spans="2:39" x14ac:dyDescent="0.4">
      <c r="B19" s="38" t="s">
        <v>431</v>
      </c>
      <c r="C19" s="52">
        <f t="shared" si="0"/>
        <v>15</v>
      </c>
      <c r="D19" s="3"/>
      <c r="E19" s="3"/>
      <c r="F19" s="3"/>
      <c r="H19" s="3"/>
      <c r="I19" s="3"/>
      <c r="J19" s="3"/>
      <c r="K19" s="3"/>
      <c r="L19" s="3"/>
      <c r="M19" s="3"/>
      <c r="N19" s="3"/>
      <c r="O19" s="3"/>
      <c r="P19" s="3"/>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39"/>
    </row>
    <row r="20" spans="2:39" x14ac:dyDescent="0.4">
      <c r="B20" s="38" t="s">
        <v>432</v>
      </c>
      <c r="C20" s="52">
        <f t="shared" si="0"/>
        <v>15</v>
      </c>
      <c r="D20" s="3"/>
      <c r="E20" s="3"/>
      <c r="F20" s="3"/>
      <c r="G20" s="129"/>
      <c r="H20" s="3"/>
      <c r="I20" s="3"/>
      <c r="J20" s="3"/>
      <c r="K20" s="3"/>
      <c r="L20" s="3"/>
      <c r="M20" s="3"/>
      <c r="N20" s="3"/>
      <c r="O20" s="3"/>
      <c r="P20" s="3"/>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39"/>
    </row>
    <row r="21" spans="2:39" x14ac:dyDescent="0.4">
      <c r="B21" s="38" t="s">
        <v>433</v>
      </c>
      <c r="C21" s="52">
        <f t="shared" si="0"/>
        <v>10</v>
      </c>
      <c r="D21" s="3"/>
      <c r="E21" s="3"/>
      <c r="F21" s="3"/>
      <c r="G21" s="3"/>
      <c r="H21" s="3"/>
      <c r="I21" s="3"/>
      <c r="J21" s="3"/>
      <c r="K21" s="3"/>
      <c r="L21" s="3"/>
      <c r="M21" s="3"/>
      <c r="N21" s="3"/>
      <c r="O21" s="3"/>
      <c r="P21" s="3"/>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39"/>
    </row>
    <row r="22" spans="2:39" x14ac:dyDescent="0.4">
      <c r="B22" s="38" t="s">
        <v>436</v>
      </c>
      <c r="C22" s="52">
        <f t="shared" si="0"/>
        <v>10</v>
      </c>
      <c r="D22" s="3"/>
      <c r="E22" s="3"/>
      <c r="F22" s="3"/>
      <c r="G22" s="3"/>
      <c r="H22" s="3"/>
      <c r="I22" s="3">
        <v>1</v>
      </c>
      <c r="J22" s="3">
        <v>1</v>
      </c>
      <c r="K22" s="3">
        <v>1</v>
      </c>
      <c r="L22" s="3">
        <v>1</v>
      </c>
      <c r="M22" s="3">
        <v>1</v>
      </c>
      <c r="N22" s="3">
        <v>1</v>
      </c>
      <c r="O22" s="3">
        <v>1</v>
      </c>
      <c r="P22" s="3">
        <v>1</v>
      </c>
      <c r="Q22" s="3">
        <v>1</v>
      </c>
      <c r="R22" s="3">
        <v>1</v>
      </c>
      <c r="S22" s="3"/>
      <c r="T22" s="3"/>
      <c r="U22" s="3"/>
      <c r="V22" s="3"/>
      <c r="W22" s="3"/>
      <c r="X22" s="3"/>
      <c r="Y22" s="3"/>
      <c r="Z22" s="3"/>
      <c r="AA22" s="3"/>
      <c r="AB22" s="3"/>
      <c r="AC22" s="3"/>
      <c r="AD22" s="3"/>
      <c r="AE22" s="3"/>
      <c r="AF22" s="3"/>
      <c r="AG22" s="3"/>
      <c r="AH22" s="3"/>
      <c r="AI22" s="3"/>
      <c r="AJ22" s="3"/>
      <c r="AK22" s="3"/>
      <c r="AL22" s="3"/>
      <c r="AM22" s="39"/>
    </row>
    <row r="23" spans="2:39" x14ac:dyDescent="0.4">
      <c r="B23" s="38" t="s">
        <v>438</v>
      </c>
      <c r="C23" s="52">
        <f t="shared" ref="C23:C86" si="1">SUM(D23:AM23)</f>
        <v>15</v>
      </c>
      <c r="D23" s="3"/>
      <c r="E23" s="3"/>
      <c r="F23" s="3"/>
      <c r="G23" s="3"/>
      <c r="H23" s="3"/>
      <c r="I23" s="3"/>
      <c r="J23" s="3"/>
      <c r="K23" s="3"/>
      <c r="L23" s="3"/>
      <c r="M23" s="3"/>
      <c r="N23" s="3"/>
      <c r="O23" s="3"/>
      <c r="P23" s="3"/>
      <c r="Q23" s="3">
        <v>1</v>
      </c>
      <c r="R23" s="3">
        <v>1</v>
      </c>
      <c r="S23" s="3">
        <v>1</v>
      </c>
      <c r="T23" s="3">
        <v>1</v>
      </c>
      <c r="U23" s="3">
        <v>1</v>
      </c>
      <c r="V23" s="3">
        <v>1</v>
      </c>
      <c r="W23" s="3">
        <v>1</v>
      </c>
      <c r="X23" s="3">
        <v>1</v>
      </c>
      <c r="Y23" s="3">
        <v>1</v>
      </c>
      <c r="Z23" s="3">
        <v>1</v>
      </c>
      <c r="AA23" s="3">
        <v>1</v>
      </c>
      <c r="AB23" s="3">
        <v>1</v>
      </c>
      <c r="AC23" s="3">
        <v>1</v>
      </c>
      <c r="AD23" s="3">
        <v>1</v>
      </c>
      <c r="AE23" s="3">
        <v>1</v>
      </c>
      <c r="AF23" s="3"/>
      <c r="AG23" s="3"/>
      <c r="AH23" s="3"/>
      <c r="AI23" s="3"/>
      <c r="AJ23" s="3"/>
      <c r="AK23" s="3"/>
      <c r="AL23" s="3"/>
      <c r="AM23" s="39"/>
    </row>
    <row r="24" spans="2:39" x14ac:dyDescent="0.4">
      <c r="B24" s="38" t="s">
        <v>439</v>
      </c>
      <c r="C24" s="52">
        <f t="shared" si="1"/>
        <v>15</v>
      </c>
      <c r="D24" s="3"/>
      <c r="E24" s="3"/>
      <c r="F24" s="3"/>
      <c r="G24" s="3"/>
      <c r="H24" s="3"/>
      <c r="I24" s="3"/>
      <c r="J24" s="3"/>
      <c r="K24" s="3"/>
      <c r="L24" s="3"/>
      <c r="M24" s="3"/>
      <c r="N24" s="3"/>
      <c r="O24" s="3"/>
      <c r="P24" s="3"/>
      <c r="Q24" s="3">
        <v>1</v>
      </c>
      <c r="R24" s="3">
        <v>1</v>
      </c>
      <c r="S24" s="3">
        <v>1</v>
      </c>
      <c r="T24" s="3">
        <v>1</v>
      </c>
      <c r="U24" s="3">
        <v>1</v>
      </c>
      <c r="V24" s="3">
        <v>1</v>
      </c>
      <c r="W24" s="3">
        <v>1</v>
      </c>
      <c r="X24" s="3">
        <v>1</v>
      </c>
      <c r="Y24" s="3">
        <v>1</v>
      </c>
      <c r="Z24" s="3">
        <v>1</v>
      </c>
      <c r="AA24" s="3">
        <v>1</v>
      </c>
      <c r="AB24" s="3">
        <v>1</v>
      </c>
      <c r="AC24" s="3">
        <v>1</v>
      </c>
      <c r="AD24" s="3">
        <v>1</v>
      </c>
      <c r="AE24" s="3">
        <v>1</v>
      </c>
      <c r="AF24" s="3"/>
      <c r="AG24" s="3"/>
      <c r="AH24" s="3"/>
      <c r="AI24" s="3"/>
      <c r="AJ24" s="3"/>
      <c r="AK24" s="3"/>
      <c r="AL24" s="3"/>
      <c r="AM24" s="39"/>
    </row>
    <row r="25" spans="2:39" x14ac:dyDescent="0.4">
      <c r="B25" s="38" t="s">
        <v>461</v>
      </c>
      <c r="C25" s="52">
        <f t="shared" si="1"/>
        <v>7</v>
      </c>
      <c r="D25" s="3"/>
      <c r="E25" s="3"/>
      <c r="F25" s="3"/>
      <c r="G25" s="3"/>
      <c r="H25" s="3"/>
      <c r="I25" s="3"/>
      <c r="J25" s="3"/>
      <c r="K25" s="3"/>
      <c r="L25" s="3"/>
      <c r="M25" s="3"/>
      <c r="N25" s="3"/>
      <c r="O25" s="3"/>
      <c r="P25" s="3"/>
      <c r="Q25" s="3"/>
      <c r="R25" s="3"/>
      <c r="S25" s="3"/>
      <c r="T25" s="3">
        <v>1</v>
      </c>
      <c r="U25" s="3">
        <v>1</v>
      </c>
      <c r="V25" s="3">
        <v>1</v>
      </c>
      <c r="W25" s="3">
        <v>1</v>
      </c>
      <c r="X25" s="3">
        <v>1</v>
      </c>
      <c r="Y25" s="3">
        <v>1</v>
      </c>
      <c r="Z25" s="3">
        <v>1</v>
      </c>
      <c r="AA25" s="3"/>
      <c r="AB25" s="3"/>
      <c r="AC25" s="3"/>
      <c r="AD25" s="3"/>
      <c r="AE25" s="3"/>
      <c r="AF25" s="3"/>
      <c r="AG25" s="3"/>
      <c r="AH25" s="3"/>
      <c r="AI25" s="3"/>
      <c r="AJ25" s="3"/>
      <c r="AK25" s="3"/>
      <c r="AL25" s="3"/>
      <c r="AM25" s="39"/>
    </row>
    <row r="26" spans="2:39" x14ac:dyDescent="0.4">
      <c r="B26" s="38" t="s">
        <v>461</v>
      </c>
      <c r="C26" s="52">
        <f t="shared" si="1"/>
        <v>7</v>
      </c>
      <c r="D26" s="3"/>
      <c r="E26" s="3"/>
      <c r="F26" s="3"/>
      <c r="G26" s="3"/>
      <c r="H26" s="3"/>
      <c r="I26" s="3"/>
      <c r="J26" s="3"/>
      <c r="K26" s="3"/>
      <c r="L26" s="3"/>
      <c r="M26" s="3"/>
      <c r="N26" s="3"/>
      <c r="O26" s="3"/>
      <c r="P26" s="3"/>
      <c r="Q26" s="3"/>
      <c r="R26" s="3"/>
      <c r="S26" s="3"/>
      <c r="T26" s="3">
        <v>1</v>
      </c>
      <c r="U26" s="3">
        <v>1</v>
      </c>
      <c r="V26" s="3">
        <v>1</v>
      </c>
      <c r="W26" s="3">
        <v>1</v>
      </c>
      <c r="X26" s="3">
        <v>1</v>
      </c>
      <c r="Y26" s="3">
        <v>1</v>
      </c>
      <c r="Z26" s="3">
        <v>1</v>
      </c>
      <c r="AA26" s="3"/>
      <c r="AB26" s="3"/>
      <c r="AC26" s="3"/>
      <c r="AD26" s="3"/>
      <c r="AE26" s="3"/>
      <c r="AF26" s="3"/>
      <c r="AG26" s="3"/>
      <c r="AH26" s="3"/>
      <c r="AI26" s="3"/>
      <c r="AJ26" s="3"/>
      <c r="AK26" s="3"/>
      <c r="AL26" s="3"/>
      <c r="AM26" s="39"/>
    </row>
    <row r="27" spans="2:39" x14ac:dyDescent="0.4">
      <c r="B27" s="38" t="s">
        <v>474</v>
      </c>
      <c r="C27" s="52">
        <f t="shared" si="1"/>
        <v>36</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c r="Z27" s="3">
        <v>1</v>
      </c>
      <c r="AA27" s="3">
        <v>1</v>
      </c>
      <c r="AB27" s="3">
        <v>1</v>
      </c>
      <c r="AC27" s="3">
        <v>1</v>
      </c>
      <c r="AD27" s="3">
        <v>1</v>
      </c>
      <c r="AE27" s="3">
        <v>1</v>
      </c>
      <c r="AF27" s="3">
        <v>1</v>
      </c>
      <c r="AG27" s="3">
        <v>1</v>
      </c>
      <c r="AH27" s="3">
        <v>1</v>
      </c>
      <c r="AI27" s="3">
        <v>1</v>
      </c>
      <c r="AJ27" s="3">
        <v>1</v>
      </c>
      <c r="AK27" s="3">
        <v>1</v>
      </c>
      <c r="AL27" s="3">
        <v>1</v>
      </c>
      <c r="AM27" s="39">
        <v>1</v>
      </c>
    </row>
    <row r="28" spans="2:39" x14ac:dyDescent="0.4">
      <c r="B28" s="128" t="s">
        <v>440</v>
      </c>
      <c r="C28" s="52">
        <f t="shared" si="1"/>
        <v>36</v>
      </c>
      <c r="D28" s="130">
        <v>1</v>
      </c>
      <c r="E28" s="130">
        <v>1</v>
      </c>
      <c r="F28" s="130">
        <v>1</v>
      </c>
      <c r="G28" s="130">
        <v>1</v>
      </c>
      <c r="H28" s="130">
        <v>1</v>
      </c>
      <c r="I28" s="130">
        <v>1</v>
      </c>
      <c r="J28" s="130">
        <v>1</v>
      </c>
      <c r="K28" s="130">
        <v>1</v>
      </c>
      <c r="L28" s="130">
        <v>1</v>
      </c>
      <c r="M28" s="130">
        <v>1</v>
      </c>
      <c r="N28" s="130">
        <v>1</v>
      </c>
      <c r="O28" s="130">
        <v>1</v>
      </c>
      <c r="P28" s="130">
        <v>1</v>
      </c>
      <c r="Q28" s="130">
        <v>1</v>
      </c>
      <c r="R28" s="130">
        <v>1</v>
      </c>
      <c r="S28" s="130">
        <v>1</v>
      </c>
      <c r="T28" s="130">
        <v>1</v>
      </c>
      <c r="U28" s="130">
        <v>1</v>
      </c>
      <c r="V28" s="130">
        <v>1</v>
      </c>
      <c r="W28" s="130">
        <v>1</v>
      </c>
      <c r="X28" s="130">
        <v>1</v>
      </c>
      <c r="Y28" s="130">
        <v>1</v>
      </c>
      <c r="Z28" s="130">
        <v>1</v>
      </c>
      <c r="AA28" s="130">
        <v>1</v>
      </c>
      <c r="AB28" s="130">
        <v>1</v>
      </c>
      <c r="AC28" s="130">
        <v>1</v>
      </c>
      <c r="AD28" s="130">
        <v>1</v>
      </c>
      <c r="AE28" s="130">
        <v>1</v>
      </c>
      <c r="AF28" s="130">
        <v>1</v>
      </c>
      <c r="AG28" s="130">
        <v>1</v>
      </c>
      <c r="AH28" s="130">
        <v>1</v>
      </c>
      <c r="AI28" s="130">
        <v>1</v>
      </c>
      <c r="AJ28" s="130">
        <v>1</v>
      </c>
      <c r="AK28" s="130">
        <v>1</v>
      </c>
      <c r="AL28" s="130">
        <v>1</v>
      </c>
      <c r="AM28" s="131">
        <v>1</v>
      </c>
    </row>
    <row r="29" spans="2:39" x14ac:dyDescent="0.4">
      <c r="B29" s="38" t="s">
        <v>441</v>
      </c>
      <c r="C29" s="52">
        <f t="shared" si="1"/>
        <v>36</v>
      </c>
      <c r="D29" s="130">
        <v>1</v>
      </c>
      <c r="E29" s="130">
        <v>1</v>
      </c>
      <c r="F29" s="130">
        <v>1</v>
      </c>
      <c r="G29" s="130">
        <v>1</v>
      </c>
      <c r="H29" s="130">
        <v>1</v>
      </c>
      <c r="I29" s="130">
        <v>1</v>
      </c>
      <c r="J29" s="130">
        <v>1</v>
      </c>
      <c r="K29" s="130">
        <v>1</v>
      </c>
      <c r="L29" s="130">
        <v>1</v>
      </c>
      <c r="M29" s="130">
        <v>1</v>
      </c>
      <c r="N29" s="130">
        <v>1</v>
      </c>
      <c r="O29" s="130">
        <v>1</v>
      </c>
      <c r="P29" s="130">
        <v>1</v>
      </c>
      <c r="Q29" s="130">
        <v>1</v>
      </c>
      <c r="R29" s="130">
        <v>1</v>
      </c>
      <c r="S29" s="130">
        <v>1</v>
      </c>
      <c r="T29" s="130">
        <v>1</v>
      </c>
      <c r="U29" s="130">
        <v>1</v>
      </c>
      <c r="V29" s="130">
        <v>1</v>
      </c>
      <c r="W29" s="130">
        <v>1</v>
      </c>
      <c r="X29" s="130">
        <v>1</v>
      </c>
      <c r="Y29" s="130">
        <v>1</v>
      </c>
      <c r="Z29" s="130">
        <v>1</v>
      </c>
      <c r="AA29" s="130">
        <v>1</v>
      </c>
      <c r="AB29" s="130">
        <v>1</v>
      </c>
      <c r="AC29" s="130">
        <v>1</v>
      </c>
      <c r="AD29" s="130">
        <v>1</v>
      </c>
      <c r="AE29" s="130">
        <v>1</v>
      </c>
      <c r="AF29" s="130">
        <v>1</v>
      </c>
      <c r="AG29" s="130">
        <v>1</v>
      </c>
      <c r="AH29" s="130">
        <v>1</v>
      </c>
      <c r="AI29" s="130">
        <v>1</v>
      </c>
      <c r="AJ29" s="130">
        <v>1</v>
      </c>
      <c r="AK29" s="130">
        <v>1</v>
      </c>
      <c r="AL29" s="130">
        <v>1</v>
      </c>
      <c r="AM29" s="131">
        <v>1</v>
      </c>
    </row>
    <row r="30" spans="2:39" x14ac:dyDescent="0.4">
      <c r="B30" s="38" t="s">
        <v>442</v>
      </c>
      <c r="C30" s="52">
        <f t="shared" si="1"/>
        <v>36</v>
      </c>
      <c r="D30" s="130">
        <v>1</v>
      </c>
      <c r="E30" s="130">
        <v>1</v>
      </c>
      <c r="F30" s="130">
        <v>1</v>
      </c>
      <c r="G30" s="130">
        <v>1</v>
      </c>
      <c r="H30" s="130">
        <v>1</v>
      </c>
      <c r="I30" s="130">
        <v>1</v>
      </c>
      <c r="J30" s="130">
        <v>1</v>
      </c>
      <c r="K30" s="130">
        <v>1</v>
      </c>
      <c r="L30" s="130">
        <v>1</v>
      </c>
      <c r="M30" s="130">
        <v>1</v>
      </c>
      <c r="N30" s="130">
        <v>1</v>
      </c>
      <c r="O30" s="130">
        <v>1</v>
      </c>
      <c r="P30" s="130">
        <v>1</v>
      </c>
      <c r="Q30" s="130">
        <v>1</v>
      </c>
      <c r="R30" s="130">
        <v>1</v>
      </c>
      <c r="S30" s="130">
        <v>1</v>
      </c>
      <c r="T30" s="130">
        <v>1</v>
      </c>
      <c r="U30" s="130">
        <v>1</v>
      </c>
      <c r="V30" s="130">
        <v>1</v>
      </c>
      <c r="W30" s="130">
        <v>1</v>
      </c>
      <c r="X30" s="130">
        <v>1</v>
      </c>
      <c r="Y30" s="130">
        <v>1</v>
      </c>
      <c r="Z30" s="134">
        <v>1</v>
      </c>
      <c r="AA30" s="130">
        <v>1</v>
      </c>
      <c r="AB30" s="130">
        <v>1</v>
      </c>
      <c r="AC30" s="130">
        <v>1</v>
      </c>
      <c r="AD30" s="130">
        <v>1</v>
      </c>
      <c r="AE30" s="130">
        <v>1</v>
      </c>
      <c r="AF30" s="130">
        <v>1</v>
      </c>
      <c r="AG30" s="130">
        <v>1</v>
      </c>
      <c r="AH30" s="130">
        <v>1</v>
      </c>
      <c r="AI30" s="130">
        <v>1</v>
      </c>
      <c r="AJ30" s="130">
        <v>1</v>
      </c>
      <c r="AK30" s="130">
        <v>1</v>
      </c>
      <c r="AL30" s="130">
        <v>1</v>
      </c>
      <c r="AM30" s="131">
        <v>1</v>
      </c>
    </row>
    <row r="31" spans="2:39" x14ac:dyDescent="0.4">
      <c r="B31" s="38" t="s">
        <v>443</v>
      </c>
      <c r="C31" s="52">
        <f t="shared" si="1"/>
        <v>33</v>
      </c>
      <c r="D31" s="3"/>
      <c r="E31" s="3"/>
      <c r="F31" s="3"/>
      <c r="G31" s="3">
        <v>1</v>
      </c>
      <c r="H31" s="3">
        <v>1</v>
      </c>
      <c r="I31" s="3">
        <v>1</v>
      </c>
      <c r="J31" s="3">
        <v>1</v>
      </c>
      <c r="K31" s="3">
        <v>1</v>
      </c>
      <c r="L31" s="3">
        <v>1</v>
      </c>
      <c r="M31" s="130">
        <v>1</v>
      </c>
      <c r="N31" s="130">
        <v>1</v>
      </c>
      <c r="O31" s="130">
        <v>1</v>
      </c>
      <c r="P31" s="130">
        <v>1</v>
      </c>
      <c r="Q31" s="130">
        <v>1</v>
      </c>
      <c r="R31" s="130">
        <v>1</v>
      </c>
      <c r="S31" s="134">
        <v>1</v>
      </c>
      <c r="T31" s="130">
        <v>1</v>
      </c>
      <c r="U31" s="130">
        <v>1</v>
      </c>
      <c r="V31" s="130">
        <v>1</v>
      </c>
      <c r="W31" s="130">
        <v>1</v>
      </c>
      <c r="X31" s="130">
        <v>1</v>
      </c>
      <c r="Y31" s="130">
        <v>1</v>
      </c>
      <c r="Z31" s="130">
        <v>1</v>
      </c>
      <c r="AA31" s="130">
        <v>1</v>
      </c>
      <c r="AB31" s="130">
        <v>1</v>
      </c>
      <c r="AC31" s="130">
        <v>1</v>
      </c>
      <c r="AD31" s="130">
        <v>1</v>
      </c>
      <c r="AE31" s="130">
        <v>1</v>
      </c>
      <c r="AF31" s="130">
        <v>1</v>
      </c>
      <c r="AG31" s="130">
        <v>1</v>
      </c>
      <c r="AH31" s="130">
        <v>1</v>
      </c>
      <c r="AI31" s="130">
        <v>1</v>
      </c>
      <c r="AJ31" s="130">
        <v>1</v>
      </c>
      <c r="AK31" s="130">
        <v>1</v>
      </c>
      <c r="AL31" s="130">
        <v>1</v>
      </c>
      <c r="AM31" s="131">
        <v>1</v>
      </c>
    </row>
    <row r="32" spans="2:39" x14ac:dyDescent="0.4">
      <c r="B32" s="38" t="s">
        <v>444</v>
      </c>
      <c r="C32" s="52">
        <f t="shared" si="1"/>
        <v>33</v>
      </c>
      <c r="D32" s="3"/>
      <c r="E32" s="3"/>
      <c r="F32" s="3"/>
      <c r="G32" s="130">
        <v>1</v>
      </c>
      <c r="H32" s="130">
        <v>1</v>
      </c>
      <c r="I32" s="130">
        <v>1</v>
      </c>
      <c r="J32" s="130">
        <v>1</v>
      </c>
      <c r="K32" s="130">
        <v>1</v>
      </c>
      <c r="L32" s="130">
        <v>1</v>
      </c>
      <c r="M32" s="130">
        <v>1</v>
      </c>
      <c r="N32" s="130">
        <v>1</v>
      </c>
      <c r="O32" s="130">
        <v>1</v>
      </c>
      <c r="P32" s="130">
        <v>1</v>
      </c>
      <c r="Q32" s="130">
        <v>1</v>
      </c>
      <c r="R32" s="130">
        <v>1</v>
      </c>
      <c r="S32" s="130">
        <v>1</v>
      </c>
      <c r="T32" s="130">
        <v>1</v>
      </c>
      <c r="U32" s="130">
        <v>1</v>
      </c>
      <c r="V32" s="130">
        <v>1</v>
      </c>
      <c r="W32" s="130">
        <v>1</v>
      </c>
      <c r="X32" s="130">
        <v>1</v>
      </c>
      <c r="Y32" s="130">
        <v>1</v>
      </c>
      <c r="Z32" s="130">
        <v>1</v>
      </c>
      <c r="AA32" s="130">
        <v>1</v>
      </c>
      <c r="AB32" s="130">
        <v>1</v>
      </c>
      <c r="AC32" s="130">
        <v>1</v>
      </c>
      <c r="AD32" s="130">
        <v>1</v>
      </c>
      <c r="AE32" s="130">
        <v>1</v>
      </c>
      <c r="AF32" s="130">
        <v>1</v>
      </c>
      <c r="AG32" s="130">
        <v>1</v>
      </c>
      <c r="AH32" s="130">
        <v>1</v>
      </c>
      <c r="AI32" s="130">
        <v>1</v>
      </c>
      <c r="AJ32" s="130">
        <v>1</v>
      </c>
      <c r="AK32" s="130">
        <v>1</v>
      </c>
      <c r="AL32" s="130">
        <v>1</v>
      </c>
      <c r="AM32" s="131">
        <v>1</v>
      </c>
    </row>
    <row r="33" spans="2:39" x14ac:dyDescent="0.4">
      <c r="B33" s="38" t="s">
        <v>455</v>
      </c>
      <c r="C33" s="52">
        <f t="shared" si="1"/>
        <v>27</v>
      </c>
      <c r="D33" s="3"/>
      <c r="E33" s="3"/>
      <c r="F33" s="3"/>
      <c r="G33" s="130"/>
      <c r="H33" s="130"/>
      <c r="I33" s="130"/>
      <c r="J33" s="130"/>
      <c r="K33" s="130"/>
      <c r="L33" s="130"/>
      <c r="M33" s="130">
        <v>1</v>
      </c>
      <c r="N33" s="130">
        <v>1</v>
      </c>
      <c r="O33" s="130">
        <v>1</v>
      </c>
      <c r="P33" s="130">
        <v>1</v>
      </c>
      <c r="Q33" s="130">
        <v>1</v>
      </c>
      <c r="R33" s="130">
        <v>1</v>
      </c>
      <c r="S33" s="130">
        <v>1</v>
      </c>
      <c r="T33" s="130">
        <v>1</v>
      </c>
      <c r="U33" s="130">
        <v>1</v>
      </c>
      <c r="V33" s="130">
        <v>1</v>
      </c>
      <c r="W33" s="130">
        <v>1</v>
      </c>
      <c r="X33" s="130">
        <v>1</v>
      </c>
      <c r="Y33" s="130">
        <v>1</v>
      </c>
      <c r="Z33" s="130">
        <v>1</v>
      </c>
      <c r="AA33" s="130">
        <v>1</v>
      </c>
      <c r="AB33" s="130">
        <v>1</v>
      </c>
      <c r="AC33" s="130">
        <v>1</v>
      </c>
      <c r="AD33" s="130">
        <v>1</v>
      </c>
      <c r="AE33" s="130">
        <v>1</v>
      </c>
      <c r="AF33" s="130">
        <v>1</v>
      </c>
      <c r="AG33" s="130">
        <v>1</v>
      </c>
      <c r="AH33" s="130">
        <v>1</v>
      </c>
      <c r="AI33" s="130">
        <v>1</v>
      </c>
      <c r="AJ33" s="130">
        <v>1</v>
      </c>
      <c r="AK33" s="130">
        <v>1</v>
      </c>
      <c r="AL33" s="130">
        <v>1</v>
      </c>
      <c r="AM33" s="131">
        <v>1</v>
      </c>
    </row>
    <row r="34" spans="2:39" x14ac:dyDescent="0.4">
      <c r="B34" s="38" t="s">
        <v>457</v>
      </c>
      <c r="C34" s="52">
        <f t="shared" si="1"/>
        <v>27</v>
      </c>
      <c r="D34" s="130"/>
      <c r="E34" s="130"/>
      <c r="F34" s="130"/>
      <c r="G34" s="130"/>
      <c r="H34" s="130"/>
      <c r="I34" s="130"/>
      <c r="J34" s="130"/>
      <c r="K34" s="130"/>
      <c r="L34" s="130"/>
      <c r="M34" s="130">
        <v>1</v>
      </c>
      <c r="N34" s="130">
        <v>1</v>
      </c>
      <c r="O34" s="130">
        <v>1</v>
      </c>
      <c r="P34" s="130">
        <v>1</v>
      </c>
      <c r="Q34" s="130">
        <v>1</v>
      </c>
      <c r="R34" s="130">
        <v>1</v>
      </c>
      <c r="S34" s="130">
        <v>1</v>
      </c>
      <c r="T34" s="130">
        <v>1</v>
      </c>
      <c r="U34" s="130">
        <v>1</v>
      </c>
      <c r="V34" s="130">
        <v>1</v>
      </c>
      <c r="W34" s="130">
        <v>1</v>
      </c>
      <c r="X34" s="130">
        <v>1</v>
      </c>
      <c r="Y34" s="130">
        <v>1</v>
      </c>
      <c r="Z34" s="130">
        <v>1</v>
      </c>
      <c r="AA34" s="130">
        <v>1</v>
      </c>
      <c r="AB34" s="130">
        <v>1</v>
      </c>
      <c r="AC34" s="130">
        <v>1</v>
      </c>
      <c r="AD34" s="130">
        <v>1</v>
      </c>
      <c r="AE34" s="130">
        <v>1</v>
      </c>
      <c r="AF34" s="130">
        <v>1</v>
      </c>
      <c r="AG34" s="130">
        <v>1</v>
      </c>
      <c r="AH34" s="130">
        <v>1</v>
      </c>
      <c r="AI34" s="130">
        <v>1</v>
      </c>
      <c r="AJ34" s="130">
        <v>1</v>
      </c>
      <c r="AK34" s="130">
        <v>1</v>
      </c>
      <c r="AL34" s="130">
        <v>1</v>
      </c>
      <c r="AM34" s="131">
        <v>1</v>
      </c>
    </row>
    <row r="35" spans="2:39" x14ac:dyDescent="0.4">
      <c r="B35" s="38" t="s">
        <v>451</v>
      </c>
      <c r="C35" s="52">
        <f t="shared" si="1"/>
        <v>33</v>
      </c>
      <c r="D35" s="3"/>
      <c r="E35" s="3"/>
      <c r="F35" s="3"/>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39">
        <v>1</v>
      </c>
    </row>
    <row r="36" spans="2:39" x14ac:dyDescent="0.4">
      <c r="B36" s="38" t="s">
        <v>450</v>
      </c>
      <c r="C36" s="52">
        <f t="shared" si="1"/>
        <v>21</v>
      </c>
      <c r="D36" s="3"/>
      <c r="E36" s="3"/>
      <c r="F36" s="3"/>
      <c r="G36" s="3"/>
      <c r="H36" s="3"/>
      <c r="I36" s="3"/>
      <c r="J36" s="3"/>
      <c r="K36" s="3"/>
      <c r="L36" s="3"/>
      <c r="M36" s="3"/>
      <c r="N36" s="3"/>
      <c r="O36" s="3"/>
      <c r="P36" s="3"/>
      <c r="Q36" s="3"/>
      <c r="R36" s="3"/>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39">
        <v>1</v>
      </c>
    </row>
    <row r="37" spans="2:39" x14ac:dyDescent="0.4">
      <c r="B37" s="38" t="s">
        <v>452</v>
      </c>
      <c r="C37" s="52">
        <f t="shared" si="1"/>
        <v>21</v>
      </c>
      <c r="D37" s="3"/>
      <c r="E37" s="3"/>
      <c r="F37" s="3"/>
      <c r="G37" s="3"/>
      <c r="H37" s="3"/>
      <c r="I37" s="3"/>
      <c r="J37" s="3"/>
      <c r="K37" s="3"/>
      <c r="L37" s="3"/>
      <c r="M37" s="3"/>
      <c r="N37" s="3"/>
      <c r="O37" s="3"/>
      <c r="P37" s="3"/>
      <c r="Q37" s="3"/>
      <c r="R37" s="3"/>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39">
        <v>1</v>
      </c>
    </row>
    <row r="38" spans="2:39" x14ac:dyDescent="0.4">
      <c r="B38" s="38" t="s">
        <v>471</v>
      </c>
      <c r="C38" s="52">
        <f t="shared" si="1"/>
        <v>21</v>
      </c>
      <c r="D38" s="3"/>
      <c r="E38" s="3"/>
      <c r="F38" s="3"/>
      <c r="G38" s="3"/>
      <c r="H38" s="3"/>
      <c r="I38" s="3"/>
      <c r="J38" s="3"/>
      <c r="K38" s="3"/>
      <c r="L38" s="3"/>
      <c r="M38" s="3"/>
      <c r="N38" s="3"/>
      <c r="O38" s="3"/>
      <c r="P38" s="3"/>
      <c r="Q38" s="3"/>
      <c r="R38" s="3"/>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39">
        <v>1</v>
      </c>
    </row>
    <row r="39" spans="2:39" x14ac:dyDescent="0.4">
      <c r="B39" s="38" t="s">
        <v>473</v>
      </c>
      <c r="C39" s="52">
        <f t="shared" si="1"/>
        <v>35</v>
      </c>
      <c r="D39" s="3"/>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39">
        <v>1</v>
      </c>
    </row>
    <row r="40" spans="2:39" x14ac:dyDescent="0.4">
      <c r="B40" s="38" t="s">
        <v>463</v>
      </c>
      <c r="C40" s="52">
        <f t="shared" si="1"/>
        <v>30</v>
      </c>
      <c r="D40" s="3"/>
      <c r="E40" s="3"/>
      <c r="F40" s="3"/>
      <c r="G40" s="3"/>
      <c r="H40" s="3"/>
      <c r="I40" s="3"/>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39">
        <v>1</v>
      </c>
    </row>
    <row r="41" spans="2:39" x14ac:dyDescent="0.4">
      <c r="B41" s="38" t="s">
        <v>464</v>
      </c>
      <c r="C41" s="52">
        <f t="shared" si="1"/>
        <v>30</v>
      </c>
      <c r="D41" s="3"/>
      <c r="E41" s="3"/>
      <c r="F41" s="3"/>
      <c r="G41" s="3"/>
      <c r="H41" s="3"/>
      <c r="I41" s="3"/>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39">
        <v>1</v>
      </c>
    </row>
    <row r="42" spans="2:39" x14ac:dyDescent="0.4">
      <c r="B42" s="38" t="s">
        <v>465</v>
      </c>
      <c r="C42" s="52">
        <f t="shared" si="1"/>
        <v>30</v>
      </c>
      <c r="D42" s="3"/>
      <c r="E42" s="3"/>
      <c r="F42" s="3"/>
      <c r="G42" s="3"/>
      <c r="H42" s="3"/>
      <c r="I42" s="3"/>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39">
        <v>1</v>
      </c>
    </row>
    <row r="43" spans="2:39" x14ac:dyDescent="0.4">
      <c r="B43" s="38" t="s">
        <v>466</v>
      </c>
      <c r="C43" s="52">
        <f t="shared" si="1"/>
        <v>27</v>
      </c>
      <c r="D43" s="3"/>
      <c r="E43" s="3"/>
      <c r="F43" s="3"/>
      <c r="G43" s="3"/>
      <c r="H43" s="3"/>
      <c r="I43" s="3"/>
      <c r="J43" s="3"/>
      <c r="K43" s="3"/>
      <c r="L43" s="3"/>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39">
        <v>1</v>
      </c>
    </row>
    <row r="44" spans="2:39" x14ac:dyDescent="0.4">
      <c r="B44" s="38" t="s">
        <v>467</v>
      </c>
      <c r="C44" s="52">
        <f t="shared" si="1"/>
        <v>27</v>
      </c>
      <c r="D44" s="3"/>
      <c r="E44" s="3"/>
      <c r="F44" s="3"/>
      <c r="G44" s="3"/>
      <c r="H44" s="3"/>
      <c r="I44" s="3"/>
      <c r="J44" s="3"/>
      <c r="K44" s="3"/>
      <c r="L44" s="3"/>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39">
        <v>1</v>
      </c>
    </row>
    <row r="45" spans="2:39" x14ac:dyDescent="0.4">
      <c r="B45" s="38" t="s">
        <v>468</v>
      </c>
      <c r="C45" s="52">
        <f t="shared" si="1"/>
        <v>27</v>
      </c>
      <c r="D45" s="3"/>
      <c r="E45" s="3"/>
      <c r="F45" s="3"/>
      <c r="G45" s="3"/>
      <c r="H45" s="3"/>
      <c r="I45" s="3"/>
      <c r="J45" s="3"/>
      <c r="K45" s="3"/>
      <c r="L45" s="3"/>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39">
        <v>1</v>
      </c>
    </row>
    <row r="46" spans="2:39" x14ac:dyDescent="0.4">
      <c r="B46" s="38" t="s">
        <v>469</v>
      </c>
      <c r="C46" s="52">
        <f t="shared" si="1"/>
        <v>27</v>
      </c>
      <c r="D46" s="3"/>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39">
        <v>1</v>
      </c>
    </row>
    <row r="47" spans="2:39" x14ac:dyDescent="0.4">
      <c r="B47" s="38" t="s">
        <v>470</v>
      </c>
      <c r="C47" s="52">
        <f t="shared" si="1"/>
        <v>17</v>
      </c>
      <c r="D47" s="3"/>
      <c r="E47" s="3"/>
      <c r="F47" s="3"/>
      <c r="G47" s="3"/>
      <c r="H47" s="3"/>
      <c r="I47" s="3"/>
      <c r="J47" s="3"/>
      <c r="K47" s="3"/>
      <c r="L47" s="3"/>
      <c r="M47" s="3"/>
      <c r="N47" s="3"/>
      <c r="O47" s="3"/>
      <c r="P47" s="3"/>
      <c r="Q47" s="3"/>
      <c r="R47" s="3"/>
      <c r="S47" s="3"/>
      <c r="T47" s="3"/>
      <c r="U47" s="3"/>
      <c r="V47" s="3"/>
      <c r="W47" s="3">
        <v>1</v>
      </c>
      <c r="X47" s="3">
        <v>1</v>
      </c>
      <c r="Y47" s="3">
        <v>1</v>
      </c>
      <c r="Z47" s="3">
        <v>1</v>
      </c>
      <c r="AA47" s="3">
        <v>1</v>
      </c>
      <c r="AB47" s="3">
        <v>1</v>
      </c>
      <c r="AC47" s="3">
        <v>1</v>
      </c>
      <c r="AD47" s="3">
        <v>1</v>
      </c>
      <c r="AE47" s="3">
        <v>1</v>
      </c>
      <c r="AF47" s="3">
        <v>1</v>
      </c>
      <c r="AG47" s="3">
        <v>1</v>
      </c>
      <c r="AH47" s="3">
        <v>1</v>
      </c>
      <c r="AI47" s="3">
        <v>1</v>
      </c>
      <c r="AJ47" s="3">
        <v>1</v>
      </c>
      <c r="AK47" s="3">
        <v>1</v>
      </c>
      <c r="AL47" s="3">
        <v>1</v>
      </c>
      <c r="AM47" s="39">
        <v>1</v>
      </c>
    </row>
    <row r="48" spans="2:39" x14ac:dyDescent="0.4">
      <c r="B48" s="54" t="s">
        <v>472</v>
      </c>
      <c r="C48" s="52">
        <f t="shared" si="1"/>
        <v>35</v>
      </c>
      <c r="D48" s="62"/>
      <c r="E48" s="62">
        <v>1</v>
      </c>
      <c r="F48" s="62">
        <v>1</v>
      </c>
      <c r="G48" s="62">
        <v>1</v>
      </c>
      <c r="H48" s="62">
        <v>1</v>
      </c>
      <c r="I48" s="62">
        <v>1</v>
      </c>
      <c r="J48" s="62">
        <v>1</v>
      </c>
      <c r="K48" s="62">
        <v>1</v>
      </c>
      <c r="L48" s="62">
        <v>1</v>
      </c>
      <c r="M48" s="62">
        <v>1</v>
      </c>
      <c r="N48" s="62">
        <v>1</v>
      </c>
      <c r="O48" s="62">
        <v>1</v>
      </c>
      <c r="P48" s="62">
        <v>1</v>
      </c>
      <c r="Q48" s="62">
        <v>1</v>
      </c>
      <c r="R48" s="62">
        <v>1</v>
      </c>
      <c r="S48" s="62">
        <v>1</v>
      </c>
      <c r="T48" s="62">
        <v>1</v>
      </c>
      <c r="U48" s="62">
        <v>1</v>
      </c>
      <c r="V48" s="62">
        <v>1</v>
      </c>
      <c r="W48" s="62">
        <v>1</v>
      </c>
      <c r="X48" s="62">
        <v>1</v>
      </c>
      <c r="Y48" s="62">
        <v>1</v>
      </c>
      <c r="Z48" s="62">
        <v>1</v>
      </c>
      <c r="AA48" s="62">
        <v>1</v>
      </c>
      <c r="AB48" s="62">
        <v>1</v>
      </c>
      <c r="AC48" s="62">
        <v>1</v>
      </c>
      <c r="AD48" s="62">
        <v>1</v>
      </c>
      <c r="AE48" s="62">
        <v>1</v>
      </c>
      <c r="AF48" s="62">
        <v>1</v>
      </c>
      <c r="AG48" s="62">
        <v>1</v>
      </c>
      <c r="AH48" s="62">
        <v>1</v>
      </c>
      <c r="AI48" s="62">
        <v>1</v>
      </c>
      <c r="AJ48" s="62">
        <v>1</v>
      </c>
      <c r="AK48" s="62">
        <v>1</v>
      </c>
      <c r="AL48" s="62">
        <v>1</v>
      </c>
      <c r="AM48" s="136">
        <v>1</v>
      </c>
    </row>
    <row r="49" spans="2:39" x14ac:dyDescent="0.4">
      <c r="B49" s="54" t="s">
        <v>475</v>
      </c>
      <c r="C49" s="52">
        <f t="shared" si="1"/>
        <v>33</v>
      </c>
      <c r="D49" s="62"/>
      <c r="E49" s="62"/>
      <c r="F49" s="62"/>
      <c r="G49" s="62">
        <v>1</v>
      </c>
      <c r="H49" s="62">
        <v>1</v>
      </c>
      <c r="I49" s="62">
        <v>1</v>
      </c>
      <c r="J49" s="62">
        <v>1</v>
      </c>
      <c r="K49" s="62">
        <v>1</v>
      </c>
      <c r="L49" s="62">
        <v>1</v>
      </c>
      <c r="M49" s="62">
        <v>1</v>
      </c>
      <c r="N49" s="62">
        <v>1</v>
      </c>
      <c r="O49" s="62">
        <v>1</v>
      </c>
      <c r="P49" s="62">
        <v>1</v>
      </c>
      <c r="Q49" s="62">
        <v>1</v>
      </c>
      <c r="R49" s="62">
        <v>1</v>
      </c>
      <c r="S49" s="62">
        <v>1</v>
      </c>
      <c r="T49" s="62">
        <v>1</v>
      </c>
      <c r="U49" s="62">
        <v>1</v>
      </c>
      <c r="V49" s="62">
        <v>1</v>
      </c>
      <c r="W49" s="62">
        <v>1</v>
      </c>
      <c r="X49" s="62">
        <v>1</v>
      </c>
      <c r="Y49" s="62">
        <v>1</v>
      </c>
      <c r="Z49" s="62">
        <v>1</v>
      </c>
      <c r="AA49" s="62">
        <v>1</v>
      </c>
      <c r="AB49" s="62">
        <v>1</v>
      </c>
      <c r="AC49" s="62">
        <v>1</v>
      </c>
      <c r="AD49" s="62">
        <v>1</v>
      </c>
      <c r="AE49" s="62">
        <v>1</v>
      </c>
      <c r="AF49" s="62">
        <v>1</v>
      </c>
      <c r="AG49" s="62">
        <v>1</v>
      </c>
      <c r="AH49" s="62">
        <v>1</v>
      </c>
      <c r="AI49" s="62">
        <v>1</v>
      </c>
      <c r="AJ49" s="62">
        <v>1</v>
      </c>
      <c r="AK49" s="62">
        <v>1</v>
      </c>
      <c r="AL49" s="62">
        <v>1</v>
      </c>
      <c r="AM49" s="136">
        <v>1</v>
      </c>
    </row>
    <row r="50" spans="2:39" x14ac:dyDescent="0.4">
      <c r="B50" s="54" t="s">
        <v>476</v>
      </c>
      <c r="C50" s="52">
        <f t="shared" si="1"/>
        <v>33</v>
      </c>
      <c r="D50" s="62"/>
      <c r="E50" s="62"/>
      <c r="F50" s="62"/>
      <c r="G50" s="62">
        <v>1</v>
      </c>
      <c r="H50" s="62">
        <v>1</v>
      </c>
      <c r="I50" s="62">
        <v>1</v>
      </c>
      <c r="J50" s="62">
        <v>1</v>
      </c>
      <c r="K50" s="62">
        <v>1</v>
      </c>
      <c r="L50" s="62">
        <v>1</v>
      </c>
      <c r="M50" s="62">
        <v>1</v>
      </c>
      <c r="N50" s="62">
        <v>1</v>
      </c>
      <c r="O50" s="62">
        <v>1</v>
      </c>
      <c r="P50" s="62">
        <v>1</v>
      </c>
      <c r="Q50" s="62">
        <v>1</v>
      </c>
      <c r="R50" s="62">
        <v>1</v>
      </c>
      <c r="S50" s="62">
        <v>1</v>
      </c>
      <c r="T50" s="62">
        <v>1</v>
      </c>
      <c r="U50" s="62">
        <v>1</v>
      </c>
      <c r="V50" s="62">
        <v>1</v>
      </c>
      <c r="W50" s="62">
        <v>1</v>
      </c>
      <c r="X50" s="62">
        <v>1</v>
      </c>
      <c r="Y50" s="62">
        <v>1</v>
      </c>
      <c r="Z50" s="62">
        <v>1</v>
      </c>
      <c r="AA50" s="62">
        <v>1</v>
      </c>
      <c r="AB50" s="62">
        <v>1</v>
      </c>
      <c r="AC50" s="62">
        <v>1</v>
      </c>
      <c r="AD50" s="62">
        <v>1</v>
      </c>
      <c r="AE50" s="62">
        <v>1</v>
      </c>
      <c r="AF50" s="62">
        <v>1</v>
      </c>
      <c r="AG50" s="62">
        <v>1</v>
      </c>
      <c r="AH50" s="62">
        <v>1</v>
      </c>
      <c r="AI50" s="62">
        <v>1</v>
      </c>
      <c r="AJ50" s="62">
        <v>1</v>
      </c>
      <c r="AK50" s="62">
        <v>1</v>
      </c>
      <c r="AL50" s="62">
        <v>1</v>
      </c>
      <c r="AM50" s="136">
        <v>1</v>
      </c>
    </row>
    <row r="51" spans="2:39" x14ac:dyDescent="0.4">
      <c r="B51" s="54" t="s">
        <v>477</v>
      </c>
      <c r="C51" s="52">
        <f t="shared" si="1"/>
        <v>33</v>
      </c>
      <c r="D51" s="62"/>
      <c r="E51" s="62"/>
      <c r="F51" s="62"/>
      <c r="G51" s="62">
        <v>1</v>
      </c>
      <c r="H51" s="62">
        <v>1</v>
      </c>
      <c r="I51" s="62">
        <v>1</v>
      </c>
      <c r="J51" s="62">
        <v>1</v>
      </c>
      <c r="K51" s="62">
        <v>1</v>
      </c>
      <c r="L51" s="62">
        <v>1</v>
      </c>
      <c r="M51" s="62">
        <v>1</v>
      </c>
      <c r="N51" s="62">
        <v>1</v>
      </c>
      <c r="O51" s="62">
        <v>1</v>
      </c>
      <c r="P51" s="62">
        <v>1</v>
      </c>
      <c r="Q51" s="62">
        <v>1</v>
      </c>
      <c r="R51" s="62">
        <v>1</v>
      </c>
      <c r="S51" s="62">
        <v>1</v>
      </c>
      <c r="T51" s="62">
        <v>1</v>
      </c>
      <c r="U51" s="62">
        <v>1</v>
      </c>
      <c r="V51" s="62">
        <v>1</v>
      </c>
      <c r="W51" s="62">
        <v>1</v>
      </c>
      <c r="X51" s="62">
        <v>1</v>
      </c>
      <c r="Y51" s="62">
        <v>1</v>
      </c>
      <c r="Z51" s="62">
        <v>1</v>
      </c>
      <c r="AA51" s="62">
        <v>1</v>
      </c>
      <c r="AB51" s="62">
        <v>1</v>
      </c>
      <c r="AC51" s="62">
        <v>1</v>
      </c>
      <c r="AD51" s="62">
        <v>1</v>
      </c>
      <c r="AE51" s="62">
        <v>1</v>
      </c>
      <c r="AF51" s="62">
        <v>1</v>
      </c>
      <c r="AG51" s="62">
        <v>1</v>
      </c>
      <c r="AH51" s="62">
        <v>1</v>
      </c>
      <c r="AI51" s="62">
        <v>1</v>
      </c>
      <c r="AJ51" s="62">
        <v>1</v>
      </c>
      <c r="AK51" s="62">
        <v>1</v>
      </c>
      <c r="AL51" s="62">
        <v>1</v>
      </c>
      <c r="AM51" s="136">
        <v>1</v>
      </c>
    </row>
    <row r="52" spans="2:39" x14ac:dyDescent="0.4">
      <c r="B52" s="54" t="s">
        <v>478</v>
      </c>
      <c r="C52" s="52">
        <f t="shared" si="1"/>
        <v>33</v>
      </c>
      <c r="D52" s="62"/>
      <c r="E52" s="62"/>
      <c r="F52" s="62"/>
      <c r="G52" s="62">
        <v>1</v>
      </c>
      <c r="H52" s="62">
        <v>1</v>
      </c>
      <c r="I52" s="62">
        <v>1</v>
      </c>
      <c r="J52" s="62">
        <v>1</v>
      </c>
      <c r="K52" s="62">
        <v>1</v>
      </c>
      <c r="L52" s="62">
        <v>1</v>
      </c>
      <c r="M52" s="62">
        <v>1</v>
      </c>
      <c r="N52" s="62">
        <v>1</v>
      </c>
      <c r="O52" s="62">
        <v>1</v>
      </c>
      <c r="P52" s="62">
        <v>1</v>
      </c>
      <c r="Q52" s="62">
        <v>1</v>
      </c>
      <c r="R52" s="62">
        <v>1</v>
      </c>
      <c r="S52" s="62">
        <v>1</v>
      </c>
      <c r="T52" s="62">
        <v>1</v>
      </c>
      <c r="U52" s="62">
        <v>1</v>
      </c>
      <c r="V52" s="62">
        <v>1</v>
      </c>
      <c r="W52" s="62">
        <v>1</v>
      </c>
      <c r="X52" s="62">
        <v>1</v>
      </c>
      <c r="Y52" s="62">
        <v>1</v>
      </c>
      <c r="Z52" s="62">
        <v>1</v>
      </c>
      <c r="AA52" s="62">
        <v>1</v>
      </c>
      <c r="AB52" s="62">
        <v>1</v>
      </c>
      <c r="AC52" s="62">
        <v>1</v>
      </c>
      <c r="AD52" s="62">
        <v>1</v>
      </c>
      <c r="AE52" s="62">
        <v>1</v>
      </c>
      <c r="AF52" s="62">
        <v>1</v>
      </c>
      <c r="AG52" s="62">
        <v>1</v>
      </c>
      <c r="AH52" s="62">
        <v>1</v>
      </c>
      <c r="AI52" s="62">
        <v>1</v>
      </c>
      <c r="AJ52" s="62">
        <v>1</v>
      </c>
      <c r="AK52" s="62">
        <v>1</v>
      </c>
      <c r="AL52" s="62">
        <v>1</v>
      </c>
      <c r="AM52" s="136">
        <v>1</v>
      </c>
    </row>
    <row r="53" spans="2:39" x14ac:dyDescent="0.4">
      <c r="B53" s="54" t="s">
        <v>479</v>
      </c>
      <c r="C53" s="52">
        <f t="shared" si="1"/>
        <v>27</v>
      </c>
      <c r="D53" s="62"/>
      <c r="E53" s="62"/>
      <c r="F53" s="62"/>
      <c r="G53" s="62"/>
      <c r="H53" s="62"/>
      <c r="I53" s="62"/>
      <c r="J53" s="62"/>
      <c r="K53" s="62"/>
      <c r="L53" s="62"/>
      <c r="M53" s="62">
        <v>1</v>
      </c>
      <c r="N53" s="62">
        <v>1</v>
      </c>
      <c r="O53" s="62">
        <v>1</v>
      </c>
      <c r="P53" s="62">
        <v>1</v>
      </c>
      <c r="Q53" s="62">
        <v>1</v>
      </c>
      <c r="R53" s="62">
        <v>1</v>
      </c>
      <c r="S53" s="62">
        <v>1</v>
      </c>
      <c r="T53" s="62">
        <v>1</v>
      </c>
      <c r="U53" s="62">
        <v>1</v>
      </c>
      <c r="V53" s="62">
        <v>1</v>
      </c>
      <c r="W53" s="62">
        <v>1</v>
      </c>
      <c r="X53" s="62">
        <v>1</v>
      </c>
      <c r="Y53" s="62">
        <v>1</v>
      </c>
      <c r="Z53" s="62">
        <v>1</v>
      </c>
      <c r="AA53" s="62">
        <v>1</v>
      </c>
      <c r="AB53" s="62">
        <v>1</v>
      </c>
      <c r="AC53" s="62">
        <v>1</v>
      </c>
      <c r="AD53" s="62">
        <v>1</v>
      </c>
      <c r="AE53" s="62">
        <v>1</v>
      </c>
      <c r="AF53" s="62">
        <v>1</v>
      </c>
      <c r="AG53" s="62">
        <v>1</v>
      </c>
      <c r="AH53" s="62">
        <v>1</v>
      </c>
      <c r="AI53" s="62">
        <v>1</v>
      </c>
      <c r="AJ53" s="62">
        <v>1</v>
      </c>
      <c r="AK53" s="62">
        <v>1</v>
      </c>
      <c r="AL53" s="62">
        <v>1</v>
      </c>
      <c r="AM53" s="136">
        <v>1</v>
      </c>
    </row>
    <row r="54" spans="2:39" x14ac:dyDescent="0.4">
      <c r="B54" s="54" t="s">
        <v>480</v>
      </c>
      <c r="C54" s="52">
        <f t="shared" si="1"/>
        <v>27</v>
      </c>
      <c r="D54" s="62"/>
      <c r="E54" s="62"/>
      <c r="F54" s="62"/>
      <c r="G54" s="62"/>
      <c r="H54" s="62"/>
      <c r="I54" s="62"/>
      <c r="J54" s="62"/>
      <c r="K54" s="62"/>
      <c r="L54" s="62"/>
      <c r="M54" s="62">
        <v>1</v>
      </c>
      <c r="N54" s="62">
        <v>1</v>
      </c>
      <c r="O54" s="62">
        <v>1</v>
      </c>
      <c r="P54" s="62">
        <v>1</v>
      </c>
      <c r="Q54" s="62">
        <v>1</v>
      </c>
      <c r="R54" s="62">
        <v>1</v>
      </c>
      <c r="S54" s="62">
        <v>1</v>
      </c>
      <c r="T54" s="62">
        <v>1</v>
      </c>
      <c r="U54" s="62">
        <v>1</v>
      </c>
      <c r="V54" s="62">
        <v>1</v>
      </c>
      <c r="W54" s="62">
        <v>1</v>
      </c>
      <c r="X54" s="62">
        <v>1</v>
      </c>
      <c r="Y54" s="62">
        <v>1</v>
      </c>
      <c r="Z54" s="62">
        <v>1</v>
      </c>
      <c r="AA54" s="62">
        <v>1</v>
      </c>
      <c r="AB54" s="62">
        <v>1</v>
      </c>
      <c r="AC54" s="62">
        <v>1</v>
      </c>
      <c r="AD54" s="62">
        <v>1</v>
      </c>
      <c r="AE54" s="62">
        <v>1</v>
      </c>
      <c r="AF54" s="62">
        <v>1</v>
      </c>
      <c r="AG54" s="62">
        <v>1</v>
      </c>
      <c r="AH54" s="62">
        <v>1</v>
      </c>
      <c r="AI54" s="62">
        <v>1</v>
      </c>
      <c r="AJ54" s="62">
        <v>1</v>
      </c>
      <c r="AK54" s="62">
        <v>1</v>
      </c>
      <c r="AL54" s="62">
        <v>1</v>
      </c>
      <c r="AM54" s="136">
        <v>1</v>
      </c>
    </row>
    <row r="55" spans="2:39" x14ac:dyDescent="0.4">
      <c r="B55" s="54" t="s">
        <v>481</v>
      </c>
      <c r="C55" s="52">
        <f t="shared" si="1"/>
        <v>27</v>
      </c>
      <c r="D55" s="62"/>
      <c r="E55" s="62"/>
      <c r="F55" s="62"/>
      <c r="G55" s="62"/>
      <c r="H55" s="62"/>
      <c r="I55" s="62"/>
      <c r="J55" s="62"/>
      <c r="K55" s="62"/>
      <c r="L55" s="62"/>
      <c r="M55" s="62">
        <v>1</v>
      </c>
      <c r="N55" s="62">
        <v>1</v>
      </c>
      <c r="O55" s="62">
        <v>1</v>
      </c>
      <c r="P55" s="62">
        <v>1</v>
      </c>
      <c r="Q55" s="62">
        <v>1</v>
      </c>
      <c r="R55" s="62">
        <v>1</v>
      </c>
      <c r="S55" s="62">
        <v>1</v>
      </c>
      <c r="T55" s="62">
        <v>1</v>
      </c>
      <c r="U55" s="62">
        <v>1</v>
      </c>
      <c r="V55" s="62">
        <v>1</v>
      </c>
      <c r="W55" s="62">
        <v>1</v>
      </c>
      <c r="X55" s="62">
        <v>1</v>
      </c>
      <c r="Y55" s="62">
        <v>1</v>
      </c>
      <c r="Z55" s="62">
        <v>1</v>
      </c>
      <c r="AA55" s="62">
        <v>1</v>
      </c>
      <c r="AB55" s="62">
        <v>1</v>
      </c>
      <c r="AC55" s="62">
        <v>1</v>
      </c>
      <c r="AD55" s="62">
        <v>1</v>
      </c>
      <c r="AE55" s="62">
        <v>1</v>
      </c>
      <c r="AF55" s="62">
        <v>1</v>
      </c>
      <c r="AG55" s="62">
        <v>1</v>
      </c>
      <c r="AH55" s="62">
        <v>1</v>
      </c>
      <c r="AI55" s="62">
        <v>1</v>
      </c>
      <c r="AJ55" s="62">
        <v>1</v>
      </c>
      <c r="AK55" s="62">
        <v>1</v>
      </c>
      <c r="AL55" s="62">
        <v>1</v>
      </c>
      <c r="AM55" s="136">
        <v>1</v>
      </c>
    </row>
    <row r="56" spans="2:39" x14ac:dyDescent="0.4">
      <c r="B56" s="54" t="s">
        <v>482</v>
      </c>
      <c r="C56" s="52">
        <f t="shared" si="1"/>
        <v>27</v>
      </c>
      <c r="D56" s="62"/>
      <c r="E56" s="62"/>
      <c r="F56" s="62"/>
      <c r="G56" s="62"/>
      <c r="H56" s="62"/>
      <c r="I56" s="62"/>
      <c r="J56" s="62"/>
      <c r="K56" s="62"/>
      <c r="L56" s="62"/>
      <c r="M56" s="62">
        <v>1</v>
      </c>
      <c r="N56" s="62">
        <v>1</v>
      </c>
      <c r="O56" s="62">
        <v>1</v>
      </c>
      <c r="P56" s="62">
        <v>1</v>
      </c>
      <c r="Q56" s="62">
        <v>1</v>
      </c>
      <c r="R56" s="62">
        <v>1</v>
      </c>
      <c r="S56" s="62">
        <v>1</v>
      </c>
      <c r="T56" s="62">
        <v>1</v>
      </c>
      <c r="U56" s="62">
        <v>1</v>
      </c>
      <c r="V56" s="62">
        <v>1</v>
      </c>
      <c r="W56" s="62">
        <v>1</v>
      </c>
      <c r="X56" s="62">
        <v>1</v>
      </c>
      <c r="Y56" s="62">
        <v>1</v>
      </c>
      <c r="Z56" s="62">
        <v>1</v>
      </c>
      <c r="AA56" s="62">
        <v>1</v>
      </c>
      <c r="AB56" s="62">
        <v>1</v>
      </c>
      <c r="AC56" s="62">
        <v>1</v>
      </c>
      <c r="AD56" s="62">
        <v>1</v>
      </c>
      <c r="AE56" s="62">
        <v>1</v>
      </c>
      <c r="AF56" s="62">
        <v>1</v>
      </c>
      <c r="AG56" s="62">
        <v>1</v>
      </c>
      <c r="AH56" s="62">
        <v>1</v>
      </c>
      <c r="AI56" s="62">
        <v>1</v>
      </c>
      <c r="AJ56" s="62">
        <v>1</v>
      </c>
      <c r="AK56" s="62">
        <v>1</v>
      </c>
      <c r="AL56" s="62">
        <v>1</v>
      </c>
      <c r="AM56" s="136">
        <v>1</v>
      </c>
    </row>
    <row r="57" spans="2:39" x14ac:dyDescent="0.4">
      <c r="B57" s="54" t="s">
        <v>483</v>
      </c>
      <c r="C57" s="52">
        <f t="shared" si="1"/>
        <v>27</v>
      </c>
      <c r="D57" s="62"/>
      <c r="E57" s="62"/>
      <c r="F57" s="62"/>
      <c r="G57" s="62"/>
      <c r="H57" s="62"/>
      <c r="I57" s="62"/>
      <c r="J57" s="62"/>
      <c r="K57" s="62"/>
      <c r="L57" s="62"/>
      <c r="M57" s="62">
        <v>1</v>
      </c>
      <c r="N57" s="62">
        <v>1</v>
      </c>
      <c r="O57" s="62">
        <v>1</v>
      </c>
      <c r="P57" s="62">
        <v>1</v>
      </c>
      <c r="Q57" s="62">
        <v>1</v>
      </c>
      <c r="R57" s="62">
        <v>1</v>
      </c>
      <c r="S57" s="62">
        <v>1</v>
      </c>
      <c r="T57" s="62">
        <v>1</v>
      </c>
      <c r="U57" s="62">
        <v>1</v>
      </c>
      <c r="V57" s="62">
        <v>1</v>
      </c>
      <c r="W57" s="62">
        <v>1</v>
      </c>
      <c r="X57" s="62">
        <v>1</v>
      </c>
      <c r="Y57" s="62">
        <v>1</v>
      </c>
      <c r="Z57" s="62">
        <v>1</v>
      </c>
      <c r="AA57" s="62">
        <v>1</v>
      </c>
      <c r="AB57" s="62">
        <v>1</v>
      </c>
      <c r="AC57" s="62">
        <v>1</v>
      </c>
      <c r="AD57" s="62">
        <v>1</v>
      </c>
      <c r="AE57" s="62">
        <v>1</v>
      </c>
      <c r="AF57" s="62">
        <v>1</v>
      </c>
      <c r="AG57" s="62">
        <v>1</v>
      </c>
      <c r="AH57" s="62">
        <v>1</v>
      </c>
      <c r="AI57" s="62">
        <v>1</v>
      </c>
      <c r="AJ57" s="62">
        <v>1</v>
      </c>
      <c r="AK57" s="62">
        <v>1</v>
      </c>
      <c r="AL57" s="62">
        <v>1</v>
      </c>
      <c r="AM57" s="136">
        <v>1</v>
      </c>
    </row>
    <row r="58" spans="2:39" x14ac:dyDescent="0.4">
      <c r="B58" s="54" t="s">
        <v>484</v>
      </c>
      <c r="C58" s="52">
        <f t="shared" si="1"/>
        <v>24</v>
      </c>
      <c r="D58" s="62"/>
      <c r="E58" s="62"/>
      <c r="F58" s="62"/>
      <c r="G58" s="62"/>
      <c r="H58" s="62"/>
      <c r="I58" s="62"/>
      <c r="J58" s="62"/>
      <c r="K58" s="62"/>
      <c r="L58" s="62"/>
      <c r="M58" s="62"/>
      <c r="N58" s="62"/>
      <c r="O58" s="62"/>
      <c r="P58" s="62">
        <v>1</v>
      </c>
      <c r="Q58" s="62">
        <v>1</v>
      </c>
      <c r="R58" s="62">
        <v>1</v>
      </c>
      <c r="S58" s="62">
        <v>1</v>
      </c>
      <c r="T58" s="62">
        <v>1</v>
      </c>
      <c r="U58" s="62">
        <v>1</v>
      </c>
      <c r="V58" s="62">
        <v>1</v>
      </c>
      <c r="W58" s="62">
        <v>1</v>
      </c>
      <c r="X58" s="62">
        <v>1</v>
      </c>
      <c r="Y58" s="62">
        <v>1</v>
      </c>
      <c r="Z58" s="62">
        <v>1</v>
      </c>
      <c r="AA58" s="62">
        <v>1</v>
      </c>
      <c r="AB58" s="62">
        <v>1</v>
      </c>
      <c r="AC58" s="62">
        <v>1</v>
      </c>
      <c r="AD58" s="62">
        <v>1</v>
      </c>
      <c r="AE58" s="62">
        <v>1</v>
      </c>
      <c r="AF58" s="62">
        <v>1</v>
      </c>
      <c r="AG58" s="62">
        <v>1</v>
      </c>
      <c r="AH58" s="62">
        <v>1</v>
      </c>
      <c r="AI58" s="62">
        <v>1</v>
      </c>
      <c r="AJ58" s="62">
        <v>1</v>
      </c>
      <c r="AK58" s="62">
        <v>1</v>
      </c>
      <c r="AL58" s="62">
        <v>1</v>
      </c>
      <c r="AM58" s="136">
        <v>1</v>
      </c>
    </row>
    <row r="59" spans="2:39" x14ac:dyDescent="0.4">
      <c r="B59" s="54" t="s">
        <v>485</v>
      </c>
      <c r="C59" s="52">
        <f t="shared" si="1"/>
        <v>24</v>
      </c>
      <c r="D59" s="62"/>
      <c r="E59" s="62"/>
      <c r="F59" s="62"/>
      <c r="G59" s="62"/>
      <c r="H59" s="62"/>
      <c r="I59" s="62"/>
      <c r="J59" s="62"/>
      <c r="K59" s="62"/>
      <c r="L59" s="62"/>
      <c r="M59" s="62"/>
      <c r="N59" s="62"/>
      <c r="O59" s="62"/>
      <c r="P59" s="62">
        <v>1</v>
      </c>
      <c r="Q59" s="62">
        <v>1</v>
      </c>
      <c r="R59" s="62">
        <v>1</v>
      </c>
      <c r="S59" s="62">
        <v>1</v>
      </c>
      <c r="T59" s="62">
        <v>1</v>
      </c>
      <c r="U59" s="62">
        <v>1</v>
      </c>
      <c r="V59" s="62">
        <v>1</v>
      </c>
      <c r="W59" s="62">
        <v>1</v>
      </c>
      <c r="X59" s="62">
        <v>1</v>
      </c>
      <c r="Y59" s="62">
        <v>1</v>
      </c>
      <c r="Z59" s="62">
        <v>1</v>
      </c>
      <c r="AA59" s="62">
        <v>1</v>
      </c>
      <c r="AB59" s="62">
        <v>1</v>
      </c>
      <c r="AC59" s="62">
        <v>1</v>
      </c>
      <c r="AD59" s="62">
        <v>1</v>
      </c>
      <c r="AE59" s="62">
        <v>1</v>
      </c>
      <c r="AF59" s="62">
        <v>1</v>
      </c>
      <c r="AG59" s="62">
        <v>1</v>
      </c>
      <c r="AH59" s="62">
        <v>1</v>
      </c>
      <c r="AI59" s="62">
        <v>1</v>
      </c>
      <c r="AJ59" s="62">
        <v>1</v>
      </c>
      <c r="AK59" s="62">
        <v>1</v>
      </c>
      <c r="AL59" s="62">
        <v>1</v>
      </c>
      <c r="AM59" s="136">
        <v>1</v>
      </c>
    </row>
    <row r="60" spans="2:39" x14ac:dyDescent="0.4">
      <c r="B60" s="54" t="s">
        <v>486</v>
      </c>
      <c r="C60" s="52">
        <f t="shared" si="1"/>
        <v>24</v>
      </c>
      <c r="D60" s="62"/>
      <c r="E60" s="62"/>
      <c r="F60" s="62"/>
      <c r="G60" s="62"/>
      <c r="H60" s="62"/>
      <c r="I60" s="62"/>
      <c r="J60" s="62"/>
      <c r="K60" s="62"/>
      <c r="L60" s="62"/>
      <c r="M60" s="62"/>
      <c r="N60" s="62"/>
      <c r="O60" s="62"/>
      <c r="P60" s="62">
        <v>1</v>
      </c>
      <c r="Q60" s="62">
        <v>1</v>
      </c>
      <c r="R60" s="62">
        <v>1</v>
      </c>
      <c r="S60" s="62">
        <v>1</v>
      </c>
      <c r="T60" s="62">
        <v>1</v>
      </c>
      <c r="U60" s="62">
        <v>1</v>
      </c>
      <c r="V60" s="62">
        <v>1</v>
      </c>
      <c r="W60" s="62">
        <v>1</v>
      </c>
      <c r="X60" s="62">
        <v>1</v>
      </c>
      <c r="Y60" s="62">
        <v>1</v>
      </c>
      <c r="Z60" s="62">
        <v>1</v>
      </c>
      <c r="AA60" s="62">
        <v>1</v>
      </c>
      <c r="AB60" s="62">
        <v>1</v>
      </c>
      <c r="AC60" s="62">
        <v>1</v>
      </c>
      <c r="AD60" s="62">
        <v>1</v>
      </c>
      <c r="AE60" s="62">
        <v>1</v>
      </c>
      <c r="AF60" s="62">
        <v>1</v>
      </c>
      <c r="AG60" s="62">
        <v>1</v>
      </c>
      <c r="AH60" s="62">
        <v>1</v>
      </c>
      <c r="AI60" s="62">
        <v>1</v>
      </c>
      <c r="AJ60" s="62">
        <v>1</v>
      </c>
      <c r="AK60" s="62">
        <v>1</v>
      </c>
      <c r="AL60" s="62">
        <v>1</v>
      </c>
      <c r="AM60" s="136">
        <v>1</v>
      </c>
    </row>
    <row r="61" spans="2:39" x14ac:dyDescent="0.4">
      <c r="B61" s="54" t="s">
        <v>487</v>
      </c>
      <c r="C61" s="52">
        <f t="shared" si="1"/>
        <v>24</v>
      </c>
      <c r="D61" s="62"/>
      <c r="E61" s="62"/>
      <c r="F61" s="62"/>
      <c r="G61" s="62"/>
      <c r="H61" s="62"/>
      <c r="I61" s="62"/>
      <c r="J61" s="62"/>
      <c r="K61" s="62"/>
      <c r="L61" s="62"/>
      <c r="M61" s="62"/>
      <c r="N61" s="62"/>
      <c r="O61" s="62"/>
      <c r="P61" s="62">
        <v>1</v>
      </c>
      <c r="Q61" s="62">
        <v>1</v>
      </c>
      <c r="R61" s="62">
        <v>1</v>
      </c>
      <c r="S61" s="62">
        <v>1</v>
      </c>
      <c r="T61" s="62">
        <v>1</v>
      </c>
      <c r="U61" s="62">
        <v>1</v>
      </c>
      <c r="V61" s="62">
        <v>1</v>
      </c>
      <c r="W61" s="62">
        <v>1</v>
      </c>
      <c r="X61" s="62">
        <v>1</v>
      </c>
      <c r="Y61" s="62">
        <v>1</v>
      </c>
      <c r="Z61" s="62">
        <v>1</v>
      </c>
      <c r="AA61" s="62">
        <v>1</v>
      </c>
      <c r="AB61" s="62">
        <v>1</v>
      </c>
      <c r="AC61" s="62">
        <v>1</v>
      </c>
      <c r="AD61" s="62">
        <v>1</v>
      </c>
      <c r="AE61" s="62">
        <v>1</v>
      </c>
      <c r="AF61" s="62">
        <v>1</v>
      </c>
      <c r="AG61" s="62">
        <v>1</v>
      </c>
      <c r="AH61" s="62">
        <v>1</v>
      </c>
      <c r="AI61" s="62">
        <v>1</v>
      </c>
      <c r="AJ61" s="62">
        <v>1</v>
      </c>
      <c r="AK61" s="62">
        <v>1</v>
      </c>
      <c r="AL61" s="62">
        <v>1</v>
      </c>
      <c r="AM61" s="136">
        <v>1</v>
      </c>
    </row>
    <row r="62" spans="2:39" x14ac:dyDescent="0.4">
      <c r="B62" s="54" t="s">
        <v>488</v>
      </c>
      <c r="C62" s="52">
        <f t="shared" si="1"/>
        <v>24</v>
      </c>
      <c r="D62" s="62"/>
      <c r="E62" s="62"/>
      <c r="F62" s="62"/>
      <c r="G62" s="62"/>
      <c r="H62" s="62"/>
      <c r="I62" s="62"/>
      <c r="J62" s="62"/>
      <c r="K62" s="62"/>
      <c r="L62" s="62"/>
      <c r="M62" s="62"/>
      <c r="N62" s="62"/>
      <c r="O62" s="62"/>
      <c r="P62" s="62">
        <v>1</v>
      </c>
      <c r="Q62" s="62">
        <v>1</v>
      </c>
      <c r="R62" s="62">
        <v>1</v>
      </c>
      <c r="S62" s="62">
        <v>1</v>
      </c>
      <c r="T62" s="62">
        <v>1</v>
      </c>
      <c r="U62" s="62">
        <v>1</v>
      </c>
      <c r="V62" s="62">
        <v>1</v>
      </c>
      <c r="W62" s="62">
        <v>1</v>
      </c>
      <c r="X62" s="62">
        <v>1</v>
      </c>
      <c r="Y62" s="62">
        <v>1</v>
      </c>
      <c r="Z62" s="62">
        <v>1</v>
      </c>
      <c r="AA62" s="62">
        <v>1</v>
      </c>
      <c r="AB62" s="62">
        <v>1</v>
      </c>
      <c r="AC62" s="62">
        <v>1</v>
      </c>
      <c r="AD62" s="62">
        <v>1</v>
      </c>
      <c r="AE62" s="62">
        <v>1</v>
      </c>
      <c r="AF62" s="62">
        <v>1</v>
      </c>
      <c r="AG62" s="62">
        <v>1</v>
      </c>
      <c r="AH62" s="62">
        <v>1</v>
      </c>
      <c r="AI62" s="62">
        <v>1</v>
      </c>
      <c r="AJ62" s="62">
        <v>1</v>
      </c>
      <c r="AK62" s="62">
        <v>1</v>
      </c>
      <c r="AL62" s="62">
        <v>1</v>
      </c>
      <c r="AM62" s="136">
        <v>1</v>
      </c>
    </row>
    <row r="63" spans="2:39" x14ac:dyDescent="0.4">
      <c r="B63" s="54" t="s">
        <v>489</v>
      </c>
      <c r="C63" s="52">
        <f t="shared" si="1"/>
        <v>24</v>
      </c>
      <c r="D63" s="62"/>
      <c r="E63" s="62"/>
      <c r="F63" s="62"/>
      <c r="G63" s="62"/>
      <c r="H63" s="62"/>
      <c r="I63" s="62"/>
      <c r="J63" s="62"/>
      <c r="K63" s="62"/>
      <c r="L63" s="62"/>
      <c r="M63" s="62"/>
      <c r="N63" s="62"/>
      <c r="O63" s="62"/>
      <c r="P63" s="62">
        <v>1</v>
      </c>
      <c r="Q63" s="62">
        <v>1</v>
      </c>
      <c r="R63" s="62">
        <v>1</v>
      </c>
      <c r="S63" s="62">
        <v>1</v>
      </c>
      <c r="T63" s="62">
        <v>1</v>
      </c>
      <c r="U63" s="62">
        <v>1</v>
      </c>
      <c r="V63" s="62">
        <v>1</v>
      </c>
      <c r="W63" s="62">
        <v>1</v>
      </c>
      <c r="X63" s="62">
        <v>1</v>
      </c>
      <c r="Y63" s="62">
        <v>1</v>
      </c>
      <c r="Z63" s="62">
        <v>1</v>
      </c>
      <c r="AA63" s="62">
        <v>1</v>
      </c>
      <c r="AB63" s="62">
        <v>1</v>
      </c>
      <c r="AC63" s="62">
        <v>1</v>
      </c>
      <c r="AD63" s="62">
        <v>1</v>
      </c>
      <c r="AE63" s="62">
        <v>1</v>
      </c>
      <c r="AF63" s="62">
        <v>1</v>
      </c>
      <c r="AG63" s="62">
        <v>1</v>
      </c>
      <c r="AH63" s="62">
        <v>1</v>
      </c>
      <c r="AI63" s="62">
        <v>1</v>
      </c>
      <c r="AJ63" s="62">
        <v>1</v>
      </c>
      <c r="AK63" s="62">
        <v>1</v>
      </c>
      <c r="AL63" s="62">
        <v>1</v>
      </c>
      <c r="AM63" s="136">
        <v>1</v>
      </c>
    </row>
    <row r="64" spans="2:39" x14ac:dyDescent="0.4">
      <c r="B64" s="54" t="s">
        <v>490</v>
      </c>
      <c r="C64" s="52">
        <f t="shared" si="1"/>
        <v>24</v>
      </c>
      <c r="D64" s="62"/>
      <c r="E64" s="62"/>
      <c r="F64" s="62"/>
      <c r="G64" s="62"/>
      <c r="H64" s="62"/>
      <c r="I64" s="62"/>
      <c r="J64" s="62"/>
      <c r="K64" s="62"/>
      <c r="L64" s="62"/>
      <c r="M64" s="62"/>
      <c r="N64" s="62"/>
      <c r="O64" s="62"/>
      <c r="P64" s="62">
        <v>1</v>
      </c>
      <c r="Q64" s="62">
        <v>1</v>
      </c>
      <c r="R64" s="62">
        <v>1</v>
      </c>
      <c r="S64" s="62">
        <v>1</v>
      </c>
      <c r="T64" s="62">
        <v>1</v>
      </c>
      <c r="U64" s="62">
        <v>1</v>
      </c>
      <c r="V64" s="62">
        <v>1</v>
      </c>
      <c r="W64" s="62">
        <v>1</v>
      </c>
      <c r="X64" s="62">
        <v>1</v>
      </c>
      <c r="Y64" s="62">
        <v>1</v>
      </c>
      <c r="Z64" s="62">
        <v>1</v>
      </c>
      <c r="AA64" s="62">
        <v>1</v>
      </c>
      <c r="AB64" s="62">
        <v>1</v>
      </c>
      <c r="AC64" s="62">
        <v>1</v>
      </c>
      <c r="AD64" s="62">
        <v>1</v>
      </c>
      <c r="AE64" s="62">
        <v>1</v>
      </c>
      <c r="AF64" s="62">
        <v>1</v>
      </c>
      <c r="AG64" s="62">
        <v>1</v>
      </c>
      <c r="AH64" s="62">
        <v>1</v>
      </c>
      <c r="AI64" s="62">
        <v>1</v>
      </c>
      <c r="AJ64" s="62">
        <v>1</v>
      </c>
      <c r="AK64" s="62">
        <v>1</v>
      </c>
      <c r="AL64" s="62">
        <v>1</v>
      </c>
      <c r="AM64" s="136">
        <v>1</v>
      </c>
    </row>
    <row r="65" spans="2:39" x14ac:dyDescent="0.4">
      <c r="B65" s="54" t="s">
        <v>491</v>
      </c>
      <c r="C65" s="52">
        <f t="shared" si="1"/>
        <v>36</v>
      </c>
      <c r="D65" s="62">
        <v>1</v>
      </c>
      <c r="E65" s="62">
        <v>1</v>
      </c>
      <c r="F65" s="62">
        <v>1</v>
      </c>
      <c r="G65" s="62">
        <v>1</v>
      </c>
      <c r="H65" s="62">
        <v>1</v>
      </c>
      <c r="I65" s="62">
        <v>1</v>
      </c>
      <c r="J65" s="62">
        <v>1</v>
      </c>
      <c r="K65" s="62">
        <v>1</v>
      </c>
      <c r="L65" s="62">
        <v>1</v>
      </c>
      <c r="M65" s="62">
        <v>1</v>
      </c>
      <c r="N65" s="62">
        <v>1</v>
      </c>
      <c r="O65" s="62">
        <v>1</v>
      </c>
      <c r="P65" s="62">
        <v>1</v>
      </c>
      <c r="Q65" s="62">
        <v>1</v>
      </c>
      <c r="R65" s="62">
        <v>1</v>
      </c>
      <c r="S65" s="62">
        <v>1</v>
      </c>
      <c r="T65" s="62">
        <v>1</v>
      </c>
      <c r="U65" s="62">
        <v>1</v>
      </c>
      <c r="V65" s="62">
        <v>1</v>
      </c>
      <c r="W65" s="62">
        <v>1</v>
      </c>
      <c r="X65" s="62">
        <v>1</v>
      </c>
      <c r="Y65" s="62">
        <v>1</v>
      </c>
      <c r="Z65" s="62">
        <v>1</v>
      </c>
      <c r="AA65" s="62">
        <v>1</v>
      </c>
      <c r="AB65" s="62">
        <v>1</v>
      </c>
      <c r="AC65" s="62">
        <v>1</v>
      </c>
      <c r="AD65" s="62">
        <v>1</v>
      </c>
      <c r="AE65" s="62">
        <v>1</v>
      </c>
      <c r="AF65" s="62">
        <v>1</v>
      </c>
      <c r="AG65" s="62">
        <v>1</v>
      </c>
      <c r="AH65" s="62">
        <v>1</v>
      </c>
      <c r="AI65" s="62">
        <v>1</v>
      </c>
      <c r="AJ65" s="62">
        <v>1</v>
      </c>
      <c r="AK65" s="62">
        <v>1</v>
      </c>
      <c r="AL65" s="62">
        <v>1</v>
      </c>
      <c r="AM65" s="136">
        <v>1</v>
      </c>
    </row>
    <row r="66" spans="2:39" x14ac:dyDescent="0.4">
      <c r="B66" s="54" t="s">
        <v>492</v>
      </c>
      <c r="C66" s="52">
        <f t="shared" si="1"/>
        <v>36</v>
      </c>
      <c r="D66" s="62">
        <v>1</v>
      </c>
      <c r="E66" s="62">
        <v>1</v>
      </c>
      <c r="F66" s="62">
        <v>1</v>
      </c>
      <c r="G66" s="62">
        <v>1</v>
      </c>
      <c r="H66" s="62">
        <v>1</v>
      </c>
      <c r="I66" s="62">
        <v>1</v>
      </c>
      <c r="J66" s="62">
        <v>1</v>
      </c>
      <c r="K66" s="62">
        <v>1</v>
      </c>
      <c r="L66" s="62">
        <v>1</v>
      </c>
      <c r="M66" s="62">
        <v>1</v>
      </c>
      <c r="N66" s="62">
        <v>1</v>
      </c>
      <c r="O66" s="62">
        <v>1</v>
      </c>
      <c r="P66" s="62">
        <v>1</v>
      </c>
      <c r="Q66" s="62">
        <v>1</v>
      </c>
      <c r="R66" s="62">
        <v>1</v>
      </c>
      <c r="S66" s="62">
        <v>1</v>
      </c>
      <c r="T66" s="62">
        <v>1</v>
      </c>
      <c r="U66" s="62">
        <v>1</v>
      </c>
      <c r="V66" s="62">
        <v>1</v>
      </c>
      <c r="W66" s="62">
        <v>1</v>
      </c>
      <c r="X66" s="62">
        <v>1</v>
      </c>
      <c r="Y66" s="62">
        <v>1</v>
      </c>
      <c r="Z66" s="62">
        <v>1</v>
      </c>
      <c r="AA66" s="62">
        <v>1</v>
      </c>
      <c r="AB66" s="62">
        <v>1</v>
      </c>
      <c r="AC66" s="62">
        <v>1</v>
      </c>
      <c r="AD66" s="62">
        <v>1</v>
      </c>
      <c r="AE66" s="62">
        <v>1</v>
      </c>
      <c r="AF66" s="62">
        <v>1</v>
      </c>
      <c r="AG66" s="62">
        <v>1</v>
      </c>
      <c r="AH66" s="62">
        <v>1</v>
      </c>
      <c r="AI66" s="62">
        <v>1</v>
      </c>
      <c r="AJ66" s="62">
        <v>1</v>
      </c>
      <c r="AK66" s="62">
        <v>1</v>
      </c>
      <c r="AL66" s="62">
        <v>1</v>
      </c>
      <c r="AM66" s="136">
        <v>1</v>
      </c>
    </row>
    <row r="67" spans="2:39" x14ac:dyDescent="0.4">
      <c r="B67" s="54" t="s">
        <v>493</v>
      </c>
      <c r="C67" s="52">
        <f t="shared" si="1"/>
        <v>36</v>
      </c>
      <c r="D67" s="62">
        <v>1</v>
      </c>
      <c r="E67" s="62">
        <v>1</v>
      </c>
      <c r="F67" s="62">
        <v>1</v>
      </c>
      <c r="G67" s="62">
        <v>1</v>
      </c>
      <c r="H67" s="62">
        <v>1</v>
      </c>
      <c r="I67" s="62">
        <v>1</v>
      </c>
      <c r="J67" s="62">
        <v>1</v>
      </c>
      <c r="K67" s="62">
        <v>1</v>
      </c>
      <c r="L67" s="62">
        <v>1</v>
      </c>
      <c r="M67" s="62">
        <v>1</v>
      </c>
      <c r="N67" s="62">
        <v>1</v>
      </c>
      <c r="O67" s="62">
        <v>1</v>
      </c>
      <c r="P67" s="62">
        <v>1</v>
      </c>
      <c r="Q67" s="62">
        <v>1</v>
      </c>
      <c r="R67" s="62">
        <v>1</v>
      </c>
      <c r="S67" s="62">
        <v>1</v>
      </c>
      <c r="T67" s="62">
        <v>1</v>
      </c>
      <c r="U67" s="62">
        <v>1</v>
      </c>
      <c r="V67" s="62">
        <v>1</v>
      </c>
      <c r="W67" s="62">
        <v>1</v>
      </c>
      <c r="X67" s="62">
        <v>1</v>
      </c>
      <c r="Y67" s="62">
        <v>1</v>
      </c>
      <c r="Z67" s="62">
        <v>1</v>
      </c>
      <c r="AA67" s="62">
        <v>1</v>
      </c>
      <c r="AB67" s="62">
        <v>1</v>
      </c>
      <c r="AC67" s="62">
        <v>1</v>
      </c>
      <c r="AD67" s="62">
        <v>1</v>
      </c>
      <c r="AE67" s="62">
        <v>1</v>
      </c>
      <c r="AF67" s="62">
        <v>1</v>
      </c>
      <c r="AG67" s="62">
        <v>1</v>
      </c>
      <c r="AH67" s="62">
        <v>1</v>
      </c>
      <c r="AI67" s="62">
        <v>1</v>
      </c>
      <c r="AJ67" s="62">
        <v>1</v>
      </c>
      <c r="AK67" s="62">
        <v>1</v>
      </c>
      <c r="AL67" s="62">
        <v>1</v>
      </c>
      <c r="AM67" s="136">
        <v>1</v>
      </c>
    </row>
    <row r="68" spans="2:39" x14ac:dyDescent="0.4">
      <c r="B68" s="54" t="s">
        <v>494</v>
      </c>
      <c r="C68" s="52">
        <f t="shared" si="1"/>
        <v>33</v>
      </c>
      <c r="D68" s="62"/>
      <c r="E68" s="62"/>
      <c r="F68" s="62"/>
      <c r="G68" s="62">
        <v>1</v>
      </c>
      <c r="H68" s="62">
        <v>1</v>
      </c>
      <c r="I68" s="62">
        <v>1</v>
      </c>
      <c r="J68" s="62">
        <v>1</v>
      </c>
      <c r="K68" s="62">
        <v>1</v>
      </c>
      <c r="L68" s="62">
        <v>1</v>
      </c>
      <c r="M68" s="62">
        <v>1</v>
      </c>
      <c r="N68" s="62">
        <v>1</v>
      </c>
      <c r="O68" s="62">
        <v>1</v>
      </c>
      <c r="P68" s="62">
        <v>1</v>
      </c>
      <c r="Q68" s="62">
        <v>1</v>
      </c>
      <c r="R68" s="62">
        <v>1</v>
      </c>
      <c r="S68" s="62">
        <v>1</v>
      </c>
      <c r="T68" s="62">
        <v>1</v>
      </c>
      <c r="U68" s="62">
        <v>1</v>
      </c>
      <c r="V68" s="62">
        <v>1</v>
      </c>
      <c r="W68" s="62">
        <v>1</v>
      </c>
      <c r="X68" s="62">
        <v>1</v>
      </c>
      <c r="Y68" s="62">
        <v>1</v>
      </c>
      <c r="Z68" s="62">
        <v>1</v>
      </c>
      <c r="AA68" s="62">
        <v>1</v>
      </c>
      <c r="AB68" s="62">
        <v>1</v>
      </c>
      <c r="AC68" s="62">
        <v>1</v>
      </c>
      <c r="AD68" s="62">
        <v>1</v>
      </c>
      <c r="AE68" s="62">
        <v>1</v>
      </c>
      <c r="AF68" s="62">
        <v>1</v>
      </c>
      <c r="AG68" s="62">
        <v>1</v>
      </c>
      <c r="AH68" s="62">
        <v>1</v>
      </c>
      <c r="AI68" s="62">
        <v>1</v>
      </c>
      <c r="AJ68" s="62">
        <v>1</v>
      </c>
      <c r="AK68" s="62">
        <v>1</v>
      </c>
      <c r="AL68" s="62">
        <v>1</v>
      </c>
      <c r="AM68" s="136">
        <v>1</v>
      </c>
    </row>
    <row r="69" spans="2:39" x14ac:dyDescent="0.4">
      <c r="B69" s="54" t="s">
        <v>495</v>
      </c>
      <c r="C69" s="52">
        <f t="shared" si="1"/>
        <v>33</v>
      </c>
      <c r="D69" s="62"/>
      <c r="E69" s="62"/>
      <c r="F69" s="62"/>
      <c r="G69" s="62">
        <v>1</v>
      </c>
      <c r="H69" s="62">
        <v>1</v>
      </c>
      <c r="I69" s="62">
        <v>1</v>
      </c>
      <c r="J69" s="62">
        <v>1</v>
      </c>
      <c r="K69" s="62">
        <v>1</v>
      </c>
      <c r="L69" s="62">
        <v>1</v>
      </c>
      <c r="M69" s="62">
        <v>1</v>
      </c>
      <c r="N69" s="62">
        <v>1</v>
      </c>
      <c r="O69" s="62">
        <v>1</v>
      </c>
      <c r="P69" s="62">
        <v>1</v>
      </c>
      <c r="Q69" s="62">
        <v>1</v>
      </c>
      <c r="R69" s="62">
        <v>1</v>
      </c>
      <c r="S69" s="62">
        <v>1</v>
      </c>
      <c r="T69" s="62">
        <v>1</v>
      </c>
      <c r="U69" s="62">
        <v>1</v>
      </c>
      <c r="V69" s="62">
        <v>1</v>
      </c>
      <c r="W69" s="62">
        <v>1</v>
      </c>
      <c r="X69" s="62">
        <v>1</v>
      </c>
      <c r="Y69" s="62">
        <v>1</v>
      </c>
      <c r="Z69" s="62">
        <v>1</v>
      </c>
      <c r="AA69" s="62">
        <v>1</v>
      </c>
      <c r="AB69" s="62">
        <v>1</v>
      </c>
      <c r="AC69" s="62">
        <v>1</v>
      </c>
      <c r="AD69" s="62">
        <v>1</v>
      </c>
      <c r="AE69" s="62">
        <v>1</v>
      </c>
      <c r="AF69" s="62">
        <v>1</v>
      </c>
      <c r="AG69" s="62">
        <v>1</v>
      </c>
      <c r="AH69" s="62">
        <v>1</v>
      </c>
      <c r="AI69" s="62">
        <v>1</v>
      </c>
      <c r="AJ69" s="62">
        <v>1</v>
      </c>
      <c r="AK69" s="62">
        <v>1</v>
      </c>
      <c r="AL69" s="62">
        <v>1</v>
      </c>
      <c r="AM69" s="136">
        <v>1</v>
      </c>
    </row>
    <row r="70" spans="2:39" x14ac:dyDescent="0.4">
      <c r="B70" s="54" t="s">
        <v>496</v>
      </c>
      <c r="C70" s="52">
        <f t="shared" si="1"/>
        <v>33</v>
      </c>
      <c r="D70" s="62"/>
      <c r="E70" s="62"/>
      <c r="F70" s="62"/>
      <c r="G70" s="62">
        <v>1</v>
      </c>
      <c r="H70" s="62">
        <v>1</v>
      </c>
      <c r="I70" s="62">
        <v>1</v>
      </c>
      <c r="J70" s="62">
        <v>1</v>
      </c>
      <c r="K70" s="62">
        <v>1</v>
      </c>
      <c r="L70" s="62">
        <v>1</v>
      </c>
      <c r="M70" s="62">
        <v>1</v>
      </c>
      <c r="N70" s="62">
        <v>1</v>
      </c>
      <c r="O70" s="62">
        <v>1</v>
      </c>
      <c r="P70" s="62">
        <v>1</v>
      </c>
      <c r="Q70" s="62">
        <v>1</v>
      </c>
      <c r="R70" s="62">
        <v>1</v>
      </c>
      <c r="S70" s="62">
        <v>1</v>
      </c>
      <c r="T70" s="62">
        <v>1</v>
      </c>
      <c r="U70" s="62">
        <v>1</v>
      </c>
      <c r="V70" s="62">
        <v>1</v>
      </c>
      <c r="W70" s="62">
        <v>1</v>
      </c>
      <c r="X70" s="62">
        <v>1</v>
      </c>
      <c r="Y70" s="62">
        <v>1</v>
      </c>
      <c r="Z70" s="62">
        <v>1</v>
      </c>
      <c r="AA70" s="62">
        <v>1</v>
      </c>
      <c r="AB70" s="62">
        <v>1</v>
      </c>
      <c r="AC70" s="62">
        <v>1</v>
      </c>
      <c r="AD70" s="62">
        <v>1</v>
      </c>
      <c r="AE70" s="62">
        <v>1</v>
      </c>
      <c r="AF70" s="62">
        <v>1</v>
      </c>
      <c r="AG70" s="62">
        <v>1</v>
      </c>
      <c r="AH70" s="62">
        <v>1</v>
      </c>
      <c r="AI70" s="62">
        <v>1</v>
      </c>
      <c r="AJ70" s="62">
        <v>1</v>
      </c>
      <c r="AK70" s="62">
        <v>1</v>
      </c>
      <c r="AL70" s="62">
        <v>1</v>
      </c>
      <c r="AM70" s="136">
        <v>1</v>
      </c>
    </row>
    <row r="71" spans="2:39" x14ac:dyDescent="0.4">
      <c r="B71" s="54" t="s">
        <v>497</v>
      </c>
      <c r="C71" s="52">
        <f t="shared" si="1"/>
        <v>30</v>
      </c>
      <c r="D71" s="62"/>
      <c r="E71" s="62"/>
      <c r="F71" s="62"/>
      <c r="G71" s="62"/>
      <c r="H71" s="62"/>
      <c r="I71" s="62"/>
      <c r="J71" s="62">
        <v>1</v>
      </c>
      <c r="K71" s="62">
        <v>1</v>
      </c>
      <c r="L71" s="62">
        <v>1</v>
      </c>
      <c r="M71" s="62">
        <v>1</v>
      </c>
      <c r="N71" s="62">
        <v>1</v>
      </c>
      <c r="O71" s="62">
        <v>1</v>
      </c>
      <c r="P71" s="62">
        <v>1</v>
      </c>
      <c r="Q71" s="62">
        <v>1</v>
      </c>
      <c r="R71" s="62">
        <v>1</v>
      </c>
      <c r="S71" s="62">
        <v>1</v>
      </c>
      <c r="T71" s="62">
        <v>1</v>
      </c>
      <c r="U71" s="62">
        <v>1</v>
      </c>
      <c r="V71" s="62">
        <v>1</v>
      </c>
      <c r="W71" s="62">
        <v>1</v>
      </c>
      <c r="X71" s="62">
        <v>1</v>
      </c>
      <c r="Y71" s="62">
        <v>1</v>
      </c>
      <c r="Z71" s="62">
        <v>1</v>
      </c>
      <c r="AA71" s="62">
        <v>1</v>
      </c>
      <c r="AB71" s="62">
        <v>1</v>
      </c>
      <c r="AC71" s="62">
        <v>1</v>
      </c>
      <c r="AD71" s="62">
        <v>1</v>
      </c>
      <c r="AE71" s="62">
        <v>1</v>
      </c>
      <c r="AF71" s="62">
        <v>1</v>
      </c>
      <c r="AG71" s="62">
        <v>1</v>
      </c>
      <c r="AH71" s="62">
        <v>1</v>
      </c>
      <c r="AI71" s="62">
        <v>1</v>
      </c>
      <c r="AJ71" s="62">
        <v>1</v>
      </c>
      <c r="AK71" s="62">
        <v>1</v>
      </c>
      <c r="AL71" s="62">
        <v>1</v>
      </c>
      <c r="AM71" s="136">
        <v>1</v>
      </c>
    </row>
    <row r="72" spans="2:39" x14ac:dyDescent="0.4">
      <c r="B72" s="54" t="s">
        <v>498</v>
      </c>
      <c r="C72" s="52">
        <f t="shared" si="1"/>
        <v>30</v>
      </c>
      <c r="D72" s="62"/>
      <c r="E72" s="62"/>
      <c r="F72" s="62"/>
      <c r="G72" s="62"/>
      <c r="H72" s="62"/>
      <c r="I72" s="62"/>
      <c r="J72" s="62">
        <v>1</v>
      </c>
      <c r="K72" s="62">
        <v>1</v>
      </c>
      <c r="L72" s="62">
        <v>1</v>
      </c>
      <c r="M72" s="62">
        <v>1</v>
      </c>
      <c r="N72" s="62">
        <v>1</v>
      </c>
      <c r="O72" s="62">
        <v>1</v>
      </c>
      <c r="P72" s="62">
        <v>1</v>
      </c>
      <c r="Q72" s="62">
        <v>1</v>
      </c>
      <c r="R72" s="62">
        <v>1</v>
      </c>
      <c r="S72" s="62">
        <v>1</v>
      </c>
      <c r="T72" s="62">
        <v>1</v>
      </c>
      <c r="U72" s="62">
        <v>1</v>
      </c>
      <c r="V72" s="62">
        <v>1</v>
      </c>
      <c r="W72" s="62">
        <v>1</v>
      </c>
      <c r="X72" s="62">
        <v>1</v>
      </c>
      <c r="Y72" s="62">
        <v>1</v>
      </c>
      <c r="Z72" s="62">
        <v>1</v>
      </c>
      <c r="AA72" s="62">
        <v>1</v>
      </c>
      <c r="AB72" s="62">
        <v>1</v>
      </c>
      <c r="AC72" s="62">
        <v>1</v>
      </c>
      <c r="AD72" s="62">
        <v>1</v>
      </c>
      <c r="AE72" s="62">
        <v>1</v>
      </c>
      <c r="AF72" s="62">
        <v>1</v>
      </c>
      <c r="AG72" s="62">
        <v>1</v>
      </c>
      <c r="AH72" s="62">
        <v>1</v>
      </c>
      <c r="AI72" s="62">
        <v>1</v>
      </c>
      <c r="AJ72" s="62">
        <v>1</v>
      </c>
      <c r="AK72" s="62">
        <v>1</v>
      </c>
      <c r="AL72" s="62">
        <v>1</v>
      </c>
      <c r="AM72" s="136">
        <v>1</v>
      </c>
    </row>
    <row r="73" spans="2:39" x14ac:dyDescent="0.4">
      <c r="B73" s="54" t="s">
        <v>499</v>
      </c>
      <c r="C73" s="52">
        <f t="shared" si="1"/>
        <v>30</v>
      </c>
      <c r="D73" s="62"/>
      <c r="E73" s="62"/>
      <c r="F73" s="62"/>
      <c r="G73" s="62"/>
      <c r="H73" s="62"/>
      <c r="I73" s="62"/>
      <c r="J73" s="62">
        <v>1</v>
      </c>
      <c r="K73" s="62">
        <v>1</v>
      </c>
      <c r="L73" s="62">
        <v>1</v>
      </c>
      <c r="M73" s="62">
        <v>1</v>
      </c>
      <c r="N73" s="62">
        <v>1</v>
      </c>
      <c r="O73" s="62">
        <v>1</v>
      </c>
      <c r="P73" s="62">
        <v>1</v>
      </c>
      <c r="Q73" s="62">
        <v>1</v>
      </c>
      <c r="R73" s="62">
        <v>1</v>
      </c>
      <c r="S73" s="62">
        <v>1</v>
      </c>
      <c r="T73" s="62">
        <v>1</v>
      </c>
      <c r="U73" s="62">
        <v>1</v>
      </c>
      <c r="V73" s="62">
        <v>1</v>
      </c>
      <c r="W73" s="62">
        <v>1</v>
      </c>
      <c r="X73" s="62">
        <v>1</v>
      </c>
      <c r="Y73" s="62">
        <v>1</v>
      </c>
      <c r="Z73" s="62">
        <v>1</v>
      </c>
      <c r="AA73" s="62">
        <v>1</v>
      </c>
      <c r="AB73" s="62">
        <v>1</v>
      </c>
      <c r="AC73" s="62">
        <v>1</v>
      </c>
      <c r="AD73" s="62">
        <v>1</v>
      </c>
      <c r="AE73" s="62">
        <v>1</v>
      </c>
      <c r="AF73" s="62">
        <v>1</v>
      </c>
      <c r="AG73" s="62">
        <v>1</v>
      </c>
      <c r="AH73" s="62">
        <v>1</v>
      </c>
      <c r="AI73" s="62">
        <v>1</v>
      </c>
      <c r="AJ73" s="62">
        <v>1</v>
      </c>
      <c r="AK73" s="62">
        <v>1</v>
      </c>
      <c r="AL73" s="62">
        <v>1</v>
      </c>
      <c r="AM73" s="136">
        <v>1</v>
      </c>
    </row>
    <row r="74" spans="2:39" x14ac:dyDescent="0.4">
      <c r="B74" s="54" t="s">
        <v>500</v>
      </c>
      <c r="C74" s="52">
        <f t="shared" si="1"/>
        <v>27</v>
      </c>
      <c r="D74" s="62"/>
      <c r="E74" s="62"/>
      <c r="F74" s="62"/>
      <c r="G74" s="62"/>
      <c r="H74" s="62"/>
      <c r="I74" s="62"/>
      <c r="J74" s="62"/>
      <c r="K74" s="62"/>
      <c r="L74" s="62"/>
      <c r="M74" s="62">
        <v>1</v>
      </c>
      <c r="N74" s="62">
        <v>1</v>
      </c>
      <c r="O74" s="62">
        <v>1</v>
      </c>
      <c r="P74" s="62">
        <v>1</v>
      </c>
      <c r="Q74" s="62">
        <v>1</v>
      </c>
      <c r="R74" s="62">
        <v>1</v>
      </c>
      <c r="S74" s="62">
        <v>1</v>
      </c>
      <c r="T74" s="62">
        <v>1</v>
      </c>
      <c r="U74" s="62">
        <v>1</v>
      </c>
      <c r="V74" s="62">
        <v>1</v>
      </c>
      <c r="W74" s="62">
        <v>1</v>
      </c>
      <c r="X74" s="62">
        <v>1</v>
      </c>
      <c r="Y74" s="62">
        <v>1</v>
      </c>
      <c r="Z74" s="62">
        <v>1</v>
      </c>
      <c r="AA74" s="62">
        <v>1</v>
      </c>
      <c r="AB74" s="62">
        <v>1</v>
      </c>
      <c r="AC74" s="62">
        <v>1</v>
      </c>
      <c r="AD74" s="62">
        <v>1</v>
      </c>
      <c r="AE74" s="62">
        <v>1</v>
      </c>
      <c r="AF74" s="62">
        <v>1</v>
      </c>
      <c r="AG74" s="62">
        <v>1</v>
      </c>
      <c r="AH74" s="62">
        <v>1</v>
      </c>
      <c r="AI74" s="62">
        <v>1</v>
      </c>
      <c r="AJ74" s="62">
        <v>1</v>
      </c>
      <c r="AK74" s="62">
        <v>1</v>
      </c>
      <c r="AL74" s="62">
        <v>1</v>
      </c>
      <c r="AM74" s="136">
        <v>1</v>
      </c>
    </row>
    <row r="75" spans="2:39" x14ac:dyDescent="0.4">
      <c r="B75" s="54" t="s">
        <v>501</v>
      </c>
      <c r="C75" s="52">
        <f t="shared" si="1"/>
        <v>27</v>
      </c>
      <c r="D75" s="62"/>
      <c r="E75" s="62"/>
      <c r="F75" s="62"/>
      <c r="G75" s="62"/>
      <c r="H75" s="62"/>
      <c r="I75" s="62"/>
      <c r="J75" s="62"/>
      <c r="K75" s="62"/>
      <c r="L75" s="62"/>
      <c r="M75" s="62">
        <v>1</v>
      </c>
      <c r="N75" s="62">
        <v>1</v>
      </c>
      <c r="O75" s="62">
        <v>1</v>
      </c>
      <c r="P75" s="62">
        <v>1</v>
      </c>
      <c r="Q75" s="62">
        <v>1</v>
      </c>
      <c r="R75" s="62">
        <v>1</v>
      </c>
      <c r="S75" s="62">
        <v>1</v>
      </c>
      <c r="T75" s="62">
        <v>1</v>
      </c>
      <c r="U75" s="62">
        <v>1</v>
      </c>
      <c r="V75" s="62">
        <v>1</v>
      </c>
      <c r="W75" s="62">
        <v>1</v>
      </c>
      <c r="X75" s="62">
        <v>1</v>
      </c>
      <c r="Y75" s="62">
        <v>1</v>
      </c>
      <c r="Z75" s="62">
        <v>1</v>
      </c>
      <c r="AA75" s="62">
        <v>1</v>
      </c>
      <c r="AB75" s="62">
        <v>1</v>
      </c>
      <c r="AC75" s="62">
        <v>1</v>
      </c>
      <c r="AD75" s="62">
        <v>1</v>
      </c>
      <c r="AE75" s="62">
        <v>1</v>
      </c>
      <c r="AF75" s="62">
        <v>1</v>
      </c>
      <c r="AG75" s="62">
        <v>1</v>
      </c>
      <c r="AH75" s="62">
        <v>1</v>
      </c>
      <c r="AI75" s="62">
        <v>1</v>
      </c>
      <c r="AJ75" s="62">
        <v>1</v>
      </c>
      <c r="AK75" s="62">
        <v>1</v>
      </c>
      <c r="AL75" s="62">
        <v>1</v>
      </c>
      <c r="AM75" s="136">
        <v>1</v>
      </c>
    </row>
    <row r="76" spans="2:39" x14ac:dyDescent="0.4">
      <c r="B76" s="54" t="s">
        <v>502</v>
      </c>
      <c r="C76" s="52">
        <f t="shared" si="1"/>
        <v>27</v>
      </c>
      <c r="D76" s="62"/>
      <c r="E76" s="62"/>
      <c r="F76" s="62"/>
      <c r="G76" s="62"/>
      <c r="H76" s="62"/>
      <c r="I76" s="62"/>
      <c r="J76" s="62"/>
      <c r="K76" s="62"/>
      <c r="L76" s="62"/>
      <c r="M76" s="62">
        <v>1</v>
      </c>
      <c r="N76" s="62">
        <v>1</v>
      </c>
      <c r="O76" s="62">
        <v>1</v>
      </c>
      <c r="P76" s="62">
        <v>1</v>
      </c>
      <c r="Q76" s="62">
        <v>1</v>
      </c>
      <c r="R76" s="62">
        <v>1</v>
      </c>
      <c r="S76" s="62">
        <v>1</v>
      </c>
      <c r="T76" s="62">
        <v>1</v>
      </c>
      <c r="U76" s="62">
        <v>1</v>
      </c>
      <c r="V76" s="62">
        <v>1</v>
      </c>
      <c r="W76" s="62">
        <v>1</v>
      </c>
      <c r="X76" s="62">
        <v>1</v>
      </c>
      <c r="Y76" s="62">
        <v>1</v>
      </c>
      <c r="Z76" s="62">
        <v>1</v>
      </c>
      <c r="AA76" s="62">
        <v>1</v>
      </c>
      <c r="AB76" s="62">
        <v>1</v>
      </c>
      <c r="AC76" s="62">
        <v>1</v>
      </c>
      <c r="AD76" s="62">
        <v>1</v>
      </c>
      <c r="AE76" s="62">
        <v>1</v>
      </c>
      <c r="AF76" s="62">
        <v>1</v>
      </c>
      <c r="AG76" s="62">
        <v>1</v>
      </c>
      <c r="AH76" s="62">
        <v>1</v>
      </c>
      <c r="AI76" s="62">
        <v>1</v>
      </c>
      <c r="AJ76" s="62">
        <v>1</v>
      </c>
      <c r="AK76" s="62">
        <v>1</v>
      </c>
      <c r="AL76" s="62">
        <v>1</v>
      </c>
      <c r="AM76" s="136">
        <v>1</v>
      </c>
    </row>
    <row r="77" spans="2:39" x14ac:dyDescent="0.4">
      <c r="B77" s="54" t="s">
        <v>503</v>
      </c>
      <c r="C77" s="52">
        <f t="shared" si="1"/>
        <v>27</v>
      </c>
      <c r="D77" s="62"/>
      <c r="E77" s="62"/>
      <c r="F77" s="62"/>
      <c r="G77" s="62"/>
      <c r="H77" s="62"/>
      <c r="I77" s="62"/>
      <c r="J77" s="62"/>
      <c r="K77" s="62"/>
      <c r="L77" s="62"/>
      <c r="M77" s="62">
        <v>1</v>
      </c>
      <c r="N77" s="62">
        <v>1</v>
      </c>
      <c r="O77" s="62">
        <v>1</v>
      </c>
      <c r="P77" s="62">
        <v>1</v>
      </c>
      <c r="Q77" s="62">
        <v>1</v>
      </c>
      <c r="R77" s="62">
        <v>1</v>
      </c>
      <c r="S77" s="62">
        <v>1</v>
      </c>
      <c r="T77" s="62">
        <v>1</v>
      </c>
      <c r="U77" s="62">
        <v>1</v>
      </c>
      <c r="V77" s="62">
        <v>1</v>
      </c>
      <c r="W77" s="62">
        <v>1</v>
      </c>
      <c r="X77" s="62">
        <v>1</v>
      </c>
      <c r="Y77" s="62">
        <v>1</v>
      </c>
      <c r="Z77" s="62">
        <v>1</v>
      </c>
      <c r="AA77" s="62">
        <v>1</v>
      </c>
      <c r="AB77" s="62">
        <v>1</v>
      </c>
      <c r="AC77" s="62">
        <v>1</v>
      </c>
      <c r="AD77" s="62">
        <v>1</v>
      </c>
      <c r="AE77" s="62">
        <v>1</v>
      </c>
      <c r="AF77" s="62">
        <v>1</v>
      </c>
      <c r="AG77" s="62">
        <v>1</v>
      </c>
      <c r="AH77" s="62">
        <v>1</v>
      </c>
      <c r="AI77" s="62">
        <v>1</v>
      </c>
      <c r="AJ77" s="62">
        <v>1</v>
      </c>
      <c r="AK77" s="62">
        <v>1</v>
      </c>
      <c r="AL77" s="62">
        <v>1</v>
      </c>
      <c r="AM77" s="136">
        <v>1</v>
      </c>
    </row>
    <row r="78" spans="2:39" x14ac:dyDescent="0.4">
      <c r="B78" s="54" t="s">
        <v>504</v>
      </c>
      <c r="C78" s="52">
        <f t="shared" si="1"/>
        <v>33</v>
      </c>
      <c r="D78" s="62"/>
      <c r="E78" s="62"/>
      <c r="F78" s="62"/>
      <c r="G78" s="62">
        <v>1</v>
      </c>
      <c r="H78" s="62">
        <v>1</v>
      </c>
      <c r="I78" s="62">
        <v>1</v>
      </c>
      <c r="J78" s="62">
        <v>1</v>
      </c>
      <c r="K78" s="62">
        <v>1</v>
      </c>
      <c r="L78" s="62">
        <v>1</v>
      </c>
      <c r="M78" s="62">
        <v>1</v>
      </c>
      <c r="N78" s="62">
        <v>1</v>
      </c>
      <c r="O78" s="62">
        <v>1</v>
      </c>
      <c r="P78" s="62">
        <v>1</v>
      </c>
      <c r="Q78" s="62">
        <v>1</v>
      </c>
      <c r="R78" s="62">
        <v>1</v>
      </c>
      <c r="S78" s="62">
        <v>1</v>
      </c>
      <c r="T78" s="62">
        <v>1</v>
      </c>
      <c r="U78" s="62">
        <v>1</v>
      </c>
      <c r="V78" s="62">
        <v>1</v>
      </c>
      <c r="W78" s="62">
        <v>1</v>
      </c>
      <c r="X78" s="62">
        <v>1</v>
      </c>
      <c r="Y78" s="62">
        <v>1</v>
      </c>
      <c r="Z78" s="62">
        <v>1</v>
      </c>
      <c r="AA78" s="62">
        <v>1</v>
      </c>
      <c r="AB78" s="62">
        <v>1</v>
      </c>
      <c r="AC78" s="62">
        <v>1</v>
      </c>
      <c r="AD78" s="62">
        <v>1</v>
      </c>
      <c r="AE78" s="62">
        <v>1</v>
      </c>
      <c r="AF78" s="62">
        <v>1</v>
      </c>
      <c r="AG78" s="62">
        <v>1</v>
      </c>
      <c r="AH78" s="62">
        <v>1</v>
      </c>
      <c r="AI78" s="62">
        <v>1</v>
      </c>
      <c r="AJ78" s="62">
        <v>1</v>
      </c>
      <c r="AK78" s="62">
        <v>1</v>
      </c>
      <c r="AL78" s="62">
        <v>1</v>
      </c>
      <c r="AM78" s="136">
        <v>1</v>
      </c>
    </row>
    <row r="79" spans="2:39" x14ac:dyDescent="0.4">
      <c r="B79" s="54" t="s">
        <v>505</v>
      </c>
      <c r="C79" s="52">
        <f t="shared" si="1"/>
        <v>33</v>
      </c>
      <c r="D79" s="62"/>
      <c r="E79" s="62"/>
      <c r="F79" s="62"/>
      <c r="G79" s="62">
        <v>1</v>
      </c>
      <c r="H79" s="62">
        <v>1</v>
      </c>
      <c r="I79" s="62">
        <v>1</v>
      </c>
      <c r="J79" s="62">
        <v>1</v>
      </c>
      <c r="K79" s="62">
        <v>1</v>
      </c>
      <c r="L79" s="62">
        <v>1</v>
      </c>
      <c r="M79" s="62">
        <v>1</v>
      </c>
      <c r="N79" s="62">
        <v>1</v>
      </c>
      <c r="O79" s="62">
        <v>1</v>
      </c>
      <c r="P79" s="62">
        <v>1</v>
      </c>
      <c r="Q79" s="62">
        <v>1</v>
      </c>
      <c r="R79" s="62">
        <v>1</v>
      </c>
      <c r="S79" s="62">
        <v>1</v>
      </c>
      <c r="T79" s="62">
        <v>1</v>
      </c>
      <c r="U79" s="62">
        <v>1</v>
      </c>
      <c r="V79" s="62">
        <v>1</v>
      </c>
      <c r="W79" s="62">
        <v>1</v>
      </c>
      <c r="X79" s="62">
        <v>1</v>
      </c>
      <c r="Y79" s="62">
        <v>1</v>
      </c>
      <c r="Z79" s="62">
        <v>1</v>
      </c>
      <c r="AA79" s="62">
        <v>1</v>
      </c>
      <c r="AB79" s="62">
        <v>1</v>
      </c>
      <c r="AC79" s="62">
        <v>1</v>
      </c>
      <c r="AD79" s="62">
        <v>1</v>
      </c>
      <c r="AE79" s="62">
        <v>1</v>
      </c>
      <c r="AF79" s="62">
        <v>1</v>
      </c>
      <c r="AG79" s="62">
        <v>1</v>
      </c>
      <c r="AH79" s="62">
        <v>1</v>
      </c>
      <c r="AI79" s="62">
        <v>1</v>
      </c>
      <c r="AJ79" s="62">
        <v>1</v>
      </c>
      <c r="AK79" s="62">
        <v>1</v>
      </c>
      <c r="AL79" s="62">
        <v>1</v>
      </c>
      <c r="AM79" s="136">
        <v>1</v>
      </c>
    </row>
    <row r="80" spans="2:39" x14ac:dyDescent="0.4">
      <c r="B80" s="54" t="s">
        <v>506</v>
      </c>
      <c r="C80" s="52">
        <f t="shared" si="1"/>
        <v>33</v>
      </c>
      <c r="D80" s="62"/>
      <c r="E80" s="62"/>
      <c r="F80" s="62"/>
      <c r="G80" s="62">
        <v>1</v>
      </c>
      <c r="H80" s="62">
        <v>1</v>
      </c>
      <c r="I80" s="62">
        <v>1</v>
      </c>
      <c r="J80" s="62">
        <v>1</v>
      </c>
      <c r="K80" s="62">
        <v>1</v>
      </c>
      <c r="L80" s="62">
        <v>1</v>
      </c>
      <c r="M80" s="62">
        <v>1</v>
      </c>
      <c r="N80" s="62">
        <v>1</v>
      </c>
      <c r="O80" s="62">
        <v>1</v>
      </c>
      <c r="P80" s="62">
        <v>1</v>
      </c>
      <c r="Q80" s="62">
        <v>1</v>
      </c>
      <c r="R80" s="62">
        <v>1</v>
      </c>
      <c r="S80" s="62">
        <v>1</v>
      </c>
      <c r="T80" s="62">
        <v>1</v>
      </c>
      <c r="U80" s="62">
        <v>1</v>
      </c>
      <c r="V80" s="62">
        <v>1</v>
      </c>
      <c r="W80" s="62">
        <v>1</v>
      </c>
      <c r="X80" s="62">
        <v>1</v>
      </c>
      <c r="Y80" s="62">
        <v>1</v>
      </c>
      <c r="Z80" s="62">
        <v>1</v>
      </c>
      <c r="AA80" s="62">
        <v>1</v>
      </c>
      <c r="AB80" s="62">
        <v>1</v>
      </c>
      <c r="AC80" s="62">
        <v>1</v>
      </c>
      <c r="AD80" s="62">
        <v>1</v>
      </c>
      <c r="AE80" s="62">
        <v>1</v>
      </c>
      <c r="AF80" s="62">
        <v>1</v>
      </c>
      <c r="AG80" s="62">
        <v>1</v>
      </c>
      <c r="AH80" s="62">
        <v>1</v>
      </c>
      <c r="AI80" s="62">
        <v>1</v>
      </c>
      <c r="AJ80" s="62">
        <v>1</v>
      </c>
      <c r="AK80" s="62">
        <v>1</v>
      </c>
      <c r="AL80" s="62">
        <v>1</v>
      </c>
      <c r="AM80" s="136">
        <v>1</v>
      </c>
    </row>
    <row r="81" spans="2:39" x14ac:dyDescent="0.4">
      <c r="B81" s="54" t="s">
        <v>507</v>
      </c>
      <c r="C81" s="52">
        <f t="shared" si="1"/>
        <v>30</v>
      </c>
      <c r="D81" s="62"/>
      <c r="E81" s="62"/>
      <c r="F81" s="62"/>
      <c r="G81" s="62"/>
      <c r="H81" s="62"/>
      <c r="I81" s="62"/>
      <c r="J81" s="62">
        <v>1</v>
      </c>
      <c r="K81" s="62">
        <v>1</v>
      </c>
      <c r="L81" s="62">
        <v>1</v>
      </c>
      <c r="M81" s="62">
        <v>1</v>
      </c>
      <c r="N81" s="62">
        <v>1</v>
      </c>
      <c r="O81" s="62">
        <v>1</v>
      </c>
      <c r="P81" s="62">
        <v>1</v>
      </c>
      <c r="Q81" s="62">
        <v>1</v>
      </c>
      <c r="R81" s="62">
        <v>1</v>
      </c>
      <c r="S81" s="62">
        <v>1</v>
      </c>
      <c r="T81" s="62">
        <v>1</v>
      </c>
      <c r="U81" s="62">
        <v>1</v>
      </c>
      <c r="V81" s="62">
        <v>1</v>
      </c>
      <c r="W81" s="62">
        <v>1</v>
      </c>
      <c r="X81" s="62">
        <v>1</v>
      </c>
      <c r="Y81" s="62">
        <v>1</v>
      </c>
      <c r="Z81" s="62">
        <v>1</v>
      </c>
      <c r="AA81" s="62">
        <v>1</v>
      </c>
      <c r="AB81" s="62">
        <v>1</v>
      </c>
      <c r="AC81" s="62">
        <v>1</v>
      </c>
      <c r="AD81" s="62">
        <v>1</v>
      </c>
      <c r="AE81" s="62">
        <v>1</v>
      </c>
      <c r="AF81" s="62">
        <v>1</v>
      </c>
      <c r="AG81" s="62">
        <v>1</v>
      </c>
      <c r="AH81" s="62">
        <v>1</v>
      </c>
      <c r="AI81" s="62">
        <v>1</v>
      </c>
      <c r="AJ81" s="62">
        <v>1</v>
      </c>
      <c r="AK81" s="62">
        <v>1</v>
      </c>
      <c r="AL81" s="62">
        <v>1</v>
      </c>
      <c r="AM81" s="136">
        <v>1</v>
      </c>
    </row>
    <row r="82" spans="2:39" x14ac:dyDescent="0.4">
      <c r="B82" s="54" t="s">
        <v>508</v>
      </c>
      <c r="C82" s="52">
        <f t="shared" si="1"/>
        <v>30</v>
      </c>
      <c r="D82" s="62"/>
      <c r="E82" s="62"/>
      <c r="F82" s="62"/>
      <c r="G82" s="62"/>
      <c r="H82" s="62"/>
      <c r="I82" s="62"/>
      <c r="J82" s="62">
        <v>1</v>
      </c>
      <c r="K82" s="62">
        <v>1</v>
      </c>
      <c r="L82" s="62">
        <v>1</v>
      </c>
      <c r="M82" s="62">
        <v>1</v>
      </c>
      <c r="N82" s="62">
        <v>1</v>
      </c>
      <c r="O82" s="62">
        <v>1</v>
      </c>
      <c r="P82" s="62">
        <v>1</v>
      </c>
      <c r="Q82" s="62">
        <v>1</v>
      </c>
      <c r="R82" s="62">
        <v>1</v>
      </c>
      <c r="S82" s="62">
        <v>1</v>
      </c>
      <c r="T82" s="62">
        <v>1</v>
      </c>
      <c r="U82" s="62">
        <v>1</v>
      </c>
      <c r="V82" s="62">
        <v>1</v>
      </c>
      <c r="W82" s="62">
        <v>1</v>
      </c>
      <c r="X82" s="62">
        <v>1</v>
      </c>
      <c r="Y82" s="62">
        <v>1</v>
      </c>
      <c r="Z82" s="62">
        <v>1</v>
      </c>
      <c r="AA82" s="62">
        <v>1</v>
      </c>
      <c r="AB82" s="62">
        <v>1</v>
      </c>
      <c r="AC82" s="62">
        <v>1</v>
      </c>
      <c r="AD82" s="62">
        <v>1</v>
      </c>
      <c r="AE82" s="62">
        <v>1</v>
      </c>
      <c r="AF82" s="62">
        <v>1</v>
      </c>
      <c r="AG82" s="62">
        <v>1</v>
      </c>
      <c r="AH82" s="62">
        <v>1</v>
      </c>
      <c r="AI82" s="62">
        <v>1</v>
      </c>
      <c r="AJ82" s="62">
        <v>1</v>
      </c>
      <c r="AK82" s="62">
        <v>1</v>
      </c>
      <c r="AL82" s="62">
        <v>1</v>
      </c>
      <c r="AM82" s="136">
        <v>1</v>
      </c>
    </row>
    <row r="83" spans="2:39" x14ac:dyDescent="0.4">
      <c r="B83" s="54" t="s">
        <v>509</v>
      </c>
      <c r="C83" s="52">
        <f t="shared" si="1"/>
        <v>30</v>
      </c>
      <c r="D83" s="62"/>
      <c r="E83" s="62"/>
      <c r="F83" s="62"/>
      <c r="G83" s="62"/>
      <c r="H83" s="62"/>
      <c r="I83" s="62"/>
      <c r="J83" s="62">
        <v>1</v>
      </c>
      <c r="K83" s="62">
        <v>1</v>
      </c>
      <c r="L83" s="62">
        <v>1</v>
      </c>
      <c r="M83" s="62">
        <v>1</v>
      </c>
      <c r="N83" s="62">
        <v>1</v>
      </c>
      <c r="O83" s="62">
        <v>1</v>
      </c>
      <c r="P83" s="62">
        <v>1</v>
      </c>
      <c r="Q83" s="62">
        <v>1</v>
      </c>
      <c r="R83" s="62">
        <v>1</v>
      </c>
      <c r="S83" s="62">
        <v>1</v>
      </c>
      <c r="T83" s="62">
        <v>1</v>
      </c>
      <c r="U83" s="62">
        <v>1</v>
      </c>
      <c r="V83" s="62">
        <v>1</v>
      </c>
      <c r="W83" s="62">
        <v>1</v>
      </c>
      <c r="X83" s="62">
        <v>1</v>
      </c>
      <c r="Y83" s="62">
        <v>1</v>
      </c>
      <c r="Z83" s="62">
        <v>1</v>
      </c>
      <c r="AA83" s="62">
        <v>1</v>
      </c>
      <c r="AB83" s="62">
        <v>1</v>
      </c>
      <c r="AC83" s="62">
        <v>1</v>
      </c>
      <c r="AD83" s="62">
        <v>1</v>
      </c>
      <c r="AE83" s="62">
        <v>1</v>
      </c>
      <c r="AF83" s="62">
        <v>1</v>
      </c>
      <c r="AG83" s="62">
        <v>1</v>
      </c>
      <c r="AH83" s="62">
        <v>1</v>
      </c>
      <c r="AI83" s="62">
        <v>1</v>
      </c>
      <c r="AJ83" s="62">
        <v>1</v>
      </c>
      <c r="AK83" s="62">
        <v>1</v>
      </c>
      <c r="AL83" s="62">
        <v>1</v>
      </c>
      <c r="AM83" s="136">
        <v>1</v>
      </c>
    </row>
    <row r="84" spans="2:39" x14ac:dyDescent="0.4">
      <c r="B84" s="54" t="s">
        <v>510</v>
      </c>
      <c r="C84" s="52">
        <f t="shared" si="1"/>
        <v>25</v>
      </c>
      <c r="D84" s="62"/>
      <c r="E84" s="62"/>
      <c r="F84" s="62"/>
      <c r="G84" s="62"/>
      <c r="H84" s="62"/>
      <c r="I84" s="62"/>
      <c r="J84" s="62"/>
      <c r="K84" s="62"/>
      <c r="L84" s="62"/>
      <c r="M84" s="62"/>
      <c r="N84" s="62"/>
      <c r="O84" s="62">
        <v>1</v>
      </c>
      <c r="P84" s="62">
        <v>1</v>
      </c>
      <c r="Q84" s="62">
        <v>1</v>
      </c>
      <c r="R84" s="62">
        <v>1</v>
      </c>
      <c r="S84" s="62">
        <v>1</v>
      </c>
      <c r="T84" s="62">
        <v>1</v>
      </c>
      <c r="U84" s="62">
        <v>1</v>
      </c>
      <c r="V84" s="62">
        <v>1</v>
      </c>
      <c r="W84" s="62">
        <v>1</v>
      </c>
      <c r="X84" s="62">
        <v>1</v>
      </c>
      <c r="Y84" s="62">
        <v>1</v>
      </c>
      <c r="Z84" s="62">
        <v>1</v>
      </c>
      <c r="AA84" s="62">
        <v>1</v>
      </c>
      <c r="AB84" s="62">
        <v>1</v>
      </c>
      <c r="AC84" s="62">
        <v>1</v>
      </c>
      <c r="AD84" s="62">
        <v>1</v>
      </c>
      <c r="AE84" s="62">
        <v>1</v>
      </c>
      <c r="AF84" s="62">
        <v>1</v>
      </c>
      <c r="AG84" s="62">
        <v>1</v>
      </c>
      <c r="AH84" s="62">
        <v>1</v>
      </c>
      <c r="AI84" s="62">
        <v>1</v>
      </c>
      <c r="AJ84" s="62">
        <v>1</v>
      </c>
      <c r="AK84" s="62">
        <v>1</v>
      </c>
      <c r="AL84" s="62">
        <v>1</v>
      </c>
      <c r="AM84" s="136">
        <v>1</v>
      </c>
    </row>
    <row r="85" spans="2:39" x14ac:dyDescent="0.4">
      <c r="B85" s="54" t="s">
        <v>511</v>
      </c>
      <c r="C85" s="52">
        <f t="shared" si="1"/>
        <v>25</v>
      </c>
      <c r="D85" s="62"/>
      <c r="E85" s="62"/>
      <c r="F85" s="62"/>
      <c r="G85" s="62"/>
      <c r="H85" s="62"/>
      <c r="I85" s="62"/>
      <c r="J85" s="62"/>
      <c r="K85" s="62"/>
      <c r="L85" s="62"/>
      <c r="M85" s="62"/>
      <c r="N85" s="62"/>
      <c r="O85" s="62">
        <v>1</v>
      </c>
      <c r="P85" s="62">
        <v>1</v>
      </c>
      <c r="Q85" s="62">
        <v>1</v>
      </c>
      <c r="R85" s="62">
        <v>1</v>
      </c>
      <c r="S85" s="62">
        <v>1</v>
      </c>
      <c r="T85" s="62">
        <v>1</v>
      </c>
      <c r="U85" s="62">
        <v>1</v>
      </c>
      <c r="V85" s="62">
        <v>1</v>
      </c>
      <c r="W85" s="62">
        <v>1</v>
      </c>
      <c r="X85" s="62">
        <v>1</v>
      </c>
      <c r="Y85" s="62">
        <v>1</v>
      </c>
      <c r="Z85" s="62">
        <v>1</v>
      </c>
      <c r="AA85" s="62">
        <v>1</v>
      </c>
      <c r="AB85" s="62">
        <v>1</v>
      </c>
      <c r="AC85" s="62">
        <v>1</v>
      </c>
      <c r="AD85" s="62">
        <v>1</v>
      </c>
      <c r="AE85" s="62">
        <v>1</v>
      </c>
      <c r="AF85" s="62">
        <v>1</v>
      </c>
      <c r="AG85" s="62">
        <v>1</v>
      </c>
      <c r="AH85" s="62">
        <v>1</v>
      </c>
      <c r="AI85" s="62">
        <v>1</v>
      </c>
      <c r="AJ85" s="62">
        <v>1</v>
      </c>
      <c r="AK85" s="62">
        <v>1</v>
      </c>
      <c r="AL85" s="62">
        <v>1</v>
      </c>
      <c r="AM85" s="136">
        <v>1</v>
      </c>
    </row>
    <row r="86" spans="2:39" x14ac:dyDescent="0.4">
      <c r="B86" s="54" t="s">
        <v>512</v>
      </c>
      <c r="C86" s="52">
        <f t="shared" si="1"/>
        <v>25</v>
      </c>
      <c r="D86" s="62"/>
      <c r="E86" s="62"/>
      <c r="F86" s="62"/>
      <c r="G86" s="62"/>
      <c r="H86" s="62"/>
      <c r="I86" s="62"/>
      <c r="J86" s="62"/>
      <c r="K86" s="62"/>
      <c r="L86" s="62"/>
      <c r="M86" s="62"/>
      <c r="N86" s="62"/>
      <c r="O86" s="62">
        <v>1</v>
      </c>
      <c r="P86" s="62">
        <v>1</v>
      </c>
      <c r="Q86" s="62">
        <v>1</v>
      </c>
      <c r="R86" s="62">
        <v>1</v>
      </c>
      <c r="S86" s="62">
        <v>1</v>
      </c>
      <c r="T86" s="62">
        <v>1</v>
      </c>
      <c r="U86" s="62">
        <v>1</v>
      </c>
      <c r="V86" s="62">
        <v>1</v>
      </c>
      <c r="W86" s="62">
        <v>1</v>
      </c>
      <c r="X86" s="62">
        <v>1</v>
      </c>
      <c r="Y86" s="62">
        <v>1</v>
      </c>
      <c r="Z86" s="62">
        <v>1</v>
      </c>
      <c r="AA86" s="62">
        <v>1</v>
      </c>
      <c r="AB86" s="62">
        <v>1</v>
      </c>
      <c r="AC86" s="62">
        <v>1</v>
      </c>
      <c r="AD86" s="62">
        <v>1</v>
      </c>
      <c r="AE86" s="62">
        <v>1</v>
      </c>
      <c r="AF86" s="62">
        <v>1</v>
      </c>
      <c r="AG86" s="62">
        <v>1</v>
      </c>
      <c r="AH86" s="62">
        <v>1</v>
      </c>
      <c r="AI86" s="62">
        <v>1</v>
      </c>
      <c r="AJ86" s="62">
        <v>1</v>
      </c>
      <c r="AK86" s="62">
        <v>1</v>
      </c>
      <c r="AL86" s="62">
        <v>1</v>
      </c>
      <c r="AM86" s="136">
        <v>1</v>
      </c>
    </row>
    <row r="87" spans="2:39" x14ac:dyDescent="0.4">
      <c r="B87" s="54" t="s">
        <v>513</v>
      </c>
      <c r="C87" s="52">
        <f t="shared" ref="C87:C105" si="2">SUM(D87:AM87)</f>
        <v>25</v>
      </c>
      <c r="D87" s="62"/>
      <c r="E87" s="62"/>
      <c r="F87" s="62"/>
      <c r="G87" s="62"/>
      <c r="H87" s="62"/>
      <c r="I87" s="62"/>
      <c r="J87" s="62"/>
      <c r="K87" s="62"/>
      <c r="L87" s="62"/>
      <c r="M87" s="62"/>
      <c r="N87" s="62"/>
      <c r="O87" s="62">
        <v>1</v>
      </c>
      <c r="P87" s="62">
        <v>1</v>
      </c>
      <c r="Q87" s="62">
        <v>1</v>
      </c>
      <c r="R87" s="62">
        <v>1</v>
      </c>
      <c r="S87" s="62">
        <v>1</v>
      </c>
      <c r="T87" s="62">
        <v>1</v>
      </c>
      <c r="U87" s="62">
        <v>1</v>
      </c>
      <c r="V87" s="62">
        <v>1</v>
      </c>
      <c r="W87" s="62">
        <v>1</v>
      </c>
      <c r="X87" s="62">
        <v>1</v>
      </c>
      <c r="Y87" s="62">
        <v>1</v>
      </c>
      <c r="Z87" s="62">
        <v>1</v>
      </c>
      <c r="AA87" s="62">
        <v>1</v>
      </c>
      <c r="AB87" s="62">
        <v>1</v>
      </c>
      <c r="AC87" s="62">
        <v>1</v>
      </c>
      <c r="AD87" s="62">
        <v>1</v>
      </c>
      <c r="AE87" s="62">
        <v>1</v>
      </c>
      <c r="AF87" s="62">
        <v>1</v>
      </c>
      <c r="AG87" s="62">
        <v>1</v>
      </c>
      <c r="AH87" s="62">
        <v>1</v>
      </c>
      <c r="AI87" s="62">
        <v>1</v>
      </c>
      <c r="AJ87" s="62">
        <v>1</v>
      </c>
      <c r="AK87" s="62">
        <v>1</v>
      </c>
      <c r="AL87" s="62">
        <v>1</v>
      </c>
      <c r="AM87" s="136">
        <v>1</v>
      </c>
    </row>
    <row r="88" spans="2:39" x14ac:dyDescent="0.4">
      <c r="B88" s="54" t="s">
        <v>514</v>
      </c>
      <c r="C88" s="52">
        <f t="shared" si="2"/>
        <v>28</v>
      </c>
      <c r="D88" s="62"/>
      <c r="E88" s="62"/>
      <c r="F88" s="62"/>
      <c r="G88" s="62"/>
      <c r="H88" s="62"/>
      <c r="I88" s="62"/>
      <c r="J88" s="62"/>
      <c r="K88" s="62"/>
      <c r="L88" s="62">
        <v>1</v>
      </c>
      <c r="M88" s="62">
        <v>1</v>
      </c>
      <c r="N88" s="62">
        <v>1</v>
      </c>
      <c r="O88" s="62">
        <v>1</v>
      </c>
      <c r="P88" s="62">
        <v>1</v>
      </c>
      <c r="Q88" s="62">
        <v>1</v>
      </c>
      <c r="R88" s="62">
        <v>1</v>
      </c>
      <c r="S88" s="62">
        <v>1</v>
      </c>
      <c r="T88" s="62">
        <v>1</v>
      </c>
      <c r="U88" s="62">
        <v>1</v>
      </c>
      <c r="V88" s="62">
        <v>1</v>
      </c>
      <c r="W88" s="62">
        <v>1</v>
      </c>
      <c r="X88" s="62">
        <v>1</v>
      </c>
      <c r="Y88" s="62">
        <v>1</v>
      </c>
      <c r="Z88" s="62">
        <v>1</v>
      </c>
      <c r="AA88" s="62">
        <v>1</v>
      </c>
      <c r="AB88" s="62">
        <v>1</v>
      </c>
      <c r="AC88" s="62">
        <v>1</v>
      </c>
      <c r="AD88" s="62">
        <v>1</v>
      </c>
      <c r="AE88" s="62">
        <v>1</v>
      </c>
      <c r="AF88" s="62">
        <v>1</v>
      </c>
      <c r="AG88" s="62">
        <v>1</v>
      </c>
      <c r="AH88" s="62">
        <v>1</v>
      </c>
      <c r="AI88" s="62">
        <v>1</v>
      </c>
      <c r="AJ88" s="62">
        <v>1</v>
      </c>
      <c r="AK88" s="62">
        <v>1</v>
      </c>
      <c r="AL88" s="62">
        <v>1</v>
      </c>
      <c r="AM88" s="136">
        <v>1</v>
      </c>
    </row>
    <row r="89" spans="2:39" x14ac:dyDescent="0.4">
      <c r="B89" s="54" t="s">
        <v>515</v>
      </c>
      <c r="C89" s="52">
        <f t="shared" si="2"/>
        <v>28</v>
      </c>
      <c r="D89" s="62"/>
      <c r="E89" s="62"/>
      <c r="F89" s="62"/>
      <c r="G89" s="62"/>
      <c r="H89" s="62"/>
      <c r="I89" s="62"/>
      <c r="J89" s="62"/>
      <c r="K89" s="62"/>
      <c r="L89" s="62">
        <v>1</v>
      </c>
      <c r="M89" s="62">
        <v>1</v>
      </c>
      <c r="N89" s="62">
        <v>1</v>
      </c>
      <c r="O89" s="62">
        <v>1</v>
      </c>
      <c r="P89" s="62">
        <v>1</v>
      </c>
      <c r="Q89" s="62">
        <v>1</v>
      </c>
      <c r="R89" s="62">
        <v>1</v>
      </c>
      <c r="S89" s="62">
        <v>1</v>
      </c>
      <c r="T89" s="62">
        <v>1</v>
      </c>
      <c r="U89" s="62">
        <v>1</v>
      </c>
      <c r="V89" s="62">
        <v>1</v>
      </c>
      <c r="W89" s="62">
        <v>1</v>
      </c>
      <c r="X89" s="62">
        <v>1</v>
      </c>
      <c r="Y89" s="62">
        <v>1</v>
      </c>
      <c r="Z89" s="62">
        <v>1</v>
      </c>
      <c r="AA89" s="62">
        <v>1</v>
      </c>
      <c r="AB89" s="62">
        <v>1</v>
      </c>
      <c r="AC89" s="62">
        <v>1</v>
      </c>
      <c r="AD89" s="62">
        <v>1</v>
      </c>
      <c r="AE89" s="62">
        <v>1</v>
      </c>
      <c r="AF89" s="62">
        <v>1</v>
      </c>
      <c r="AG89" s="62">
        <v>1</v>
      </c>
      <c r="AH89" s="62">
        <v>1</v>
      </c>
      <c r="AI89" s="62">
        <v>1</v>
      </c>
      <c r="AJ89" s="62">
        <v>1</v>
      </c>
      <c r="AK89" s="62">
        <v>1</v>
      </c>
      <c r="AL89" s="62">
        <v>1</v>
      </c>
      <c r="AM89" s="136">
        <v>1</v>
      </c>
    </row>
    <row r="90" spans="2:39" x14ac:dyDescent="0.4">
      <c r="B90" s="54" t="s">
        <v>516</v>
      </c>
      <c r="C90" s="52">
        <f t="shared" si="2"/>
        <v>28</v>
      </c>
      <c r="D90" s="62"/>
      <c r="E90" s="62"/>
      <c r="F90" s="62"/>
      <c r="G90" s="62"/>
      <c r="H90" s="62"/>
      <c r="I90" s="62"/>
      <c r="J90" s="62"/>
      <c r="K90" s="62"/>
      <c r="L90" s="62">
        <v>1</v>
      </c>
      <c r="M90" s="62">
        <v>1</v>
      </c>
      <c r="N90" s="62">
        <v>1</v>
      </c>
      <c r="O90" s="62">
        <v>1</v>
      </c>
      <c r="P90" s="62">
        <v>1</v>
      </c>
      <c r="Q90" s="62">
        <v>1</v>
      </c>
      <c r="R90" s="62">
        <v>1</v>
      </c>
      <c r="S90" s="62">
        <v>1</v>
      </c>
      <c r="T90" s="62">
        <v>1</v>
      </c>
      <c r="U90" s="62">
        <v>1</v>
      </c>
      <c r="V90" s="62">
        <v>1</v>
      </c>
      <c r="W90" s="62">
        <v>1</v>
      </c>
      <c r="X90" s="62">
        <v>1</v>
      </c>
      <c r="Y90" s="62">
        <v>1</v>
      </c>
      <c r="Z90" s="62">
        <v>1</v>
      </c>
      <c r="AA90" s="62">
        <v>1</v>
      </c>
      <c r="AB90" s="62">
        <v>1</v>
      </c>
      <c r="AC90" s="62">
        <v>1</v>
      </c>
      <c r="AD90" s="62">
        <v>1</v>
      </c>
      <c r="AE90" s="62">
        <v>1</v>
      </c>
      <c r="AF90" s="62">
        <v>1</v>
      </c>
      <c r="AG90" s="62">
        <v>1</v>
      </c>
      <c r="AH90" s="62">
        <v>1</v>
      </c>
      <c r="AI90" s="62">
        <v>1</v>
      </c>
      <c r="AJ90" s="62">
        <v>1</v>
      </c>
      <c r="AK90" s="62">
        <v>1</v>
      </c>
      <c r="AL90" s="62">
        <v>1</v>
      </c>
      <c r="AM90" s="136">
        <v>1</v>
      </c>
    </row>
    <row r="91" spans="2:39" x14ac:dyDescent="0.4">
      <c r="B91" s="54" t="s">
        <v>517</v>
      </c>
      <c r="C91" s="52">
        <f t="shared" si="2"/>
        <v>25</v>
      </c>
      <c r="D91" s="62"/>
      <c r="E91" s="62"/>
      <c r="F91" s="62"/>
      <c r="G91" s="62"/>
      <c r="H91" s="62"/>
      <c r="I91" s="62"/>
      <c r="J91" s="62"/>
      <c r="K91" s="62"/>
      <c r="L91" s="62"/>
      <c r="M91" s="62"/>
      <c r="N91" s="62"/>
      <c r="O91" s="62">
        <v>1</v>
      </c>
      <c r="P91" s="62">
        <v>1</v>
      </c>
      <c r="Q91" s="62">
        <v>1</v>
      </c>
      <c r="R91" s="62">
        <v>1</v>
      </c>
      <c r="S91" s="62">
        <v>1</v>
      </c>
      <c r="T91" s="62">
        <v>1</v>
      </c>
      <c r="U91" s="62">
        <v>1</v>
      </c>
      <c r="V91" s="62">
        <v>1</v>
      </c>
      <c r="W91" s="62">
        <v>1</v>
      </c>
      <c r="X91" s="62">
        <v>1</v>
      </c>
      <c r="Y91" s="62">
        <v>1</v>
      </c>
      <c r="Z91" s="62">
        <v>1</v>
      </c>
      <c r="AA91" s="62">
        <v>1</v>
      </c>
      <c r="AB91" s="62">
        <v>1</v>
      </c>
      <c r="AC91" s="62">
        <v>1</v>
      </c>
      <c r="AD91" s="62">
        <v>1</v>
      </c>
      <c r="AE91" s="62">
        <v>1</v>
      </c>
      <c r="AF91" s="62">
        <v>1</v>
      </c>
      <c r="AG91" s="62">
        <v>1</v>
      </c>
      <c r="AH91" s="62">
        <v>1</v>
      </c>
      <c r="AI91" s="62">
        <v>1</v>
      </c>
      <c r="AJ91" s="62">
        <v>1</v>
      </c>
      <c r="AK91" s="62">
        <v>1</v>
      </c>
      <c r="AL91" s="62">
        <v>1</v>
      </c>
      <c r="AM91" s="136">
        <v>1</v>
      </c>
    </row>
    <row r="92" spans="2:39" x14ac:dyDescent="0.4">
      <c r="B92" s="54" t="s">
        <v>518</v>
      </c>
      <c r="C92" s="52">
        <f t="shared" si="2"/>
        <v>25</v>
      </c>
      <c r="D92" s="62"/>
      <c r="E92" s="62"/>
      <c r="F92" s="62"/>
      <c r="G92" s="62"/>
      <c r="H92" s="62"/>
      <c r="I92" s="62"/>
      <c r="J92" s="62"/>
      <c r="K92" s="62"/>
      <c r="L92" s="62"/>
      <c r="M92" s="62"/>
      <c r="N92" s="62"/>
      <c r="O92" s="62">
        <v>1</v>
      </c>
      <c r="P92" s="62">
        <v>1</v>
      </c>
      <c r="Q92" s="62">
        <v>1</v>
      </c>
      <c r="R92" s="62">
        <v>1</v>
      </c>
      <c r="S92" s="62">
        <v>1</v>
      </c>
      <c r="T92" s="62">
        <v>1</v>
      </c>
      <c r="U92" s="62">
        <v>1</v>
      </c>
      <c r="V92" s="62">
        <v>1</v>
      </c>
      <c r="W92" s="62">
        <v>1</v>
      </c>
      <c r="X92" s="62">
        <v>1</v>
      </c>
      <c r="Y92" s="62">
        <v>1</v>
      </c>
      <c r="Z92" s="62">
        <v>1</v>
      </c>
      <c r="AA92" s="62">
        <v>1</v>
      </c>
      <c r="AB92" s="62">
        <v>1</v>
      </c>
      <c r="AC92" s="62">
        <v>1</v>
      </c>
      <c r="AD92" s="62">
        <v>1</v>
      </c>
      <c r="AE92" s="62">
        <v>1</v>
      </c>
      <c r="AF92" s="62">
        <v>1</v>
      </c>
      <c r="AG92" s="62">
        <v>1</v>
      </c>
      <c r="AH92" s="62">
        <v>1</v>
      </c>
      <c r="AI92" s="62">
        <v>1</v>
      </c>
      <c r="AJ92" s="62">
        <v>1</v>
      </c>
      <c r="AK92" s="62">
        <v>1</v>
      </c>
      <c r="AL92" s="62">
        <v>1</v>
      </c>
      <c r="AM92" s="136">
        <v>1</v>
      </c>
    </row>
    <row r="93" spans="2:39" x14ac:dyDescent="0.4">
      <c r="B93" s="54" t="s">
        <v>519</v>
      </c>
      <c r="C93" s="52">
        <f t="shared" si="2"/>
        <v>25</v>
      </c>
      <c r="D93" s="62"/>
      <c r="E93" s="62"/>
      <c r="F93" s="62"/>
      <c r="G93" s="62"/>
      <c r="H93" s="62"/>
      <c r="I93" s="62"/>
      <c r="J93" s="62"/>
      <c r="K93" s="62"/>
      <c r="L93" s="62"/>
      <c r="M93" s="62"/>
      <c r="N93" s="62"/>
      <c r="O93" s="62">
        <v>1</v>
      </c>
      <c r="P93" s="62">
        <v>1</v>
      </c>
      <c r="Q93" s="62">
        <v>1</v>
      </c>
      <c r="R93" s="62">
        <v>1</v>
      </c>
      <c r="S93" s="62">
        <v>1</v>
      </c>
      <c r="T93" s="62">
        <v>1</v>
      </c>
      <c r="U93" s="62">
        <v>1</v>
      </c>
      <c r="V93" s="62">
        <v>1</v>
      </c>
      <c r="W93" s="62">
        <v>1</v>
      </c>
      <c r="X93" s="62">
        <v>1</v>
      </c>
      <c r="Y93" s="62">
        <v>1</v>
      </c>
      <c r="Z93" s="62">
        <v>1</v>
      </c>
      <c r="AA93" s="62">
        <v>1</v>
      </c>
      <c r="AB93" s="62">
        <v>1</v>
      </c>
      <c r="AC93" s="62">
        <v>1</v>
      </c>
      <c r="AD93" s="62">
        <v>1</v>
      </c>
      <c r="AE93" s="62">
        <v>1</v>
      </c>
      <c r="AF93" s="62">
        <v>1</v>
      </c>
      <c r="AG93" s="62">
        <v>1</v>
      </c>
      <c r="AH93" s="62">
        <v>1</v>
      </c>
      <c r="AI93" s="62">
        <v>1</v>
      </c>
      <c r="AJ93" s="62">
        <v>1</v>
      </c>
      <c r="AK93" s="62">
        <v>1</v>
      </c>
      <c r="AL93" s="62">
        <v>1</v>
      </c>
      <c r="AM93" s="136">
        <v>1</v>
      </c>
    </row>
    <row r="94" spans="2:39" x14ac:dyDescent="0.4">
      <c r="B94" s="54" t="s">
        <v>520</v>
      </c>
      <c r="C94" s="52">
        <f t="shared" si="2"/>
        <v>22</v>
      </c>
      <c r="D94" s="62"/>
      <c r="E94" s="62"/>
      <c r="F94" s="62"/>
      <c r="G94" s="62"/>
      <c r="H94" s="62"/>
      <c r="I94" s="62"/>
      <c r="J94" s="62"/>
      <c r="K94" s="62"/>
      <c r="L94" s="62"/>
      <c r="M94" s="62"/>
      <c r="N94" s="62"/>
      <c r="O94" s="62"/>
      <c r="P94" s="62"/>
      <c r="Q94" s="62"/>
      <c r="R94" s="62">
        <v>1</v>
      </c>
      <c r="S94" s="62">
        <v>1</v>
      </c>
      <c r="T94" s="62">
        <v>1</v>
      </c>
      <c r="U94" s="62">
        <v>1</v>
      </c>
      <c r="V94" s="62">
        <v>1</v>
      </c>
      <c r="W94" s="62">
        <v>1</v>
      </c>
      <c r="X94" s="62">
        <v>1</v>
      </c>
      <c r="Y94" s="62">
        <v>1</v>
      </c>
      <c r="Z94" s="62">
        <v>1</v>
      </c>
      <c r="AA94" s="62">
        <v>1</v>
      </c>
      <c r="AB94" s="62">
        <v>1</v>
      </c>
      <c r="AC94" s="62">
        <v>1</v>
      </c>
      <c r="AD94" s="62">
        <v>1</v>
      </c>
      <c r="AE94" s="62">
        <v>1</v>
      </c>
      <c r="AF94" s="62">
        <v>1</v>
      </c>
      <c r="AG94" s="62">
        <v>1</v>
      </c>
      <c r="AH94" s="62">
        <v>1</v>
      </c>
      <c r="AI94" s="62">
        <v>1</v>
      </c>
      <c r="AJ94" s="62">
        <v>1</v>
      </c>
      <c r="AK94" s="62">
        <v>1</v>
      </c>
      <c r="AL94" s="62">
        <v>1</v>
      </c>
      <c r="AM94" s="136">
        <v>1</v>
      </c>
    </row>
    <row r="95" spans="2:39" x14ac:dyDescent="0.4">
      <c r="B95" s="54" t="s">
        <v>521</v>
      </c>
      <c r="C95" s="52">
        <f t="shared" si="2"/>
        <v>22</v>
      </c>
      <c r="D95" s="62"/>
      <c r="E95" s="62"/>
      <c r="F95" s="62"/>
      <c r="G95" s="62"/>
      <c r="H95" s="62"/>
      <c r="I95" s="62"/>
      <c r="J95" s="62"/>
      <c r="K95" s="62"/>
      <c r="L95" s="62"/>
      <c r="M95" s="62"/>
      <c r="N95" s="62"/>
      <c r="O95" s="62"/>
      <c r="P95" s="62"/>
      <c r="Q95" s="62"/>
      <c r="R95" s="62">
        <v>1</v>
      </c>
      <c r="S95" s="62">
        <v>1</v>
      </c>
      <c r="T95" s="62">
        <v>1</v>
      </c>
      <c r="U95" s="62">
        <v>1</v>
      </c>
      <c r="V95" s="62">
        <v>1</v>
      </c>
      <c r="W95" s="62">
        <v>1</v>
      </c>
      <c r="X95" s="62">
        <v>1</v>
      </c>
      <c r="Y95" s="62">
        <v>1</v>
      </c>
      <c r="Z95" s="62">
        <v>1</v>
      </c>
      <c r="AA95" s="62">
        <v>1</v>
      </c>
      <c r="AB95" s="62">
        <v>1</v>
      </c>
      <c r="AC95" s="62">
        <v>1</v>
      </c>
      <c r="AD95" s="62">
        <v>1</v>
      </c>
      <c r="AE95" s="62">
        <v>1</v>
      </c>
      <c r="AF95" s="62">
        <v>1</v>
      </c>
      <c r="AG95" s="62">
        <v>1</v>
      </c>
      <c r="AH95" s="62">
        <v>1</v>
      </c>
      <c r="AI95" s="62">
        <v>1</v>
      </c>
      <c r="AJ95" s="62">
        <v>1</v>
      </c>
      <c r="AK95" s="62">
        <v>1</v>
      </c>
      <c r="AL95" s="62">
        <v>1</v>
      </c>
      <c r="AM95" s="136">
        <v>1</v>
      </c>
    </row>
    <row r="96" spans="2:39" x14ac:dyDescent="0.4">
      <c r="B96" s="54" t="s">
        <v>522</v>
      </c>
      <c r="C96" s="52">
        <f t="shared" si="2"/>
        <v>22</v>
      </c>
      <c r="D96" s="62"/>
      <c r="E96" s="62"/>
      <c r="F96" s="62"/>
      <c r="G96" s="62"/>
      <c r="H96" s="62"/>
      <c r="I96" s="62"/>
      <c r="J96" s="62"/>
      <c r="K96" s="62"/>
      <c r="L96" s="62"/>
      <c r="M96" s="62"/>
      <c r="N96" s="62"/>
      <c r="O96" s="62"/>
      <c r="P96" s="62"/>
      <c r="Q96" s="62"/>
      <c r="R96" s="62">
        <v>1</v>
      </c>
      <c r="S96" s="62">
        <v>1</v>
      </c>
      <c r="T96" s="62">
        <v>1</v>
      </c>
      <c r="U96" s="62">
        <v>1</v>
      </c>
      <c r="V96" s="62">
        <v>1</v>
      </c>
      <c r="W96" s="62">
        <v>1</v>
      </c>
      <c r="X96" s="62">
        <v>1</v>
      </c>
      <c r="Y96" s="62">
        <v>1</v>
      </c>
      <c r="Z96" s="62">
        <v>1</v>
      </c>
      <c r="AA96" s="62">
        <v>1</v>
      </c>
      <c r="AB96" s="62">
        <v>1</v>
      </c>
      <c r="AC96" s="62">
        <v>1</v>
      </c>
      <c r="AD96" s="62">
        <v>1</v>
      </c>
      <c r="AE96" s="62">
        <v>1</v>
      </c>
      <c r="AF96" s="62">
        <v>1</v>
      </c>
      <c r="AG96" s="62">
        <v>1</v>
      </c>
      <c r="AH96" s="62">
        <v>1</v>
      </c>
      <c r="AI96" s="62">
        <v>1</v>
      </c>
      <c r="AJ96" s="62">
        <v>1</v>
      </c>
      <c r="AK96" s="62">
        <v>1</v>
      </c>
      <c r="AL96" s="62">
        <v>1</v>
      </c>
      <c r="AM96" s="136">
        <v>1</v>
      </c>
    </row>
    <row r="97" spans="2:39" x14ac:dyDescent="0.4">
      <c r="B97" s="54" t="s">
        <v>523</v>
      </c>
      <c r="C97" s="52">
        <f t="shared" si="2"/>
        <v>16</v>
      </c>
      <c r="D97" s="62"/>
      <c r="E97" s="62"/>
      <c r="F97" s="62"/>
      <c r="G97" s="62"/>
      <c r="H97" s="62"/>
      <c r="I97" s="62"/>
      <c r="J97" s="62"/>
      <c r="K97" s="62"/>
      <c r="L97" s="62"/>
      <c r="M97" s="62"/>
      <c r="N97" s="62"/>
      <c r="O97" s="62"/>
      <c r="P97" s="62"/>
      <c r="Q97" s="62"/>
      <c r="R97" s="62"/>
      <c r="S97" s="62"/>
      <c r="T97" s="62"/>
      <c r="U97" s="62">
        <v>1</v>
      </c>
      <c r="V97" s="62">
        <v>1</v>
      </c>
      <c r="W97" s="62">
        <v>1</v>
      </c>
      <c r="X97" s="62">
        <v>1</v>
      </c>
      <c r="Y97" s="62">
        <v>1</v>
      </c>
      <c r="Z97" s="62">
        <v>1</v>
      </c>
      <c r="AA97" s="62">
        <v>1</v>
      </c>
      <c r="AB97" s="62">
        <v>1</v>
      </c>
      <c r="AC97" s="62">
        <v>1</v>
      </c>
      <c r="AD97" s="62">
        <v>1</v>
      </c>
      <c r="AE97" s="62">
        <v>1</v>
      </c>
      <c r="AF97" s="62">
        <v>1</v>
      </c>
      <c r="AG97" s="62">
        <v>1</v>
      </c>
      <c r="AH97" s="62">
        <v>1</v>
      </c>
      <c r="AI97" s="62">
        <v>1</v>
      </c>
      <c r="AJ97" s="62">
        <v>1</v>
      </c>
      <c r="AK97" s="62"/>
      <c r="AL97" s="62"/>
      <c r="AM97" s="136"/>
    </row>
    <row r="98" spans="2:39" x14ac:dyDescent="0.4">
      <c r="B98" s="54" t="s">
        <v>524</v>
      </c>
      <c r="C98" s="52">
        <f t="shared" si="2"/>
        <v>16</v>
      </c>
      <c r="D98" s="62"/>
      <c r="E98" s="62"/>
      <c r="F98" s="62"/>
      <c r="G98" s="62"/>
      <c r="H98" s="62"/>
      <c r="I98" s="62"/>
      <c r="J98" s="62"/>
      <c r="K98" s="62"/>
      <c r="L98" s="62"/>
      <c r="M98" s="62"/>
      <c r="N98" s="62"/>
      <c r="O98" s="62"/>
      <c r="P98" s="62"/>
      <c r="Q98" s="62"/>
      <c r="R98" s="62"/>
      <c r="S98" s="62"/>
      <c r="T98" s="62"/>
      <c r="U98" s="62">
        <v>1</v>
      </c>
      <c r="V98" s="62">
        <v>1</v>
      </c>
      <c r="W98" s="62">
        <v>1</v>
      </c>
      <c r="X98" s="62">
        <v>1</v>
      </c>
      <c r="Y98" s="62">
        <v>1</v>
      </c>
      <c r="Z98" s="62">
        <v>1</v>
      </c>
      <c r="AA98" s="62">
        <v>1</v>
      </c>
      <c r="AB98" s="62">
        <v>1</v>
      </c>
      <c r="AC98" s="62">
        <v>1</v>
      </c>
      <c r="AD98" s="62">
        <v>1</v>
      </c>
      <c r="AE98" s="62">
        <v>1</v>
      </c>
      <c r="AF98" s="62">
        <v>1</v>
      </c>
      <c r="AG98" s="62">
        <v>1</v>
      </c>
      <c r="AH98" s="62">
        <v>1</v>
      </c>
      <c r="AI98" s="62">
        <v>1</v>
      </c>
      <c r="AJ98" s="62">
        <v>1</v>
      </c>
      <c r="AK98" s="62"/>
      <c r="AL98" s="62"/>
      <c r="AM98" s="136"/>
    </row>
    <row r="99" spans="2:39" x14ac:dyDescent="0.4">
      <c r="B99" s="54" t="s">
        <v>290</v>
      </c>
      <c r="C99" s="52">
        <f t="shared" si="2"/>
        <v>33</v>
      </c>
      <c r="D99" s="62"/>
      <c r="E99" s="62"/>
      <c r="F99" s="62"/>
      <c r="G99" s="62">
        <v>1</v>
      </c>
      <c r="H99" s="62">
        <v>1</v>
      </c>
      <c r="I99" s="62">
        <v>1</v>
      </c>
      <c r="J99" s="62">
        <v>1</v>
      </c>
      <c r="K99" s="62">
        <v>1</v>
      </c>
      <c r="L99" s="62">
        <v>1</v>
      </c>
      <c r="M99" s="62">
        <v>1</v>
      </c>
      <c r="N99" s="62">
        <v>1</v>
      </c>
      <c r="O99" s="62">
        <v>1</v>
      </c>
      <c r="P99" s="62">
        <v>1</v>
      </c>
      <c r="Q99" s="62">
        <v>1</v>
      </c>
      <c r="R99" s="62">
        <v>1</v>
      </c>
      <c r="S99" s="62">
        <v>1</v>
      </c>
      <c r="T99" s="62">
        <v>1</v>
      </c>
      <c r="U99" s="62">
        <v>1</v>
      </c>
      <c r="V99" s="62">
        <v>1</v>
      </c>
      <c r="W99" s="62">
        <v>1</v>
      </c>
      <c r="X99" s="62">
        <v>1</v>
      </c>
      <c r="Y99" s="62">
        <v>1</v>
      </c>
      <c r="Z99" s="62">
        <v>1</v>
      </c>
      <c r="AA99" s="62">
        <v>1</v>
      </c>
      <c r="AB99" s="62">
        <v>1</v>
      </c>
      <c r="AC99" s="62">
        <v>1</v>
      </c>
      <c r="AD99" s="62">
        <v>1</v>
      </c>
      <c r="AE99" s="62">
        <v>1</v>
      </c>
      <c r="AF99" s="62">
        <v>1</v>
      </c>
      <c r="AG99" s="62">
        <v>1</v>
      </c>
      <c r="AH99" s="62">
        <v>1</v>
      </c>
      <c r="AI99" s="62">
        <v>1</v>
      </c>
      <c r="AJ99" s="62">
        <v>1</v>
      </c>
      <c r="AK99" s="62">
        <v>1</v>
      </c>
      <c r="AL99" s="62">
        <v>1</v>
      </c>
      <c r="AM99" s="136">
        <v>1</v>
      </c>
    </row>
    <row r="100" spans="2:39" x14ac:dyDescent="0.4">
      <c r="B100" s="54" t="s">
        <v>525</v>
      </c>
      <c r="C100" s="52">
        <f t="shared" si="2"/>
        <v>30</v>
      </c>
      <c r="D100" s="62"/>
      <c r="E100" s="62"/>
      <c r="F100" s="62"/>
      <c r="G100" s="62"/>
      <c r="H100" s="62"/>
      <c r="I100" s="62"/>
      <c r="J100" s="62">
        <v>1</v>
      </c>
      <c r="K100" s="62">
        <v>1</v>
      </c>
      <c r="L100" s="62">
        <v>1</v>
      </c>
      <c r="M100" s="62">
        <v>1</v>
      </c>
      <c r="N100" s="62">
        <v>1</v>
      </c>
      <c r="O100" s="62">
        <v>1</v>
      </c>
      <c r="P100" s="62">
        <v>1</v>
      </c>
      <c r="Q100" s="62">
        <v>1</v>
      </c>
      <c r="R100" s="62">
        <v>1</v>
      </c>
      <c r="S100" s="62">
        <v>1</v>
      </c>
      <c r="T100" s="62">
        <v>1</v>
      </c>
      <c r="U100" s="62">
        <v>1</v>
      </c>
      <c r="V100" s="62">
        <v>1</v>
      </c>
      <c r="W100" s="62">
        <v>1</v>
      </c>
      <c r="X100" s="62">
        <v>1</v>
      </c>
      <c r="Y100" s="62">
        <v>1</v>
      </c>
      <c r="Z100" s="62">
        <v>1</v>
      </c>
      <c r="AA100" s="62">
        <v>1</v>
      </c>
      <c r="AB100" s="62">
        <v>1</v>
      </c>
      <c r="AC100" s="62">
        <v>1</v>
      </c>
      <c r="AD100" s="62">
        <v>1</v>
      </c>
      <c r="AE100" s="62">
        <v>1</v>
      </c>
      <c r="AF100" s="62">
        <v>1</v>
      </c>
      <c r="AG100" s="62">
        <v>1</v>
      </c>
      <c r="AH100" s="62">
        <v>1</v>
      </c>
      <c r="AI100" s="62">
        <v>1</v>
      </c>
      <c r="AJ100" s="62">
        <v>1</v>
      </c>
      <c r="AK100" s="62">
        <v>1</v>
      </c>
      <c r="AL100" s="62">
        <v>1</v>
      </c>
      <c r="AM100" s="136">
        <v>1</v>
      </c>
    </row>
    <row r="101" spans="2:39" x14ac:dyDescent="0.4">
      <c r="B101" s="54" t="s">
        <v>526</v>
      </c>
      <c r="C101" s="52">
        <f t="shared" si="2"/>
        <v>27</v>
      </c>
      <c r="D101" s="62"/>
      <c r="E101" s="62"/>
      <c r="F101" s="62"/>
      <c r="G101" s="62"/>
      <c r="H101" s="62"/>
      <c r="I101" s="62"/>
      <c r="J101" s="62"/>
      <c r="K101" s="62"/>
      <c r="L101" s="62"/>
      <c r="M101" s="62">
        <v>1</v>
      </c>
      <c r="N101" s="62">
        <v>1</v>
      </c>
      <c r="O101" s="62">
        <v>1</v>
      </c>
      <c r="P101" s="62">
        <v>1</v>
      </c>
      <c r="Q101" s="62">
        <v>1</v>
      </c>
      <c r="R101" s="62">
        <v>1</v>
      </c>
      <c r="S101" s="62">
        <v>1</v>
      </c>
      <c r="T101" s="62">
        <v>1</v>
      </c>
      <c r="U101" s="62">
        <v>1</v>
      </c>
      <c r="V101" s="62">
        <v>1</v>
      </c>
      <c r="W101" s="62">
        <v>1</v>
      </c>
      <c r="X101" s="62">
        <v>1</v>
      </c>
      <c r="Y101" s="62">
        <v>1</v>
      </c>
      <c r="Z101" s="62">
        <v>1</v>
      </c>
      <c r="AA101" s="62">
        <v>1</v>
      </c>
      <c r="AB101" s="62">
        <v>1</v>
      </c>
      <c r="AC101" s="62">
        <v>1</v>
      </c>
      <c r="AD101" s="62">
        <v>1</v>
      </c>
      <c r="AE101" s="62">
        <v>1</v>
      </c>
      <c r="AF101" s="62">
        <v>1</v>
      </c>
      <c r="AG101" s="62">
        <v>1</v>
      </c>
      <c r="AH101" s="62">
        <v>1</v>
      </c>
      <c r="AI101" s="62">
        <v>1</v>
      </c>
      <c r="AJ101" s="62">
        <v>1</v>
      </c>
      <c r="AK101" s="62">
        <v>1</v>
      </c>
      <c r="AL101" s="62">
        <v>1</v>
      </c>
      <c r="AM101" s="136">
        <v>1</v>
      </c>
    </row>
    <row r="102" spans="2:39" x14ac:dyDescent="0.4">
      <c r="B102" s="54"/>
      <c r="C102" s="52">
        <f t="shared" si="2"/>
        <v>0</v>
      </c>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136"/>
    </row>
    <row r="103" spans="2:39" x14ac:dyDescent="0.4">
      <c r="B103" s="54"/>
      <c r="C103" s="52">
        <f t="shared" si="2"/>
        <v>0</v>
      </c>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136"/>
    </row>
    <row r="104" spans="2:39" x14ac:dyDescent="0.4">
      <c r="B104" s="54"/>
      <c r="C104" s="52">
        <f t="shared" si="2"/>
        <v>0</v>
      </c>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136"/>
    </row>
    <row r="105" spans="2:39" ht="16.5" thickBot="1" x14ac:dyDescent="0.45">
      <c r="B105" s="54"/>
      <c r="C105" s="52">
        <f t="shared" si="2"/>
        <v>0</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1"/>
    </row>
    <row r="106" spans="2:39" ht="16.5" thickBot="1" x14ac:dyDescent="0.45">
      <c r="B106" s="55" t="s">
        <v>113</v>
      </c>
      <c r="C106" s="56">
        <f>SUM(C6:C105)</f>
        <v>2532</v>
      </c>
      <c r="D106" s="6">
        <f>SUM(D6:D105)</f>
        <v>14</v>
      </c>
      <c r="E106" s="6">
        <f t="shared" ref="E106:AM106" si="3">SUM(E6:E105)</f>
        <v>16</v>
      </c>
      <c r="F106" s="6">
        <f t="shared" si="3"/>
        <v>17</v>
      </c>
      <c r="G106" s="6">
        <f t="shared" si="3"/>
        <v>35</v>
      </c>
      <c r="H106" s="6">
        <f t="shared" si="3"/>
        <v>35</v>
      </c>
      <c r="I106" s="6">
        <f t="shared" si="3"/>
        <v>35</v>
      </c>
      <c r="J106" s="6">
        <f t="shared" si="3"/>
        <v>45</v>
      </c>
      <c r="K106" s="6">
        <f t="shared" si="3"/>
        <v>45</v>
      </c>
      <c r="L106" s="6">
        <f t="shared" si="3"/>
        <v>48</v>
      </c>
      <c r="M106" s="6">
        <f t="shared" si="3"/>
        <v>64</v>
      </c>
      <c r="N106" s="6">
        <f t="shared" si="3"/>
        <v>64</v>
      </c>
      <c r="O106" s="6">
        <f t="shared" si="3"/>
        <v>71</v>
      </c>
      <c r="P106" s="6">
        <f t="shared" si="3"/>
        <v>78</v>
      </c>
      <c r="Q106" s="6">
        <f t="shared" si="3"/>
        <v>81</v>
      </c>
      <c r="R106" s="6">
        <f t="shared" si="3"/>
        <v>84</v>
      </c>
      <c r="S106" s="6">
        <f t="shared" si="3"/>
        <v>86</v>
      </c>
      <c r="T106" s="6">
        <f t="shared" si="3"/>
        <v>88</v>
      </c>
      <c r="U106" s="6">
        <f t="shared" si="3"/>
        <v>90</v>
      </c>
      <c r="V106" s="6">
        <f t="shared" si="3"/>
        <v>90</v>
      </c>
      <c r="W106" s="6">
        <f t="shared" si="3"/>
        <v>91</v>
      </c>
      <c r="X106" s="6">
        <f t="shared" si="3"/>
        <v>91</v>
      </c>
      <c r="Y106" s="6">
        <f t="shared" si="3"/>
        <v>91</v>
      </c>
      <c r="Z106" s="6">
        <f t="shared" si="3"/>
        <v>91</v>
      </c>
      <c r="AA106" s="6">
        <f t="shared" si="3"/>
        <v>88</v>
      </c>
      <c r="AB106" s="6">
        <f t="shared" si="3"/>
        <v>86</v>
      </c>
      <c r="AC106" s="6">
        <f t="shared" si="3"/>
        <v>86</v>
      </c>
      <c r="AD106" s="6">
        <f t="shared" si="3"/>
        <v>86</v>
      </c>
      <c r="AE106" s="6">
        <f t="shared" si="3"/>
        <v>86</v>
      </c>
      <c r="AF106" s="6">
        <f t="shared" si="3"/>
        <v>82</v>
      </c>
      <c r="AG106" s="6">
        <f t="shared" si="3"/>
        <v>82</v>
      </c>
      <c r="AH106" s="6">
        <f t="shared" si="3"/>
        <v>82</v>
      </c>
      <c r="AI106" s="6">
        <f t="shared" si="3"/>
        <v>82</v>
      </c>
      <c r="AJ106" s="6">
        <f t="shared" si="3"/>
        <v>82</v>
      </c>
      <c r="AK106" s="6">
        <f t="shared" si="3"/>
        <v>80</v>
      </c>
      <c r="AL106" s="6">
        <f t="shared" si="3"/>
        <v>80</v>
      </c>
      <c r="AM106" s="6">
        <f t="shared" si="3"/>
        <v>80</v>
      </c>
    </row>
    <row r="107" spans="2:39" ht="16.5" thickBot="1" x14ac:dyDescent="0.45">
      <c r="C107" s="1">
        <f>C106/36</f>
        <v>70.333333333333329</v>
      </c>
    </row>
    <row r="108" spans="2:39" x14ac:dyDescent="0.4">
      <c r="E108" s="57" t="s">
        <v>115</v>
      </c>
      <c r="F108" s="35" t="s">
        <v>116</v>
      </c>
      <c r="G108" s="35" t="s">
        <v>117</v>
      </c>
      <c r="H108" s="188" t="s">
        <v>118</v>
      </c>
      <c r="I108" s="189"/>
    </row>
    <row r="109" spans="2:39" x14ac:dyDescent="0.4">
      <c r="E109" s="58">
        <v>100</v>
      </c>
      <c r="F109" s="3"/>
      <c r="G109" s="3"/>
      <c r="H109" s="184"/>
      <c r="I109" s="185"/>
    </row>
    <row r="110" spans="2:39" x14ac:dyDescent="0.4">
      <c r="E110" s="58">
        <v>90</v>
      </c>
      <c r="F110" s="3"/>
      <c r="G110" s="3"/>
      <c r="H110" s="184"/>
      <c r="I110" s="185"/>
    </row>
    <row r="111" spans="2:39" x14ac:dyDescent="0.4">
      <c r="E111" s="58">
        <v>85</v>
      </c>
      <c r="F111" s="3"/>
      <c r="G111" s="3"/>
      <c r="H111" s="184"/>
      <c r="I111" s="185"/>
    </row>
    <row r="112" spans="2:39" x14ac:dyDescent="0.4">
      <c r="E112" s="58">
        <v>80</v>
      </c>
      <c r="F112" s="3"/>
      <c r="G112" s="3"/>
      <c r="H112" s="184"/>
      <c r="I112" s="185"/>
    </row>
    <row r="113" spans="5:9" x14ac:dyDescent="0.4">
      <c r="E113" s="58">
        <v>75</v>
      </c>
      <c r="F113" s="3"/>
      <c r="G113" s="3"/>
      <c r="H113" s="184"/>
      <c r="I113" s="185"/>
    </row>
    <row r="114" spans="5:9" x14ac:dyDescent="0.4">
      <c r="E114" s="58">
        <v>70</v>
      </c>
      <c r="F114" s="3"/>
      <c r="G114" s="3"/>
      <c r="H114" s="184"/>
      <c r="I114" s="185"/>
    </row>
    <row r="115" spans="5:9" x14ac:dyDescent="0.4">
      <c r="E115" s="58">
        <v>65</v>
      </c>
      <c r="F115" s="3"/>
      <c r="G115" s="3"/>
      <c r="H115" s="184"/>
      <c r="I115" s="185"/>
    </row>
    <row r="116" spans="5:9" x14ac:dyDescent="0.4">
      <c r="E116" s="61">
        <v>60</v>
      </c>
      <c r="F116" s="62"/>
      <c r="G116" s="62"/>
      <c r="H116" s="184"/>
      <c r="I116" s="185"/>
    </row>
    <row r="117" spans="5:9" ht="16.5" thickBot="1" x14ac:dyDescent="0.45">
      <c r="E117" s="59">
        <v>55</v>
      </c>
      <c r="F117" s="40"/>
      <c r="G117" s="40"/>
      <c r="H117" s="190"/>
      <c r="I117" s="191"/>
    </row>
    <row r="118" spans="5:9" ht="16.5" thickBot="1" x14ac:dyDescent="0.45">
      <c r="G118" s="60">
        <f>SUM(C6:C105)</f>
        <v>2532</v>
      </c>
      <c r="H118" s="192"/>
      <c r="I118" s="193"/>
    </row>
  </sheetData>
  <mergeCells count="12">
    <mergeCell ref="H113:I113"/>
    <mergeCell ref="H115:I115"/>
    <mergeCell ref="H117:I117"/>
    <mergeCell ref="H118:I118"/>
    <mergeCell ref="H114:I114"/>
    <mergeCell ref="H116:I116"/>
    <mergeCell ref="H112:I112"/>
    <mergeCell ref="D4:F4"/>
    <mergeCell ref="H108:I108"/>
    <mergeCell ref="H109:I109"/>
    <mergeCell ref="H110:I110"/>
    <mergeCell ref="H111:I11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5:G16"/>
  <sheetViews>
    <sheetView workbookViewId="0">
      <selection activeCell="F21" sqref="F21"/>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87" t="s">
        <v>303</v>
      </c>
      <c r="E5" s="87" t="s">
        <v>304</v>
      </c>
      <c r="F5" s="87" t="s">
        <v>305</v>
      </c>
      <c r="G5" s="87" t="s">
        <v>168</v>
      </c>
    </row>
    <row r="6" spans="4:7" x14ac:dyDescent="0.4">
      <c r="D6" t="s">
        <v>182</v>
      </c>
      <c r="E6" t="s">
        <v>195</v>
      </c>
      <c r="F6" s="84" t="s">
        <v>540</v>
      </c>
      <c r="G6">
        <v>2</v>
      </c>
    </row>
    <row r="7" spans="4:7" x14ac:dyDescent="0.4">
      <c r="D7" t="s">
        <v>253</v>
      </c>
      <c r="E7" t="s">
        <v>254</v>
      </c>
      <c r="F7" s="99" t="s">
        <v>255</v>
      </c>
      <c r="G7">
        <v>18</v>
      </c>
    </row>
    <row r="8" spans="4:7" x14ac:dyDescent="0.4">
      <c r="D8" t="s">
        <v>183</v>
      </c>
      <c r="E8" t="s">
        <v>196</v>
      </c>
      <c r="G8">
        <v>30</v>
      </c>
    </row>
    <row r="9" spans="4:7" x14ac:dyDescent="0.4">
      <c r="D9" t="s">
        <v>184</v>
      </c>
      <c r="E9" t="s">
        <v>197</v>
      </c>
      <c r="G9">
        <v>40</v>
      </c>
    </row>
    <row r="10" spans="4:7" x14ac:dyDescent="0.4">
      <c r="D10" t="s">
        <v>192</v>
      </c>
      <c r="E10" t="s">
        <v>198</v>
      </c>
      <c r="G10">
        <v>30</v>
      </c>
    </row>
    <row r="11" spans="4:7" x14ac:dyDescent="0.4">
      <c r="D11" t="s">
        <v>193</v>
      </c>
      <c r="E11" t="s">
        <v>199</v>
      </c>
      <c r="G11">
        <v>30</v>
      </c>
    </row>
    <row r="12" spans="4:7" x14ac:dyDescent="0.4">
      <c r="D12" t="s">
        <v>194</v>
      </c>
      <c r="E12" t="s">
        <v>200</v>
      </c>
      <c r="F12" s="84" t="s">
        <v>202</v>
      </c>
      <c r="G12">
        <v>20</v>
      </c>
    </row>
    <row r="13" spans="4:7" x14ac:dyDescent="0.4">
      <c r="D13" t="s">
        <v>191</v>
      </c>
      <c r="E13" t="s">
        <v>201</v>
      </c>
      <c r="G13">
        <v>2</v>
      </c>
    </row>
    <row r="14" spans="4:7" ht="37.5" x14ac:dyDescent="0.4">
      <c r="D14" t="s">
        <v>164</v>
      </c>
      <c r="E14" s="85" t="s">
        <v>203</v>
      </c>
      <c r="G14">
        <v>100</v>
      </c>
    </row>
    <row r="15" spans="4:7" x14ac:dyDescent="0.4">
      <c r="D15" t="s">
        <v>166</v>
      </c>
      <c r="E15" t="s">
        <v>204</v>
      </c>
      <c r="G15">
        <v>10</v>
      </c>
    </row>
    <row r="16" spans="4:7" x14ac:dyDescent="0.4">
      <c r="D16" t="s">
        <v>309</v>
      </c>
      <c r="E16" t="s">
        <v>310</v>
      </c>
      <c r="G16">
        <v>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F22"/>
  <sheetViews>
    <sheetView workbookViewId="0">
      <selection activeCell="E11" sqref="E11"/>
    </sheetView>
  </sheetViews>
  <sheetFormatPr defaultRowHeight="18.75" x14ac:dyDescent="0.4"/>
  <cols>
    <col min="4" max="4" width="23.875" customWidth="1"/>
    <col min="5" max="5" width="30.25" customWidth="1"/>
    <col min="6" max="6" width="61.125" customWidth="1"/>
  </cols>
  <sheetData>
    <row r="4" spans="3:6" x14ac:dyDescent="0.4">
      <c r="F4">
        <v>2217500000</v>
      </c>
    </row>
    <row r="5" spans="3:6" x14ac:dyDescent="0.4">
      <c r="C5" s="126"/>
      <c r="D5" t="s">
        <v>52</v>
      </c>
      <c r="E5" s="83">
        <f>7*36*900000</f>
        <v>226800000</v>
      </c>
      <c r="F5" s="83">
        <f>SUM(E5:E15)</f>
        <v>2262800000</v>
      </c>
    </row>
    <row r="6" spans="3:6" x14ac:dyDescent="0.4">
      <c r="C6" s="126"/>
      <c r="D6" t="s">
        <v>427</v>
      </c>
      <c r="E6" s="83"/>
      <c r="F6" s="83">
        <f>F4-F5</f>
        <v>-45300000</v>
      </c>
    </row>
    <row r="7" spans="3:6" x14ac:dyDescent="0.4">
      <c r="D7" t="s">
        <v>215</v>
      </c>
      <c r="E7" s="83">
        <f>Art工数試算表!G7</f>
        <v>201600000</v>
      </c>
      <c r="F7" s="83">
        <f>E17+F6</f>
        <v>2621500000</v>
      </c>
    </row>
    <row r="8" spans="3:6" x14ac:dyDescent="0.4">
      <c r="D8" t="s">
        <v>216</v>
      </c>
      <c r="E8" s="83">
        <f>Plan工数試算表!H7</f>
        <v>259200000</v>
      </c>
    </row>
    <row r="9" spans="3:6" x14ac:dyDescent="0.4">
      <c r="D9" t="s">
        <v>17</v>
      </c>
      <c r="E9" s="83">
        <f>Model工数試算表!F7</f>
        <v>259200000</v>
      </c>
    </row>
    <row r="10" spans="3:6" x14ac:dyDescent="0.4">
      <c r="D10" t="s">
        <v>300</v>
      </c>
      <c r="E10" s="83">
        <f>Environmentl工数試算表!F7</f>
        <v>77600000</v>
      </c>
    </row>
    <row r="11" spans="3:6" x14ac:dyDescent="0.4">
      <c r="D11" t="s">
        <v>21</v>
      </c>
      <c r="E11" s="83">
        <f>Motion工数試算表!F7</f>
        <v>403200000</v>
      </c>
    </row>
    <row r="12" spans="3:6" x14ac:dyDescent="0.4">
      <c r="D12" t="s">
        <v>217</v>
      </c>
      <c r="E12" s="83">
        <f>Program工数試算表!F7</f>
        <v>345600000</v>
      </c>
    </row>
    <row r="13" spans="3:6" x14ac:dyDescent="0.4">
      <c r="D13" t="s">
        <v>243</v>
      </c>
      <c r="E13" s="83">
        <f>Effect工数試算表!F7</f>
        <v>259200000</v>
      </c>
    </row>
    <row r="14" spans="3:6" x14ac:dyDescent="0.4">
      <c r="D14" t="s">
        <v>397</v>
      </c>
      <c r="E14" s="83">
        <f>Sound工数試算表!F7</f>
        <v>144000000</v>
      </c>
    </row>
    <row r="15" spans="3:6" x14ac:dyDescent="0.4">
      <c r="D15" t="s">
        <v>218</v>
      </c>
      <c r="E15" s="83">
        <f>UI工数試算表!F7</f>
        <v>86400000</v>
      </c>
    </row>
    <row r="16" spans="3:6" x14ac:dyDescent="0.4">
      <c r="D16" t="s">
        <v>411</v>
      </c>
      <c r="E16" s="83">
        <f>その他工数試算表!F6</f>
        <v>404000000</v>
      </c>
    </row>
    <row r="17" spans="3:6" x14ac:dyDescent="0.4">
      <c r="E17" s="83">
        <f>SUM(E5:E16)</f>
        <v>2666800000</v>
      </c>
      <c r="F17" s="83"/>
    </row>
    <row r="21" spans="3:6" x14ac:dyDescent="0.4">
      <c r="D21">
        <f>Art工数試算表!G4+Art工数試算表!G4+Plan工数試算表!H4+Model工数試算表!F4+Environmentl工数試算表!F4+Motion工数試算表!F4+Program工数試算表!F4+Effect工数試算表!F4+Sound工数試算表!F4+UI工数試算表!F4</f>
        <v>2615.75</v>
      </c>
    </row>
    <row r="22" spans="3:6" x14ac:dyDescent="0.4">
      <c r="C22" t="s">
        <v>459</v>
      </c>
      <c r="D22">
        <f>D21*1600</f>
        <v>4185200</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93"/>
  <sheetViews>
    <sheetView workbookViewId="0">
      <pane xSplit="2" ySplit="9" topLeftCell="C19" activePane="bottomRight" state="frozen"/>
      <selection pane="topRight" activeCell="C1" sqref="C1"/>
      <selection pane="bottomLeft" activeCell="A9" sqref="A9"/>
      <selection pane="bottomRight" activeCell="H7" sqref="H7"/>
    </sheetView>
  </sheetViews>
  <sheetFormatPr defaultRowHeight="18.75" x14ac:dyDescent="0.4"/>
  <cols>
    <col min="3" max="3" width="26.25" customWidth="1"/>
    <col min="4" max="4" width="34.75" customWidth="1"/>
    <col min="5" max="5" width="12" customWidth="1"/>
    <col min="6" max="6" width="48.125" customWidth="1"/>
    <col min="7" max="7" width="7.625" customWidth="1"/>
    <col min="8" max="8" width="13.5" customWidth="1"/>
    <col min="9" max="9" width="13.125" customWidth="1"/>
    <col min="10" max="10" width="12.75" customWidth="1"/>
    <col min="11" max="11" width="10.5" customWidth="1"/>
  </cols>
  <sheetData>
    <row r="1" spans="2:11" ht="19.5" thickBot="1" x14ac:dyDescent="0.45"/>
    <row r="2" spans="2:11" x14ac:dyDescent="0.4">
      <c r="F2" s="206" t="s">
        <v>409</v>
      </c>
      <c r="G2" s="207"/>
      <c r="H2" s="95">
        <f>SUM(G10:G148)</f>
        <v>307</v>
      </c>
      <c r="I2" s="90" t="s">
        <v>211</v>
      </c>
    </row>
    <row r="3" spans="2:11" x14ac:dyDescent="0.4">
      <c r="F3" s="208" t="s">
        <v>207</v>
      </c>
      <c r="G3" s="209"/>
      <c r="H3" s="96">
        <f>SUM(I10:I250)</f>
        <v>6370</v>
      </c>
      <c r="I3" s="91" t="s">
        <v>212</v>
      </c>
    </row>
    <row r="4" spans="2:11" x14ac:dyDescent="0.4">
      <c r="F4" s="208" t="s">
        <v>208</v>
      </c>
      <c r="G4" s="209"/>
      <c r="H4" s="96">
        <f>ROUNDUP(H3/20,-1)</f>
        <v>320</v>
      </c>
      <c r="I4" s="91" t="s">
        <v>213</v>
      </c>
      <c r="K4" s="127"/>
    </row>
    <row r="5" spans="2:11" x14ac:dyDescent="0.4">
      <c r="F5" s="208" t="s">
        <v>425</v>
      </c>
      <c r="G5" s="212"/>
      <c r="H5" s="96">
        <f>CEILING(H4/36, 1)</f>
        <v>9</v>
      </c>
      <c r="I5" s="91" t="s">
        <v>426</v>
      </c>
      <c r="J5">
        <f>H5*36</f>
        <v>324</v>
      </c>
    </row>
    <row r="6" spans="2:11" x14ac:dyDescent="0.4">
      <c r="F6" s="208" t="s">
        <v>209</v>
      </c>
      <c r="G6" s="209"/>
      <c r="H6" s="97">
        <v>800000</v>
      </c>
      <c r="I6" s="91" t="s">
        <v>214</v>
      </c>
    </row>
    <row r="7" spans="2:11" ht="19.5" thickBot="1" x14ac:dyDescent="0.45">
      <c r="F7" s="210" t="s">
        <v>210</v>
      </c>
      <c r="G7" s="211"/>
      <c r="H7" s="98">
        <f>H5*36*H6</f>
        <v>259200000</v>
      </c>
      <c r="I7" s="92" t="s">
        <v>214</v>
      </c>
    </row>
    <row r="8" spans="2:11" ht="19.5" thickBot="1" x14ac:dyDescent="0.45"/>
    <row r="9" spans="2:11" ht="19.5" thickBot="1" x14ac:dyDescent="0.45">
      <c r="C9" s="215" t="s">
        <v>307</v>
      </c>
      <c r="D9" s="216"/>
      <c r="E9" s="114"/>
      <c r="F9" s="111" t="s">
        <v>190</v>
      </c>
      <c r="G9" s="111" t="s">
        <v>168</v>
      </c>
      <c r="H9" s="111" t="s">
        <v>169</v>
      </c>
      <c r="I9" s="112" t="s">
        <v>205</v>
      </c>
    </row>
    <row r="10" spans="2:11" x14ac:dyDescent="0.4">
      <c r="B10" s="127"/>
      <c r="C10" s="204" t="s">
        <v>51</v>
      </c>
      <c r="D10" s="205"/>
      <c r="E10" s="153" t="s">
        <v>453</v>
      </c>
      <c r="F10" s="138" t="s">
        <v>428</v>
      </c>
      <c r="G10" s="138">
        <v>1</v>
      </c>
      <c r="H10" s="138">
        <v>720</v>
      </c>
      <c r="I10" s="139">
        <f t="shared" ref="I10:I20" si="0">G10*H10</f>
        <v>720</v>
      </c>
      <c r="J10">
        <f>I10/20</f>
        <v>36</v>
      </c>
    </row>
    <row r="11" spans="2:11" x14ac:dyDescent="0.4">
      <c r="B11" s="127"/>
      <c r="C11" s="196" t="s">
        <v>410</v>
      </c>
      <c r="D11" s="197"/>
      <c r="E11" s="154" t="s">
        <v>453</v>
      </c>
      <c r="F11" s="138" t="s">
        <v>291</v>
      </c>
      <c r="G11" s="138">
        <v>1</v>
      </c>
      <c r="H11" s="138">
        <v>720</v>
      </c>
      <c r="I11" s="139">
        <f t="shared" ref="I11:I12" si="1">G11*H11</f>
        <v>720</v>
      </c>
      <c r="J11">
        <f t="shared" ref="J11:J90" si="2">I11/20</f>
        <v>36</v>
      </c>
    </row>
    <row r="12" spans="2:11" x14ac:dyDescent="0.4">
      <c r="B12" s="127"/>
      <c r="C12" s="196" t="s">
        <v>462</v>
      </c>
      <c r="D12" s="197"/>
      <c r="E12" s="154" t="s">
        <v>453</v>
      </c>
      <c r="F12" s="138"/>
      <c r="G12" s="138">
        <v>1</v>
      </c>
      <c r="H12" s="138">
        <v>420</v>
      </c>
      <c r="I12" s="139">
        <f t="shared" si="1"/>
        <v>420</v>
      </c>
      <c r="J12">
        <f t="shared" si="2"/>
        <v>21</v>
      </c>
    </row>
    <row r="13" spans="2:11" x14ac:dyDescent="0.4">
      <c r="B13" s="127"/>
      <c r="C13" s="198" t="s">
        <v>245</v>
      </c>
      <c r="D13" s="149" t="s">
        <v>219</v>
      </c>
      <c r="E13" s="146" t="s">
        <v>446</v>
      </c>
      <c r="F13" s="103" t="s">
        <v>308</v>
      </c>
      <c r="G13" s="103">
        <v>1</v>
      </c>
      <c r="H13" s="103">
        <v>60</v>
      </c>
      <c r="I13" s="113">
        <f t="shared" si="0"/>
        <v>60</v>
      </c>
      <c r="J13">
        <f t="shared" si="2"/>
        <v>3</v>
      </c>
    </row>
    <row r="14" spans="2:11" x14ac:dyDescent="0.4">
      <c r="B14" s="127"/>
      <c r="C14" s="198"/>
      <c r="D14" s="149" t="s">
        <v>246</v>
      </c>
      <c r="E14" s="146" t="s">
        <v>446</v>
      </c>
      <c r="F14" s="103"/>
      <c r="G14" s="103">
        <v>1</v>
      </c>
      <c r="H14" s="103">
        <v>20</v>
      </c>
      <c r="I14" s="113">
        <f t="shared" si="0"/>
        <v>20</v>
      </c>
      <c r="J14">
        <f t="shared" si="2"/>
        <v>1</v>
      </c>
    </row>
    <row r="15" spans="2:11" x14ac:dyDescent="0.4">
      <c r="B15" s="127"/>
      <c r="C15" s="198"/>
      <c r="D15" s="146" t="s">
        <v>247</v>
      </c>
      <c r="E15" s="146" t="s">
        <v>446</v>
      </c>
      <c r="F15" s="103"/>
      <c r="G15" s="103">
        <f>物量試算!G6</f>
        <v>2</v>
      </c>
      <c r="H15" s="103">
        <v>120</v>
      </c>
      <c r="I15" s="113">
        <f t="shared" si="0"/>
        <v>240</v>
      </c>
      <c r="J15">
        <f t="shared" si="2"/>
        <v>12</v>
      </c>
    </row>
    <row r="16" spans="2:11" x14ac:dyDescent="0.4">
      <c r="B16" s="127"/>
      <c r="C16" s="198" t="s">
        <v>258</v>
      </c>
      <c r="D16" s="146" t="s">
        <v>259</v>
      </c>
      <c r="E16" s="146" t="s">
        <v>446</v>
      </c>
      <c r="F16" s="103"/>
      <c r="G16" s="103">
        <v>1</v>
      </c>
      <c r="H16" s="103">
        <v>40</v>
      </c>
      <c r="I16" s="113">
        <f t="shared" si="0"/>
        <v>40</v>
      </c>
      <c r="J16">
        <f t="shared" si="2"/>
        <v>2</v>
      </c>
    </row>
    <row r="17" spans="2:11" x14ac:dyDescent="0.4">
      <c r="B17" s="127"/>
      <c r="C17" s="198"/>
      <c r="D17" s="146" t="s">
        <v>260</v>
      </c>
      <c r="E17" s="146" t="s">
        <v>446</v>
      </c>
      <c r="F17" s="103"/>
      <c r="G17" s="103">
        <v>1</v>
      </c>
      <c r="H17" s="103">
        <v>40</v>
      </c>
      <c r="I17" s="113">
        <f t="shared" si="0"/>
        <v>40</v>
      </c>
      <c r="J17">
        <f t="shared" si="2"/>
        <v>2</v>
      </c>
    </row>
    <row r="18" spans="2:11" x14ac:dyDescent="0.4">
      <c r="B18" s="127"/>
      <c r="C18" s="198"/>
      <c r="D18" s="103" t="s">
        <v>261</v>
      </c>
      <c r="E18" s="103" t="s">
        <v>446</v>
      </c>
      <c r="F18" s="103"/>
      <c r="G18" s="103">
        <v>1</v>
      </c>
      <c r="H18" s="103">
        <v>60</v>
      </c>
      <c r="I18" s="113">
        <f t="shared" si="0"/>
        <v>60</v>
      </c>
      <c r="J18">
        <f t="shared" si="2"/>
        <v>3</v>
      </c>
    </row>
    <row r="19" spans="2:11" x14ac:dyDescent="0.4">
      <c r="B19" s="127"/>
      <c r="C19" s="198" t="s">
        <v>250</v>
      </c>
      <c r="D19" s="146" t="s">
        <v>251</v>
      </c>
      <c r="E19" s="146" t="s">
        <v>448</v>
      </c>
      <c r="F19" s="103"/>
      <c r="G19" s="103">
        <v>1</v>
      </c>
      <c r="H19" s="103">
        <v>40</v>
      </c>
      <c r="I19" s="113">
        <f t="shared" si="0"/>
        <v>40</v>
      </c>
      <c r="J19">
        <f t="shared" si="2"/>
        <v>2</v>
      </c>
    </row>
    <row r="20" spans="2:11" x14ac:dyDescent="0.4">
      <c r="B20" s="127"/>
      <c r="C20" s="198"/>
      <c r="D20" s="146" t="s">
        <v>252</v>
      </c>
      <c r="E20" s="146" t="s">
        <v>448</v>
      </c>
      <c r="F20" s="103"/>
      <c r="G20" s="103">
        <f>物量試算!G7</f>
        <v>18</v>
      </c>
      <c r="H20" s="103">
        <v>10</v>
      </c>
      <c r="I20" s="113">
        <f t="shared" si="0"/>
        <v>180</v>
      </c>
      <c r="J20">
        <f t="shared" si="2"/>
        <v>9</v>
      </c>
    </row>
    <row r="21" spans="2:11" x14ac:dyDescent="0.4">
      <c r="B21" s="127"/>
      <c r="C21" s="198" t="s">
        <v>281</v>
      </c>
      <c r="D21" s="152" t="s">
        <v>283</v>
      </c>
      <c r="E21" s="152" t="s">
        <v>445</v>
      </c>
      <c r="F21" s="140"/>
      <c r="G21" s="140">
        <v>1</v>
      </c>
      <c r="H21" s="140">
        <v>20</v>
      </c>
      <c r="I21" s="141">
        <f t="shared" ref="I21:I24" si="3">G21*H21</f>
        <v>20</v>
      </c>
      <c r="J21">
        <f t="shared" si="2"/>
        <v>1</v>
      </c>
    </row>
    <row r="22" spans="2:11" x14ac:dyDescent="0.4">
      <c r="B22" s="127"/>
      <c r="C22" s="198"/>
      <c r="D22" s="152" t="s">
        <v>282</v>
      </c>
      <c r="E22" s="152" t="s">
        <v>445</v>
      </c>
      <c r="F22" s="140"/>
      <c r="G22" s="140">
        <v>1</v>
      </c>
      <c r="H22" s="140">
        <v>20</v>
      </c>
      <c r="I22" s="141">
        <f t="shared" si="3"/>
        <v>20</v>
      </c>
      <c r="J22">
        <f t="shared" si="2"/>
        <v>1</v>
      </c>
    </row>
    <row r="23" spans="2:11" x14ac:dyDescent="0.4">
      <c r="B23" s="127"/>
      <c r="C23" s="198"/>
      <c r="D23" s="152" t="s">
        <v>284</v>
      </c>
      <c r="E23" s="152" t="s">
        <v>445</v>
      </c>
      <c r="F23" s="140"/>
      <c r="G23" s="140">
        <v>1</v>
      </c>
      <c r="H23" s="140">
        <v>20</v>
      </c>
      <c r="I23" s="141">
        <f t="shared" si="3"/>
        <v>20</v>
      </c>
      <c r="J23">
        <f t="shared" si="2"/>
        <v>1</v>
      </c>
    </row>
    <row r="24" spans="2:11" x14ac:dyDescent="0.4">
      <c r="B24" s="127"/>
      <c r="C24" s="198"/>
      <c r="D24" s="152" t="s">
        <v>285</v>
      </c>
      <c r="E24" s="152" t="s">
        <v>445</v>
      </c>
      <c r="F24" s="140"/>
      <c r="G24" s="140">
        <v>1</v>
      </c>
      <c r="H24" s="140">
        <v>20</v>
      </c>
      <c r="I24" s="141">
        <f t="shared" si="3"/>
        <v>20</v>
      </c>
      <c r="J24">
        <f t="shared" si="2"/>
        <v>1</v>
      </c>
    </row>
    <row r="25" spans="2:11" x14ac:dyDescent="0.4">
      <c r="B25" s="127"/>
      <c r="C25" s="198" t="s">
        <v>223</v>
      </c>
      <c r="D25" s="146" t="s">
        <v>220</v>
      </c>
      <c r="E25" s="146" t="s">
        <v>446</v>
      </c>
      <c r="F25" s="103"/>
      <c r="G25" s="103">
        <f>物量試算!G6</f>
        <v>2</v>
      </c>
      <c r="H25" s="103">
        <v>40</v>
      </c>
      <c r="I25" s="113">
        <f t="shared" ref="I25:I93" si="4">G25*H25</f>
        <v>80</v>
      </c>
      <c r="J25">
        <f t="shared" si="2"/>
        <v>4</v>
      </c>
      <c r="K25">
        <f>SUM(J25:J29)</f>
        <v>12</v>
      </c>
    </row>
    <row r="26" spans="2:11" x14ac:dyDescent="0.4">
      <c r="B26" s="127"/>
      <c r="C26" s="198"/>
      <c r="D26" s="146" t="s">
        <v>221</v>
      </c>
      <c r="E26" s="146" t="s">
        <v>446</v>
      </c>
      <c r="F26" s="103"/>
      <c r="G26" s="103">
        <v>1</v>
      </c>
      <c r="H26" s="103">
        <v>40</v>
      </c>
      <c r="I26" s="113">
        <f t="shared" si="4"/>
        <v>40</v>
      </c>
      <c r="J26">
        <f t="shared" si="2"/>
        <v>2</v>
      </c>
    </row>
    <row r="27" spans="2:11" x14ac:dyDescent="0.4">
      <c r="B27" s="127"/>
      <c r="C27" s="198"/>
      <c r="D27" s="146" t="s">
        <v>222</v>
      </c>
      <c r="E27" s="146" t="s">
        <v>446</v>
      </c>
      <c r="F27" s="103"/>
      <c r="G27" s="103">
        <v>1</v>
      </c>
      <c r="H27" s="103">
        <v>40</v>
      </c>
      <c r="I27" s="113">
        <f t="shared" si="4"/>
        <v>40</v>
      </c>
      <c r="J27">
        <f t="shared" si="2"/>
        <v>2</v>
      </c>
    </row>
    <row r="28" spans="2:11" x14ac:dyDescent="0.4">
      <c r="B28" s="127"/>
      <c r="C28" s="198"/>
      <c r="D28" s="146" t="s">
        <v>224</v>
      </c>
      <c r="E28" s="146" t="s">
        <v>445</v>
      </c>
      <c r="F28" s="103"/>
      <c r="G28" s="103">
        <v>1</v>
      </c>
      <c r="H28" s="103">
        <v>20</v>
      </c>
      <c r="I28" s="113">
        <f t="shared" si="4"/>
        <v>20</v>
      </c>
      <c r="J28">
        <f t="shared" si="2"/>
        <v>1</v>
      </c>
    </row>
    <row r="29" spans="2:11" x14ac:dyDescent="0.4">
      <c r="B29" s="127"/>
      <c r="C29" s="198"/>
      <c r="D29" s="146" t="s">
        <v>225</v>
      </c>
      <c r="E29" s="146" t="s">
        <v>445</v>
      </c>
      <c r="F29" s="103"/>
      <c r="G29" s="103">
        <v>1</v>
      </c>
      <c r="H29" s="103">
        <v>60</v>
      </c>
      <c r="I29" s="113">
        <f t="shared" si="4"/>
        <v>60</v>
      </c>
      <c r="J29">
        <f t="shared" si="2"/>
        <v>3</v>
      </c>
    </row>
    <row r="30" spans="2:11" x14ac:dyDescent="0.4">
      <c r="B30" s="127"/>
      <c r="C30" s="198" t="s">
        <v>226</v>
      </c>
      <c r="D30" s="146" t="s">
        <v>227</v>
      </c>
      <c r="E30" s="146" t="s">
        <v>456</v>
      </c>
      <c r="F30" s="103"/>
      <c r="G30" s="103">
        <v>1</v>
      </c>
      <c r="H30" s="103">
        <v>20</v>
      </c>
      <c r="I30" s="113">
        <f t="shared" si="4"/>
        <v>20</v>
      </c>
      <c r="J30">
        <f t="shared" si="2"/>
        <v>1</v>
      </c>
    </row>
    <row r="31" spans="2:11" x14ac:dyDescent="0.4">
      <c r="B31" s="127"/>
      <c r="C31" s="198"/>
      <c r="D31" s="146" t="s">
        <v>228</v>
      </c>
      <c r="E31" s="146" t="s">
        <v>456</v>
      </c>
      <c r="F31" s="103"/>
      <c r="G31" s="103">
        <v>1</v>
      </c>
      <c r="H31" s="103">
        <v>20</v>
      </c>
      <c r="I31" s="113">
        <f t="shared" si="4"/>
        <v>20</v>
      </c>
      <c r="J31">
        <f t="shared" si="2"/>
        <v>1</v>
      </c>
    </row>
    <row r="32" spans="2:11" x14ac:dyDescent="0.4">
      <c r="B32" s="127"/>
      <c r="C32" s="198"/>
      <c r="D32" s="146" t="s">
        <v>537</v>
      </c>
      <c r="E32" s="146"/>
      <c r="F32" s="103"/>
      <c r="G32" s="103">
        <v>1</v>
      </c>
      <c r="H32" s="103">
        <v>20</v>
      </c>
      <c r="I32" s="113">
        <f t="shared" si="4"/>
        <v>20</v>
      </c>
      <c r="J32">
        <f t="shared" si="2"/>
        <v>1</v>
      </c>
    </row>
    <row r="33" spans="2:10" x14ac:dyDescent="0.4">
      <c r="B33" s="127"/>
      <c r="C33" s="198"/>
      <c r="D33" s="146" t="s">
        <v>229</v>
      </c>
      <c r="E33" s="146" t="s">
        <v>446</v>
      </c>
      <c r="F33" s="146"/>
      <c r="G33" s="146">
        <v>1</v>
      </c>
      <c r="H33" s="146">
        <v>40</v>
      </c>
      <c r="I33" s="147">
        <f t="shared" si="4"/>
        <v>40</v>
      </c>
      <c r="J33">
        <f t="shared" si="2"/>
        <v>2</v>
      </c>
    </row>
    <row r="34" spans="2:10" x14ac:dyDescent="0.4">
      <c r="B34" s="127"/>
      <c r="C34" s="198"/>
      <c r="D34" s="146" t="s">
        <v>330</v>
      </c>
      <c r="E34" s="146" t="s">
        <v>458</v>
      </c>
      <c r="F34" s="146"/>
      <c r="G34" s="146">
        <f>物量試算!G16</f>
        <v>6</v>
      </c>
      <c r="H34" s="146">
        <v>30</v>
      </c>
      <c r="I34" s="147">
        <f t="shared" si="4"/>
        <v>180</v>
      </c>
      <c r="J34">
        <f t="shared" si="2"/>
        <v>9</v>
      </c>
    </row>
    <row r="35" spans="2:10" x14ac:dyDescent="0.4">
      <c r="B35" s="127"/>
      <c r="C35" s="198" t="s">
        <v>256</v>
      </c>
      <c r="D35" s="146" t="s">
        <v>234</v>
      </c>
      <c r="E35" s="146" t="s">
        <v>448</v>
      </c>
      <c r="F35" s="103"/>
      <c r="G35" s="103">
        <v>1</v>
      </c>
      <c r="H35" s="103">
        <v>40</v>
      </c>
      <c r="I35" s="113">
        <f t="shared" si="4"/>
        <v>40</v>
      </c>
      <c r="J35">
        <f t="shared" si="2"/>
        <v>2</v>
      </c>
    </row>
    <row r="36" spans="2:10" x14ac:dyDescent="0.4">
      <c r="B36" s="127"/>
      <c r="C36" s="198"/>
      <c r="D36" s="103" t="s">
        <v>257</v>
      </c>
      <c r="E36" s="103" t="s">
        <v>448</v>
      </c>
      <c r="F36" s="103"/>
      <c r="G36" s="103">
        <v>1</v>
      </c>
      <c r="H36" s="103">
        <v>40</v>
      </c>
      <c r="I36" s="113">
        <f t="shared" si="4"/>
        <v>40</v>
      </c>
      <c r="J36">
        <f t="shared" si="2"/>
        <v>2</v>
      </c>
    </row>
    <row r="37" spans="2:10" x14ac:dyDescent="0.4">
      <c r="B37" s="127"/>
      <c r="C37" s="199" t="s">
        <v>235</v>
      </c>
      <c r="D37" s="200"/>
      <c r="E37" s="150" t="s">
        <v>447</v>
      </c>
      <c r="F37" s="137"/>
      <c r="G37" s="103">
        <v>1</v>
      </c>
      <c r="H37" s="103">
        <v>60</v>
      </c>
      <c r="I37" s="113">
        <f t="shared" si="4"/>
        <v>60</v>
      </c>
      <c r="J37">
        <f t="shared" si="2"/>
        <v>3</v>
      </c>
    </row>
    <row r="38" spans="2:10" x14ac:dyDescent="0.4">
      <c r="B38" s="127"/>
      <c r="C38" s="199" t="s">
        <v>236</v>
      </c>
      <c r="D38" s="200"/>
      <c r="E38" s="150" t="s">
        <v>447</v>
      </c>
      <c r="F38" s="137"/>
      <c r="G38" s="103">
        <v>1</v>
      </c>
      <c r="H38" s="103">
        <v>40</v>
      </c>
      <c r="I38" s="113">
        <f t="shared" si="4"/>
        <v>40</v>
      </c>
      <c r="J38">
        <f t="shared" si="2"/>
        <v>2</v>
      </c>
    </row>
    <row r="39" spans="2:10" x14ac:dyDescent="0.4">
      <c r="B39" s="127"/>
      <c r="C39" s="199" t="s">
        <v>230</v>
      </c>
      <c r="D39" s="200"/>
      <c r="E39" s="148" t="s">
        <v>456</v>
      </c>
      <c r="F39" s="137"/>
      <c r="G39" s="103">
        <f>物量試算!G10</f>
        <v>30</v>
      </c>
      <c r="H39" s="103">
        <v>5</v>
      </c>
      <c r="I39" s="113">
        <f t="shared" si="4"/>
        <v>150</v>
      </c>
      <c r="J39">
        <f t="shared" si="2"/>
        <v>7.5</v>
      </c>
    </row>
    <row r="40" spans="2:10" x14ac:dyDescent="0.4">
      <c r="B40" s="127"/>
      <c r="C40" s="199" t="s">
        <v>231</v>
      </c>
      <c r="D40" s="200"/>
      <c r="E40" s="148" t="s">
        <v>456</v>
      </c>
      <c r="F40" s="137"/>
      <c r="G40" s="103">
        <f>物量試算!G11</f>
        <v>30</v>
      </c>
      <c r="H40" s="103">
        <v>5</v>
      </c>
      <c r="I40" s="113">
        <f t="shared" si="4"/>
        <v>150</v>
      </c>
      <c r="J40">
        <f t="shared" si="2"/>
        <v>7.5</v>
      </c>
    </row>
    <row r="41" spans="2:10" x14ac:dyDescent="0.4">
      <c r="B41" s="127"/>
      <c r="C41" s="198" t="s">
        <v>248</v>
      </c>
      <c r="D41" s="146" t="s">
        <v>232</v>
      </c>
      <c r="E41" s="146" t="s">
        <v>449</v>
      </c>
      <c r="F41" s="103"/>
      <c r="G41" s="103">
        <f>物量試算!G8</f>
        <v>30</v>
      </c>
      <c r="H41" s="103">
        <v>10</v>
      </c>
      <c r="I41" s="113">
        <f t="shared" si="4"/>
        <v>300</v>
      </c>
      <c r="J41">
        <f t="shared" si="2"/>
        <v>15</v>
      </c>
    </row>
    <row r="42" spans="2:10" x14ac:dyDescent="0.4">
      <c r="B42" s="127"/>
      <c r="C42" s="198"/>
      <c r="D42" s="146" t="s">
        <v>249</v>
      </c>
      <c r="E42" s="146" t="s">
        <v>449</v>
      </c>
      <c r="F42" s="103"/>
      <c r="G42" s="103">
        <v>1</v>
      </c>
      <c r="H42" s="103">
        <v>20</v>
      </c>
      <c r="I42" s="113">
        <f t="shared" si="4"/>
        <v>20</v>
      </c>
      <c r="J42">
        <f t="shared" si="2"/>
        <v>1</v>
      </c>
    </row>
    <row r="43" spans="2:10" x14ac:dyDescent="0.4">
      <c r="B43" s="127"/>
      <c r="C43" s="198"/>
      <c r="D43" s="103" t="s">
        <v>265</v>
      </c>
      <c r="E43" s="103" t="s">
        <v>449</v>
      </c>
      <c r="F43" s="103"/>
      <c r="G43" s="103">
        <f>物量試算!G8</f>
        <v>30</v>
      </c>
      <c r="H43" s="103">
        <v>10</v>
      </c>
      <c r="I43" s="113">
        <f t="shared" si="4"/>
        <v>300</v>
      </c>
      <c r="J43">
        <f t="shared" si="2"/>
        <v>15</v>
      </c>
    </row>
    <row r="44" spans="2:10" x14ac:dyDescent="0.4">
      <c r="B44" s="127"/>
      <c r="C44" s="198" t="s">
        <v>262</v>
      </c>
      <c r="D44" s="146" t="s">
        <v>263</v>
      </c>
      <c r="E44" s="146" t="s">
        <v>449</v>
      </c>
      <c r="F44" s="103"/>
      <c r="G44" s="103">
        <f>物量試算!G9</f>
        <v>40</v>
      </c>
      <c r="H44" s="103">
        <v>10</v>
      </c>
      <c r="I44" s="113">
        <f t="shared" si="4"/>
        <v>400</v>
      </c>
      <c r="J44">
        <f t="shared" si="2"/>
        <v>20</v>
      </c>
    </row>
    <row r="45" spans="2:10" x14ac:dyDescent="0.4">
      <c r="B45" s="127"/>
      <c r="C45" s="198"/>
      <c r="D45" s="146" t="s">
        <v>264</v>
      </c>
      <c r="E45" s="146" t="s">
        <v>449</v>
      </c>
      <c r="F45" s="103"/>
      <c r="G45" s="103">
        <v>1</v>
      </c>
      <c r="H45" s="103">
        <v>20</v>
      </c>
      <c r="I45" s="113">
        <f t="shared" si="4"/>
        <v>20</v>
      </c>
      <c r="J45">
        <f t="shared" si="2"/>
        <v>1</v>
      </c>
    </row>
    <row r="46" spans="2:10" x14ac:dyDescent="0.4">
      <c r="B46" s="127"/>
      <c r="C46" s="198"/>
      <c r="D46" s="103" t="s">
        <v>266</v>
      </c>
      <c r="E46" s="103" t="s">
        <v>454</v>
      </c>
      <c r="F46" s="103"/>
      <c r="G46" s="103">
        <f>物量試算!G9</f>
        <v>40</v>
      </c>
      <c r="H46" s="103">
        <v>10</v>
      </c>
      <c r="I46" s="113">
        <f t="shared" si="4"/>
        <v>400</v>
      </c>
      <c r="J46">
        <f t="shared" si="2"/>
        <v>20</v>
      </c>
    </row>
    <row r="47" spans="2:10" x14ac:dyDescent="0.4">
      <c r="B47" s="127"/>
      <c r="C47" s="199" t="s">
        <v>233</v>
      </c>
      <c r="D47" s="200"/>
      <c r="E47" s="150" t="s">
        <v>446</v>
      </c>
      <c r="F47" s="137"/>
      <c r="G47" s="103">
        <v>1</v>
      </c>
      <c r="H47" s="103">
        <v>20</v>
      </c>
      <c r="I47" s="113">
        <f t="shared" si="4"/>
        <v>20</v>
      </c>
      <c r="J47">
        <f t="shared" si="2"/>
        <v>1</v>
      </c>
    </row>
    <row r="48" spans="2:10" x14ac:dyDescent="0.4">
      <c r="B48" s="127"/>
      <c r="C48" s="199" t="s">
        <v>237</v>
      </c>
      <c r="D48" s="200"/>
      <c r="E48" s="145" t="s">
        <v>447</v>
      </c>
      <c r="F48" s="145"/>
      <c r="G48" s="146">
        <v>1</v>
      </c>
      <c r="H48" s="146">
        <v>40</v>
      </c>
      <c r="I48" s="147">
        <f t="shared" si="4"/>
        <v>40</v>
      </c>
      <c r="J48">
        <f t="shared" si="2"/>
        <v>2</v>
      </c>
    </row>
    <row r="49" spans="2:10" x14ac:dyDescent="0.4">
      <c r="B49" s="127"/>
      <c r="C49" s="198" t="s">
        <v>238</v>
      </c>
      <c r="D49" s="146" t="s">
        <v>239</v>
      </c>
      <c r="E49" s="146" t="s">
        <v>448</v>
      </c>
      <c r="F49" s="103"/>
      <c r="G49" s="103">
        <f>物量試算!G13</f>
        <v>2</v>
      </c>
      <c r="H49" s="103">
        <v>20</v>
      </c>
      <c r="I49" s="113">
        <f t="shared" si="4"/>
        <v>40</v>
      </c>
      <c r="J49">
        <f t="shared" si="2"/>
        <v>2</v>
      </c>
    </row>
    <row r="50" spans="2:10" x14ac:dyDescent="0.4">
      <c r="B50" s="127"/>
      <c r="C50" s="198"/>
      <c r="D50" s="146" t="s">
        <v>240</v>
      </c>
      <c r="E50" s="146" t="s">
        <v>448</v>
      </c>
      <c r="F50" s="103"/>
      <c r="G50" s="103">
        <f>物量試算!G13</f>
        <v>2</v>
      </c>
      <c r="H50" s="103">
        <v>60</v>
      </c>
      <c r="I50" s="113">
        <f t="shared" si="4"/>
        <v>120</v>
      </c>
      <c r="J50">
        <f t="shared" si="2"/>
        <v>6</v>
      </c>
    </row>
    <row r="51" spans="2:10" x14ac:dyDescent="0.4">
      <c r="B51" s="127"/>
      <c r="C51" s="198"/>
      <c r="D51" s="103" t="s">
        <v>241</v>
      </c>
      <c r="E51" s="103" t="s">
        <v>448</v>
      </c>
      <c r="F51" s="103"/>
      <c r="G51" s="103">
        <f>物量試算!G13</f>
        <v>2</v>
      </c>
      <c r="H51" s="103">
        <v>40</v>
      </c>
      <c r="I51" s="113">
        <f t="shared" si="4"/>
        <v>80</v>
      </c>
      <c r="J51">
        <f t="shared" si="2"/>
        <v>4</v>
      </c>
    </row>
    <row r="52" spans="2:10" x14ac:dyDescent="0.4">
      <c r="B52" s="127"/>
      <c r="C52" s="198"/>
      <c r="D52" s="146" t="s">
        <v>242</v>
      </c>
      <c r="E52" s="146" t="s">
        <v>449</v>
      </c>
      <c r="F52" s="103"/>
      <c r="G52" s="103">
        <v>1</v>
      </c>
      <c r="H52" s="103">
        <v>40</v>
      </c>
      <c r="I52" s="113">
        <f t="shared" si="4"/>
        <v>40</v>
      </c>
      <c r="J52">
        <f t="shared" si="2"/>
        <v>2</v>
      </c>
    </row>
    <row r="53" spans="2:10" x14ac:dyDescent="0.4">
      <c r="B53" s="127"/>
      <c r="C53" s="199" t="s">
        <v>297</v>
      </c>
      <c r="D53" s="200"/>
      <c r="E53" s="148" t="s">
        <v>445</v>
      </c>
      <c r="F53" s="137"/>
      <c r="G53" s="103">
        <v>1</v>
      </c>
      <c r="H53" s="103">
        <v>10</v>
      </c>
      <c r="I53" s="113">
        <f t="shared" si="4"/>
        <v>10</v>
      </c>
      <c r="J53">
        <f t="shared" si="2"/>
        <v>0.5</v>
      </c>
    </row>
    <row r="54" spans="2:10" x14ac:dyDescent="0.4">
      <c r="B54" s="127"/>
      <c r="C54" s="199" t="s">
        <v>286</v>
      </c>
      <c r="D54" s="200"/>
      <c r="E54" s="148" t="s">
        <v>446</v>
      </c>
      <c r="F54" s="137"/>
      <c r="G54" s="103">
        <v>1</v>
      </c>
      <c r="H54" s="103">
        <v>40</v>
      </c>
      <c r="I54" s="113">
        <f t="shared" si="4"/>
        <v>40</v>
      </c>
      <c r="J54">
        <f t="shared" si="2"/>
        <v>2</v>
      </c>
    </row>
    <row r="55" spans="2:10" x14ac:dyDescent="0.4">
      <c r="B55" s="127"/>
      <c r="C55" s="199" t="s">
        <v>287</v>
      </c>
      <c r="D55" s="200"/>
      <c r="E55" s="148" t="s">
        <v>446</v>
      </c>
      <c r="F55" s="137"/>
      <c r="G55" s="103">
        <v>1</v>
      </c>
      <c r="H55" s="103">
        <v>40</v>
      </c>
      <c r="I55" s="113">
        <f t="shared" si="4"/>
        <v>40</v>
      </c>
      <c r="J55">
        <f t="shared" si="2"/>
        <v>2</v>
      </c>
    </row>
    <row r="56" spans="2:10" x14ac:dyDescent="0.4">
      <c r="B56" s="127"/>
      <c r="C56" s="199" t="s">
        <v>267</v>
      </c>
      <c r="D56" s="200"/>
      <c r="E56" s="148" t="s">
        <v>447</v>
      </c>
      <c r="F56" s="142"/>
      <c r="G56" s="143">
        <v>1</v>
      </c>
      <c r="H56" s="143">
        <v>10</v>
      </c>
      <c r="I56" s="144">
        <f t="shared" si="4"/>
        <v>10</v>
      </c>
      <c r="J56">
        <f t="shared" si="2"/>
        <v>0.5</v>
      </c>
    </row>
    <row r="57" spans="2:10" x14ac:dyDescent="0.4">
      <c r="B57" s="127"/>
      <c r="C57" s="199" t="s">
        <v>567</v>
      </c>
      <c r="D57" s="200"/>
      <c r="E57" s="148" t="s">
        <v>447</v>
      </c>
      <c r="F57" s="137"/>
      <c r="G57" s="103">
        <v>1</v>
      </c>
      <c r="H57" s="103">
        <v>20</v>
      </c>
      <c r="I57" s="113">
        <f t="shared" si="4"/>
        <v>20</v>
      </c>
      <c r="J57">
        <f t="shared" si="2"/>
        <v>1</v>
      </c>
    </row>
    <row r="58" spans="2:10" x14ac:dyDescent="0.4">
      <c r="B58" s="127"/>
      <c r="C58" s="194" t="s">
        <v>535</v>
      </c>
      <c r="D58" s="195"/>
      <c r="E58" s="161"/>
      <c r="F58" s="155"/>
      <c r="G58" s="103">
        <v>1</v>
      </c>
      <c r="H58" s="103">
        <v>20</v>
      </c>
      <c r="I58" s="113">
        <f t="shared" si="4"/>
        <v>20</v>
      </c>
      <c r="J58">
        <f t="shared" si="2"/>
        <v>1</v>
      </c>
    </row>
    <row r="59" spans="2:10" x14ac:dyDescent="0.4">
      <c r="B59" s="127"/>
      <c r="C59" s="194" t="s">
        <v>534</v>
      </c>
      <c r="D59" s="195"/>
      <c r="E59" s="161"/>
      <c r="F59" s="155"/>
      <c r="G59" s="103">
        <v>1</v>
      </c>
      <c r="H59" s="103">
        <v>20</v>
      </c>
      <c r="I59" s="113">
        <f t="shared" si="4"/>
        <v>20</v>
      </c>
      <c r="J59">
        <f t="shared" si="2"/>
        <v>1</v>
      </c>
    </row>
    <row r="60" spans="2:10" x14ac:dyDescent="0.4">
      <c r="B60" s="127"/>
      <c r="C60" s="194" t="s">
        <v>536</v>
      </c>
      <c r="D60" s="195"/>
      <c r="E60" s="161"/>
      <c r="F60" s="155"/>
      <c r="G60" s="103">
        <v>1</v>
      </c>
      <c r="H60" s="103">
        <v>20</v>
      </c>
      <c r="I60" s="113">
        <f t="shared" si="4"/>
        <v>20</v>
      </c>
      <c r="J60">
        <f t="shared" si="2"/>
        <v>1</v>
      </c>
    </row>
    <row r="61" spans="2:10" x14ac:dyDescent="0.4">
      <c r="B61" s="127"/>
      <c r="C61" s="199" t="s">
        <v>568</v>
      </c>
      <c r="D61" s="200"/>
      <c r="E61" s="148" t="s">
        <v>460</v>
      </c>
      <c r="F61" s="137"/>
      <c r="G61" s="103">
        <v>1</v>
      </c>
      <c r="H61" s="103">
        <v>20</v>
      </c>
      <c r="I61" s="113">
        <f t="shared" si="4"/>
        <v>20</v>
      </c>
      <c r="J61">
        <f t="shared" si="2"/>
        <v>1</v>
      </c>
    </row>
    <row r="62" spans="2:10" x14ac:dyDescent="0.4">
      <c r="B62" s="127"/>
      <c r="C62" s="194" t="s">
        <v>569</v>
      </c>
      <c r="D62" s="195"/>
      <c r="E62" s="161"/>
      <c r="F62" s="155"/>
      <c r="G62" s="103">
        <v>1</v>
      </c>
      <c r="H62" s="103">
        <v>20</v>
      </c>
      <c r="I62" s="113">
        <f t="shared" si="4"/>
        <v>20</v>
      </c>
      <c r="J62">
        <f t="shared" si="2"/>
        <v>1</v>
      </c>
    </row>
    <row r="63" spans="2:10" x14ac:dyDescent="0.4">
      <c r="B63" s="127"/>
      <c r="C63" s="199" t="s">
        <v>268</v>
      </c>
      <c r="D63" s="200"/>
      <c r="E63" s="150" t="s">
        <v>445</v>
      </c>
      <c r="F63" s="137"/>
      <c r="G63" s="103">
        <v>1</v>
      </c>
      <c r="H63" s="103">
        <v>20</v>
      </c>
      <c r="I63" s="113">
        <f t="shared" si="4"/>
        <v>20</v>
      </c>
      <c r="J63">
        <f t="shared" si="2"/>
        <v>1</v>
      </c>
    </row>
    <row r="64" spans="2:10" x14ac:dyDescent="0.4">
      <c r="B64" s="127"/>
      <c r="C64" s="199" t="s">
        <v>269</v>
      </c>
      <c r="D64" s="200"/>
      <c r="E64" s="148" t="s">
        <v>447</v>
      </c>
      <c r="F64" s="137"/>
      <c r="G64" s="103">
        <v>1</v>
      </c>
      <c r="H64" s="103">
        <v>40</v>
      </c>
      <c r="I64" s="113">
        <f t="shared" si="4"/>
        <v>40</v>
      </c>
      <c r="J64">
        <f t="shared" si="2"/>
        <v>2</v>
      </c>
    </row>
    <row r="65" spans="2:11" x14ac:dyDescent="0.4">
      <c r="B65" s="127"/>
      <c r="C65" s="199" t="s">
        <v>270</v>
      </c>
      <c r="D65" s="146" t="s">
        <v>292</v>
      </c>
      <c r="E65" s="146" t="s">
        <v>447</v>
      </c>
      <c r="F65" s="103"/>
      <c r="G65" s="103">
        <v>1</v>
      </c>
      <c r="H65" s="103">
        <v>5</v>
      </c>
      <c r="I65" s="113">
        <f t="shared" si="4"/>
        <v>5</v>
      </c>
      <c r="J65">
        <f t="shared" si="2"/>
        <v>0.25</v>
      </c>
      <c r="K65">
        <f>SUM(J65:J69)</f>
        <v>3</v>
      </c>
    </row>
    <row r="66" spans="2:11" x14ac:dyDescent="0.4">
      <c r="B66" s="127"/>
      <c r="C66" s="199"/>
      <c r="D66" s="146" t="s">
        <v>293</v>
      </c>
      <c r="E66" s="146" t="s">
        <v>447</v>
      </c>
      <c r="F66" s="103"/>
      <c r="G66" s="103">
        <v>1</v>
      </c>
      <c r="H66" s="103">
        <v>5</v>
      </c>
      <c r="I66" s="113">
        <f t="shared" si="4"/>
        <v>5</v>
      </c>
      <c r="J66">
        <f t="shared" si="2"/>
        <v>0.25</v>
      </c>
    </row>
    <row r="67" spans="2:11" x14ac:dyDescent="0.4">
      <c r="B67" s="127"/>
      <c r="C67" s="199"/>
      <c r="D67" s="146" t="s">
        <v>294</v>
      </c>
      <c r="E67" s="146" t="s">
        <v>447</v>
      </c>
      <c r="F67" s="103"/>
      <c r="G67" s="103">
        <v>1</v>
      </c>
      <c r="H67" s="103">
        <v>10</v>
      </c>
      <c r="I67" s="113">
        <f t="shared" si="4"/>
        <v>10</v>
      </c>
      <c r="J67">
        <f t="shared" si="2"/>
        <v>0.5</v>
      </c>
    </row>
    <row r="68" spans="2:11" x14ac:dyDescent="0.4">
      <c r="B68" s="127"/>
      <c r="C68" s="199"/>
      <c r="D68" s="146" t="s">
        <v>295</v>
      </c>
      <c r="E68" s="146" t="s">
        <v>447</v>
      </c>
      <c r="F68" s="103"/>
      <c r="G68" s="103">
        <v>1</v>
      </c>
      <c r="H68" s="103">
        <v>20</v>
      </c>
      <c r="I68" s="113">
        <f t="shared" si="4"/>
        <v>20</v>
      </c>
      <c r="J68">
        <f t="shared" si="2"/>
        <v>1</v>
      </c>
    </row>
    <row r="69" spans="2:11" x14ac:dyDescent="0.4">
      <c r="B69" s="127"/>
      <c r="C69" s="199"/>
      <c r="D69" s="146" t="s">
        <v>296</v>
      </c>
      <c r="E69" s="146" t="s">
        <v>447</v>
      </c>
      <c r="F69" s="103"/>
      <c r="G69" s="103">
        <v>1</v>
      </c>
      <c r="H69" s="103">
        <v>20</v>
      </c>
      <c r="I69" s="113">
        <f t="shared" si="4"/>
        <v>20</v>
      </c>
      <c r="J69">
        <f t="shared" si="2"/>
        <v>1</v>
      </c>
    </row>
    <row r="70" spans="2:11" x14ac:dyDescent="0.4">
      <c r="B70" s="127"/>
      <c r="C70" s="201" t="s">
        <v>271</v>
      </c>
      <c r="D70" s="161" t="s">
        <v>561</v>
      </c>
      <c r="E70" s="146" t="s">
        <v>447</v>
      </c>
      <c r="F70" s="137"/>
      <c r="G70" s="103">
        <v>1</v>
      </c>
      <c r="H70" s="103">
        <v>20</v>
      </c>
      <c r="I70" s="113">
        <f t="shared" si="4"/>
        <v>20</v>
      </c>
      <c r="J70">
        <f t="shared" si="2"/>
        <v>1</v>
      </c>
    </row>
    <row r="71" spans="2:11" x14ac:dyDescent="0.4">
      <c r="B71" s="127"/>
      <c r="C71" s="202"/>
      <c r="D71" s="161" t="s">
        <v>562</v>
      </c>
      <c r="E71" s="146"/>
      <c r="F71" s="155"/>
      <c r="G71" s="103">
        <v>1</v>
      </c>
      <c r="H71" s="103">
        <v>20</v>
      </c>
      <c r="I71" s="113">
        <f t="shared" si="4"/>
        <v>20</v>
      </c>
      <c r="J71">
        <f t="shared" si="2"/>
        <v>1</v>
      </c>
    </row>
    <row r="72" spans="2:11" x14ac:dyDescent="0.4">
      <c r="B72" s="127"/>
      <c r="C72" s="202"/>
      <c r="D72" s="161" t="s">
        <v>563</v>
      </c>
      <c r="E72" s="146"/>
      <c r="F72" s="155"/>
      <c r="G72" s="103">
        <v>1</v>
      </c>
      <c r="H72" s="103">
        <v>20</v>
      </c>
      <c r="I72" s="113">
        <f t="shared" si="4"/>
        <v>20</v>
      </c>
      <c r="J72">
        <f t="shared" si="2"/>
        <v>1</v>
      </c>
    </row>
    <row r="73" spans="2:11" x14ac:dyDescent="0.4">
      <c r="B73" s="127"/>
      <c r="C73" s="202"/>
      <c r="D73" s="161" t="s">
        <v>564</v>
      </c>
      <c r="E73" s="146"/>
      <c r="F73" s="155"/>
      <c r="G73" s="103">
        <v>1</v>
      </c>
      <c r="H73" s="103">
        <v>20</v>
      </c>
      <c r="I73" s="113">
        <f t="shared" si="4"/>
        <v>20</v>
      </c>
      <c r="J73">
        <f t="shared" si="2"/>
        <v>1</v>
      </c>
    </row>
    <row r="74" spans="2:11" x14ac:dyDescent="0.4">
      <c r="B74" s="127"/>
      <c r="C74" s="202"/>
      <c r="D74" s="161" t="s">
        <v>570</v>
      </c>
      <c r="E74" s="146"/>
      <c r="F74" s="155"/>
      <c r="G74" s="103">
        <v>1</v>
      </c>
      <c r="H74" s="103">
        <v>20</v>
      </c>
      <c r="I74" s="113">
        <f t="shared" si="4"/>
        <v>20</v>
      </c>
      <c r="J74">
        <f t="shared" si="2"/>
        <v>1</v>
      </c>
    </row>
    <row r="75" spans="2:11" x14ac:dyDescent="0.4">
      <c r="B75" s="127"/>
      <c r="C75" s="202"/>
      <c r="D75" s="161" t="s">
        <v>571</v>
      </c>
      <c r="E75" s="146"/>
      <c r="F75" s="155"/>
      <c r="G75" s="103">
        <v>1</v>
      </c>
      <c r="H75" s="103">
        <v>20</v>
      </c>
      <c r="I75" s="113">
        <f t="shared" si="4"/>
        <v>20</v>
      </c>
      <c r="J75">
        <f t="shared" si="2"/>
        <v>1</v>
      </c>
    </row>
    <row r="76" spans="2:11" x14ac:dyDescent="0.4">
      <c r="B76" s="127"/>
      <c r="C76" s="202"/>
      <c r="D76" s="161" t="s">
        <v>566</v>
      </c>
      <c r="E76" s="146"/>
      <c r="F76" s="155"/>
      <c r="G76" s="103">
        <v>1</v>
      </c>
      <c r="H76" s="103">
        <v>20</v>
      </c>
      <c r="I76" s="113">
        <f t="shared" si="4"/>
        <v>20</v>
      </c>
      <c r="J76">
        <f t="shared" si="2"/>
        <v>1</v>
      </c>
    </row>
    <row r="77" spans="2:11" x14ac:dyDescent="0.4">
      <c r="B77" s="127"/>
      <c r="C77" s="203"/>
      <c r="D77" s="161" t="s">
        <v>316</v>
      </c>
      <c r="E77" s="146"/>
      <c r="F77" s="155"/>
      <c r="G77" s="103">
        <v>1</v>
      </c>
      <c r="H77" s="103">
        <v>20</v>
      </c>
      <c r="I77" s="113">
        <f t="shared" si="4"/>
        <v>20</v>
      </c>
      <c r="J77">
        <f t="shared" si="2"/>
        <v>1</v>
      </c>
    </row>
    <row r="78" spans="2:11" x14ac:dyDescent="0.4">
      <c r="B78" s="127"/>
      <c r="C78" s="199" t="s">
        <v>272</v>
      </c>
      <c r="D78" s="200"/>
      <c r="E78" s="146" t="s">
        <v>447</v>
      </c>
      <c r="F78" s="137"/>
      <c r="G78" s="103">
        <v>1</v>
      </c>
      <c r="H78" s="103">
        <v>20</v>
      </c>
      <c r="I78" s="113">
        <f t="shared" si="4"/>
        <v>20</v>
      </c>
      <c r="J78">
        <f t="shared" si="2"/>
        <v>1</v>
      </c>
    </row>
    <row r="79" spans="2:11" x14ac:dyDescent="0.4">
      <c r="B79" s="127"/>
      <c r="C79" s="199" t="s">
        <v>273</v>
      </c>
      <c r="D79" s="200"/>
      <c r="E79" s="148" t="s">
        <v>445</v>
      </c>
      <c r="F79" s="137"/>
      <c r="G79" s="103">
        <v>1</v>
      </c>
      <c r="H79" s="103">
        <v>10</v>
      </c>
      <c r="I79" s="113">
        <f t="shared" si="4"/>
        <v>10</v>
      </c>
      <c r="J79">
        <f t="shared" si="2"/>
        <v>0.5</v>
      </c>
    </row>
    <row r="80" spans="2:11" x14ac:dyDescent="0.4">
      <c r="B80" s="127"/>
      <c r="C80" s="199" t="s">
        <v>572</v>
      </c>
      <c r="D80" s="200"/>
      <c r="E80" s="150" t="s">
        <v>445</v>
      </c>
      <c r="F80" s="137"/>
      <c r="G80" s="103">
        <v>1</v>
      </c>
      <c r="H80" s="103">
        <v>20</v>
      </c>
      <c r="I80" s="113">
        <f t="shared" si="4"/>
        <v>20</v>
      </c>
      <c r="J80">
        <f t="shared" si="2"/>
        <v>1</v>
      </c>
    </row>
    <row r="81" spans="2:10" x14ac:dyDescent="0.4">
      <c r="B81" s="127"/>
      <c r="C81" s="199" t="s">
        <v>274</v>
      </c>
      <c r="D81" s="200"/>
      <c r="E81" s="148" t="s">
        <v>447</v>
      </c>
      <c r="F81" s="137"/>
      <c r="G81" s="103">
        <v>1</v>
      </c>
      <c r="H81" s="103">
        <v>20</v>
      </c>
      <c r="I81" s="113">
        <f t="shared" si="4"/>
        <v>20</v>
      </c>
      <c r="J81">
        <f t="shared" si="2"/>
        <v>1</v>
      </c>
    </row>
    <row r="82" spans="2:10" x14ac:dyDescent="0.4">
      <c r="B82" s="127"/>
      <c r="C82" s="199" t="s">
        <v>275</v>
      </c>
      <c r="D82" s="200"/>
      <c r="E82" s="150" t="s">
        <v>445</v>
      </c>
      <c r="F82" s="137"/>
      <c r="G82" s="103">
        <v>1</v>
      </c>
      <c r="H82" s="103">
        <v>30</v>
      </c>
      <c r="I82" s="113">
        <f t="shared" si="4"/>
        <v>30</v>
      </c>
      <c r="J82">
        <f t="shared" si="2"/>
        <v>1.5</v>
      </c>
    </row>
    <row r="83" spans="2:10" x14ac:dyDescent="0.4">
      <c r="B83" s="127"/>
      <c r="C83" s="199" t="s">
        <v>276</v>
      </c>
      <c r="D83" s="200"/>
      <c r="E83" s="150" t="s">
        <v>447</v>
      </c>
      <c r="F83" s="137"/>
      <c r="G83" s="103">
        <v>1</v>
      </c>
      <c r="H83" s="103">
        <v>30</v>
      </c>
      <c r="I83" s="113">
        <f t="shared" si="4"/>
        <v>30</v>
      </c>
      <c r="J83">
        <f t="shared" si="2"/>
        <v>1.5</v>
      </c>
    </row>
    <row r="84" spans="2:10" x14ac:dyDescent="0.4">
      <c r="B84" s="127"/>
      <c r="C84" s="194" t="s">
        <v>535</v>
      </c>
      <c r="D84" s="195"/>
      <c r="E84" s="156"/>
      <c r="F84" s="155"/>
      <c r="G84" s="103">
        <v>1</v>
      </c>
      <c r="H84" s="103">
        <v>20</v>
      </c>
      <c r="I84" s="113">
        <f t="shared" si="4"/>
        <v>20</v>
      </c>
      <c r="J84">
        <f t="shared" si="2"/>
        <v>1</v>
      </c>
    </row>
    <row r="85" spans="2:10" x14ac:dyDescent="0.4">
      <c r="B85" s="127"/>
      <c r="C85" s="194" t="s">
        <v>534</v>
      </c>
      <c r="D85" s="195"/>
      <c r="E85" s="156"/>
      <c r="F85" s="155"/>
      <c r="G85" s="103">
        <v>1</v>
      </c>
      <c r="H85" s="103">
        <v>20</v>
      </c>
      <c r="I85" s="113">
        <f t="shared" si="4"/>
        <v>20</v>
      </c>
      <c r="J85">
        <f t="shared" si="2"/>
        <v>1</v>
      </c>
    </row>
    <row r="86" spans="2:10" x14ac:dyDescent="0.4">
      <c r="B86" s="127"/>
      <c r="C86" s="194" t="s">
        <v>536</v>
      </c>
      <c r="D86" s="195"/>
      <c r="E86" s="156"/>
      <c r="F86" s="155"/>
      <c r="G86" s="103">
        <v>1</v>
      </c>
      <c r="H86" s="103">
        <v>20</v>
      </c>
      <c r="I86" s="113">
        <f t="shared" si="4"/>
        <v>20</v>
      </c>
      <c r="J86">
        <f t="shared" si="2"/>
        <v>1</v>
      </c>
    </row>
    <row r="87" spans="2:10" x14ac:dyDescent="0.4">
      <c r="B87" s="127"/>
      <c r="C87" s="194" t="s">
        <v>538</v>
      </c>
      <c r="D87" s="195"/>
      <c r="E87" s="156"/>
      <c r="F87" s="155"/>
      <c r="G87" s="103">
        <v>1</v>
      </c>
      <c r="H87" s="103">
        <v>20</v>
      </c>
      <c r="I87" s="113">
        <f t="shared" si="4"/>
        <v>20</v>
      </c>
      <c r="J87">
        <f t="shared" si="2"/>
        <v>1</v>
      </c>
    </row>
    <row r="88" spans="2:10" x14ac:dyDescent="0.4">
      <c r="B88" s="127"/>
      <c r="C88" s="199" t="s">
        <v>277</v>
      </c>
      <c r="D88" s="200"/>
      <c r="E88" s="156" t="s">
        <v>445</v>
      </c>
      <c r="F88" s="137"/>
      <c r="G88" s="103">
        <v>1</v>
      </c>
      <c r="H88" s="103">
        <v>40</v>
      </c>
      <c r="I88" s="113">
        <f t="shared" si="4"/>
        <v>40</v>
      </c>
      <c r="J88">
        <f t="shared" si="2"/>
        <v>2</v>
      </c>
    </row>
    <row r="89" spans="2:10" x14ac:dyDescent="0.4">
      <c r="B89" s="127"/>
      <c r="C89" s="199" t="s">
        <v>278</v>
      </c>
      <c r="D89" s="200"/>
      <c r="E89" s="156" t="s">
        <v>445</v>
      </c>
      <c r="F89" s="137"/>
      <c r="G89" s="103">
        <v>1</v>
      </c>
      <c r="H89" s="103">
        <v>40</v>
      </c>
      <c r="I89" s="113">
        <f t="shared" si="4"/>
        <v>40</v>
      </c>
      <c r="J89">
        <f t="shared" si="2"/>
        <v>2</v>
      </c>
    </row>
    <row r="90" spans="2:10" x14ac:dyDescent="0.4">
      <c r="B90" s="127"/>
      <c r="C90" s="199" t="s">
        <v>279</v>
      </c>
      <c r="D90" s="200"/>
      <c r="E90" s="156" t="s">
        <v>445</v>
      </c>
      <c r="F90" s="137"/>
      <c r="G90" s="103">
        <v>1</v>
      </c>
      <c r="H90" s="103">
        <v>20</v>
      </c>
      <c r="I90" s="113">
        <f t="shared" si="4"/>
        <v>20</v>
      </c>
      <c r="J90">
        <f t="shared" si="2"/>
        <v>1</v>
      </c>
    </row>
    <row r="91" spans="2:10" x14ac:dyDescent="0.4">
      <c r="B91" s="127"/>
      <c r="C91" s="199" t="s">
        <v>280</v>
      </c>
      <c r="D91" s="200"/>
      <c r="E91" s="150" t="s">
        <v>447</v>
      </c>
      <c r="F91" s="137"/>
      <c r="G91" s="103">
        <v>1</v>
      </c>
      <c r="H91" s="103">
        <v>10</v>
      </c>
      <c r="I91" s="113">
        <f t="shared" si="4"/>
        <v>10</v>
      </c>
      <c r="J91">
        <f t="shared" ref="J91:J93" si="5">I91/20</f>
        <v>0.5</v>
      </c>
    </row>
    <row r="92" spans="2:10" x14ac:dyDescent="0.4">
      <c r="B92" s="127"/>
      <c r="C92" s="199" t="s">
        <v>312</v>
      </c>
      <c r="D92" s="200"/>
      <c r="E92" s="150" t="s">
        <v>445</v>
      </c>
      <c r="F92" s="103"/>
      <c r="G92" s="103">
        <v>1</v>
      </c>
      <c r="H92" s="103">
        <v>60</v>
      </c>
      <c r="I92" s="113">
        <f t="shared" si="4"/>
        <v>60</v>
      </c>
      <c r="J92">
        <f t="shared" si="5"/>
        <v>3</v>
      </c>
    </row>
    <row r="93" spans="2:10" ht="19.5" thickBot="1" x14ac:dyDescent="0.45">
      <c r="B93" s="127"/>
      <c r="C93" s="213" t="s">
        <v>313</v>
      </c>
      <c r="D93" s="214"/>
      <c r="E93" s="158" t="s">
        <v>445</v>
      </c>
      <c r="F93" s="105"/>
      <c r="G93" s="105">
        <v>3</v>
      </c>
      <c r="H93" s="105">
        <v>30</v>
      </c>
      <c r="I93" s="106">
        <f t="shared" si="4"/>
        <v>90</v>
      </c>
      <c r="J93">
        <f t="shared" si="5"/>
        <v>4.5</v>
      </c>
    </row>
  </sheetData>
  <autoFilter ref="C9:J93" xr:uid="{00000000-0009-0000-0000-000007000000}">
    <filterColumn colId="0" showButton="0"/>
  </autoFilter>
  <mergeCells count="56">
    <mergeCell ref="C92:D92"/>
    <mergeCell ref="C93:D93"/>
    <mergeCell ref="C9:D9"/>
    <mergeCell ref="C55:D55"/>
    <mergeCell ref="C53:D53"/>
    <mergeCell ref="C54:D54"/>
    <mergeCell ref="C37:D37"/>
    <mergeCell ref="C38:D38"/>
    <mergeCell ref="C39:D39"/>
    <mergeCell ref="C40:D40"/>
    <mergeCell ref="C47:D47"/>
    <mergeCell ref="C88:D88"/>
    <mergeCell ref="C89:D89"/>
    <mergeCell ref="C90:D90"/>
    <mergeCell ref="C91:D91"/>
    <mergeCell ref="C82:D82"/>
    <mergeCell ref="C48:D48"/>
    <mergeCell ref="C57:D57"/>
    <mergeCell ref="F2:G2"/>
    <mergeCell ref="F3:G3"/>
    <mergeCell ref="F4:G4"/>
    <mergeCell ref="F6:G6"/>
    <mergeCell ref="F7:G7"/>
    <mergeCell ref="F5:G5"/>
    <mergeCell ref="C62:D62"/>
    <mergeCell ref="C70:C77"/>
    <mergeCell ref="C10:D10"/>
    <mergeCell ref="C78:D78"/>
    <mergeCell ref="C79:D79"/>
    <mergeCell ref="C13:C15"/>
    <mergeCell ref="C16:C18"/>
    <mergeCell ref="C19:C20"/>
    <mergeCell ref="C21:C24"/>
    <mergeCell ref="C25:C29"/>
    <mergeCell ref="C11:D11"/>
    <mergeCell ref="C56:D56"/>
    <mergeCell ref="C35:C36"/>
    <mergeCell ref="C41:C43"/>
    <mergeCell ref="C44:C46"/>
    <mergeCell ref="C49:C52"/>
    <mergeCell ref="C84:D84"/>
    <mergeCell ref="C85:D85"/>
    <mergeCell ref="C86:D86"/>
    <mergeCell ref="C87:D87"/>
    <mergeCell ref="C12:D12"/>
    <mergeCell ref="C30:C34"/>
    <mergeCell ref="C83:D83"/>
    <mergeCell ref="C81:D81"/>
    <mergeCell ref="C61:D61"/>
    <mergeCell ref="C63:D63"/>
    <mergeCell ref="C64:D64"/>
    <mergeCell ref="C65:C69"/>
    <mergeCell ref="C80:D80"/>
    <mergeCell ref="C58:D58"/>
    <mergeCell ref="C59:D59"/>
    <mergeCell ref="C60:D60"/>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2"/>
  <sheetViews>
    <sheetView workbookViewId="0">
      <selection activeCell="G7" sqref="G7"/>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 min="10" max="10" width="10.5" bestFit="1" customWidth="1"/>
  </cols>
  <sheetData>
    <row r="1" spans="2:10" ht="19.5" thickBot="1" x14ac:dyDescent="0.45"/>
    <row r="2" spans="2:10" x14ac:dyDescent="0.4">
      <c r="E2" s="206" t="s">
        <v>408</v>
      </c>
      <c r="F2" s="207"/>
      <c r="G2" s="95">
        <f>SUM(D10:D104)</f>
        <v>448</v>
      </c>
      <c r="H2" s="90" t="s">
        <v>211</v>
      </c>
    </row>
    <row r="3" spans="2:10" x14ac:dyDescent="0.4">
      <c r="E3" s="208" t="s">
        <v>207</v>
      </c>
      <c r="F3" s="209"/>
      <c r="G3" s="96">
        <f>SUM(F10:F206)</f>
        <v>4576</v>
      </c>
      <c r="H3" s="91" t="s">
        <v>212</v>
      </c>
    </row>
    <row r="4" spans="2:10" x14ac:dyDescent="0.4">
      <c r="E4" s="208" t="s">
        <v>208</v>
      </c>
      <c r="F4" s="209"/>
      <c r="G4" s="96">
        <f>ROUNDUP(G3/20, -1)</f>
        <v>230</v>
      </c>
      <c r="H4" s="91" t="s">
        <v>213</v>
      </c>
    </row>
    <row r="5" spans="2:10" x14ac:dyDescent="0.4">
      <c r="E5" s="208" t="s">
        <v>425</v>
      </c>
      <c r="F5" s="212"/>
      <c r="G5" s="96">
        <f>CEILING(G4/36, 1)</f>
        <v>7</v>
      </c>
      <c r="H5" s="91" t="s">
        <v>426</v>
      </c>
      <c r="J5">
        <f>G5*36</f>
        <v>252</v>
      </c>
    </row>
    <row r="6" spans="2:10" x14ac:dyDescent="0.4">
      <c r="E6" s="208" t="s">
        <v>209</v>
      </c>
      <c r="F6" s="209"/>
      <c r="G6" s="97">
        <v>800000</v>
      </c>
      <c r="H6" s="91" t="s">
        <v>214</v>
      </c>
    </row>
    <row r="7" spans="2:10" ht="19.5" thickBot="1" x14ac:dyDescent="0.45">
      <c r="E7" s="210" t="s">
        <v>210</v>
      </c>
      <c r="F7" s="211"/>
      <c r="G7" s="98">
        <f>G5*36*G6</f>
        <v>201600000</v>
      </c>
      <c r="H7" s="92" t="s">
        <v>214</v>
      </c>
    </row>
    <row r="8" spans="2:10" ht="19.5" thickBot="1" x14ac:dyDescent="0.45"/>
    <row r="9" spans="2:10" ht="19.5" thickBot="1" x14ac:dyDescent="0.45">
      <c r="C9" s="110" t="s">
        <v>190</v>
      </c>
      <c r="D9" s="111" t="s">
        <v>168</v>
      </c>
      <c r="E9" s="111" t="s">
        <v>169</v>
      </c>
      <c r="F9" s="112" t="s">
        <v>205</v>
      </c>
    </row>
    <row r="10" spans="2:10" x14ac:dyDescent="0.4">
      <c r="B10" s="126"/>
      <c r="C10" s="159" t="s">
        <v>288</v>
      </c>
      <c r="D10" s="108">
        <v>1</v>
      </c>
      <c r="E10" s="108">
        <v>720</v>
      </c>
      <c r="F10" s="109">
        <f>D10*E10</f>
        <v>720</v>
      </c>
      <c r="G10">
        <f>F10/20</f>
        <v>36</v>
      </c>
    </row>
    <row r="11" spans="2:10" x14ac:dyDescent="0.4">
      <c r="B11" s="126"/>
      <c r="C11" s="107" t="s">
        <v>462</v>
      </c>
      <c r="D11" s="108">
        <v>1</v>
      </c>
      <c r="E11" s="108">
        <v>680</v>
      </c>
      <c r="F11" s="109">
        <f>D11*E11</f>
        <v>680</v>
      </c>
      <c r="G11">
        <f t="shared" ref="G11:G22" si="0">F11/20</f>
        <v>34</v>
      </c>
    </row>
    <row r="12" spans="2:10" x14ac:dyDescent="0.4">
      <c r="B12" s="126"/>
      <c r="C12" s="151" t="s">
        <v>131</v>
      </c>
      <c r="D12" s="101">
        <v>40</v>
      </c>
      <c r="E12" s="101">
        <v>10</v>
      </c>
      <c r="F12" s="102">
        <f>D12*E12</f>
        <v>400</v>
      </c>
      <c r="G12">
        <f t="shared" si="0"/>
        <v>20</v>
      </c>
    </row>
    <row r="13" spans="2:10" x14ac:dyDescent="0.4">
      <c r="B13" s="126"/>
      <c r="C13" s="151" t="s">
        <v>132</v>
      </c>
      <c r="D13" s="101">
        <f>物量試算!G6</f>
        <v>2</v>
      </c>
      <c r="E13" s="101">
        <v>40</v>
      </c>
      <c r="F13" s="102">
        <f t="shared" ref="F13:F22" si="1">D13*E13</f>
        <v>80</v>
      </c>
      <c r="G13">
        <f t="shared" si="0"/>
        <v>4</v>
      </c>
    </row>
    <row r="14" spans="2:10" x14ac:dyDescent="0.4">
      <c r="B14" s="126"/>
      <c r="C14" s="151" t="s">
        <v>133</v>
      </c>
      <c r="D14" s="101">
        <v>5</v>
      </c>
      <c r="E14" s="101">
        <v>40</v>
      </c>
      <c r="F14" s="102">
        <f t="shared" si="1"/>
        <v>200</v>
      </c>
      <c r="G14">
        <f t="shared" si="0"/>
        <v>10</v>
      </c>
    </row>
    <row r="15" spans="2:10" x14ac:dyDescent="0.4">
      <c r="B15" s="126"/>
      <c r="C15" s="151" t="s">
        <v>134</v>
      </c>
      <c r="D15" s="101">
        <f>物量試算!G9</f>
        <v>40</v>
      </c>
      <c r="E15" s="101">
        <v>10</v>
      </c>
      <c r="F15" s="102">
        <f t="shared" si="1"/>
        <v>400</v>
      </c>
      <c r="G15">
        <f t="shared" si="0"/>
        <v>20</v>
      </c>
    </row>
    <row r="16" spans="2:10" x14ac:dyDescent="0.4">
      <c r="B16" s="126"/>
      <c r="C16" s="151" t="s">
        <v>244</v>
      </c>
      <c r="D16" s="101">
        <v>1</v>
      </c>
      <c r="E16" s="103">
        <v>30</v>
      </c>
      <c r="F16" s="102">
        <f t="shared" si="1"/>
        <v>30</v>
      </c>
      <c r="G16">
        <f t="shared" si="0"/>
        <v>1.5</v>
      </c>
    </row>
    <row r="17" spans="2:8" x14ac:dyDescent="0.4">
      <c r="B17" s="126"/>
      <c r="C17" s="151" t="s">
        <v>135</v>
      </c>
      <c r="D17" s="101">
        <f>物量試算!G10</f>
        <v>30</v>
      </c>
      <c r="E17" s="101">
        <v>10</v>
      </c>
      <c r="F17" s="102">
        <f t="shared" si="1"/>
        <v>300</v>
      </c>
      <c r="G17">
        <f t="shared" si="0"/>
        <v>15</v>
      </c>
    </row>
    <row r="18" spans="2:8" x14ac:dyDescent="0.4">
      <c r="B18" s="126"/>
      <c r="C18" s="151" t="s">
        <v>136</v>
      </c>
      <c r="D18" s="101">
        <f>物量試算!G11</f>
        <v>30</v>
      </c>
      <c r="E18" s="101">
        <v>10</v>
      </c>
      <c r="F18" s="102">
        <f t="shared" si="1"/>
        <v>300</v>
      </c>
      <c r="G18">
        <f t="shared" si="0"/>
        <v>15</v>
      </c>
    </row>
    <row r="19" spans="2:8" x14ac:dyDescent="0.4">
      <c r="B19" s="126"/>
      <c r="C19" s="151" t="s">
        <v>137</v>
      </c>
      <c r="D19" s="101">
        <f>物量試算!G8</f>
        <v>30</v>
      </c>
      <c r="E19" s="101">
        <v>10</v>
      </c>
      <c r="F19" s="102">
        <f t="shared" si="1"/>
        <v>300</v>
      </c>
      <c r="G19">
        <f t="shared" si="0"/>
        <v>15</v>
      </c>
    </row>
    <row r="20" spans="2:8" x14ac:dyDescent="0.4">
      <c r="B20" s="126"/>
      <c r="C20" s="151" t="s">
        <v>138</v>
      </c>
      <c r="D20" s="101">
        <f>物量試算!G12</f>
        <v>20</v>
      </c>
      <c r="E20" s="101">
        <v>10</v>
      </c>
      <c r="F20" s="102">
        <f t="shared" si="1"/>
        <v>200</v>
      </c>
      <c r="G20">
        <f t="shared" si="0"/>
        <v>10</v>
      </c>
    </row>
    <row r="21" spans="2:8" x14ac:dyDescent="0.4">
      <c r="B21" s="126"/>
      <c r="C21" s="100" t="s">
        <v>139</v>
      </c>
      <c r="D21" s="101">
        <f>UI工数試算表!F2-1</f>
        <v>242</v>
      </c>
      <c r="E21" s="101">
        <v>3</v>
      </c>
      <c r="F21" s="102">
        <f t="shared" si="1"/>
        <v>726</v>
      </c>
      <c r="G21">
        <f t="shared" si="0"/>
        <v>36.299999999999997</v>
      </c>
      <c r="H21">
        <f>G21-2-1-1-2-2-1-1-4-1-1-2</f>
        <v>18.299999999999997</v>
      </c>
    </row>
    <row r="22" spans="2:8" ht="19.5" thickBot="1" x14ac:dyDescent="0.45">
      <c r="C22" s="162" t="s">
        <v>311</v>
      </c>
      <c r="D22" s="104">
        <f>物量試算!G16</f>
        <v>6</v>
      </c>
      <c r="E22" s="105">
        <v>40</v>
      </c>
      <c r="F22" s="106">
        <f t="shared" si="1"/>
        <v>240</v>
      </c>
      <c r="G22">
        <f t="shared" si="0"/>
        <v>12</v>
      </c>
    </row>
  </sheetData>
  <mergeCells count="6">
    <mergeCell ref="E2:F2"/>
    <mergeCell ref="E3:F3"/>
    <mergeCell ref="E4:F4"/>
    <mergeCell ref="E6:F6"/>
    <mergeCell ref="E7:F7"/>
    <mergeCell ref="E5:F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I18"/>
  <sheetViews>
    <sheetView workbookViewId="0">
      <selection activeCell="F7" sqref="F7"/>
    </sheetView>
  </sheetViews>
  <sheetFormatPr defaultRowHeight="18.75" x14ac:dyDescent="0.4"/>
  <cols>
    <col min="3" max="3" width="18.125" customWidth="1"/>
    <col min="4" max="4" width="9.87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206</v>
      </c>
      <c r="F2" s="93">
        <f>SUM(F10:F90)</f>
        <v>160</v>
      </c>
      <c r="G2" s="90" t="s">
        <v>211</v>
      </c>
    </row>
    <row r="3" spans="3:9" x14ac:dyDescent="0.4">
      <c r="E3" s="120" t="s">
        <v>207</v>
      </c>
      <c r="F3" s="88">
        <f>SUM(H10:H90)</f>
        <v>5840</v>
      </c>
      <c r="G3" s="91" t="s">
        <v>212</v>
      </c>
    </row>
    <row r="4" spans="3:9" x14ac:dyDescent="0.4">
      <c r="E4" s="120" t="s">
        <v>208</v>
      </c>
      <c r="F4" s="88">
        <f>F3/20</f>
        <v>292</v>
      </c>
      <c r="G4" s="91" t="s">
        <v>213</v>
      </c>
      <c r="H4">
        <f>SUM(人月表!C39:C47)</f>
        <v>250</v>
      </c>
    </row>
    <row r="5" spans="3:9" x14ac:dyDescent="0.4">
      <c r="E5" s="118" t="s">
        <v>425</v>
      </c>
      <c r="F5" s="124">
        <f>CEILING(F4/36, 1)</f>
        <v>9</v>
      </c>
      <c r="G5" s="91" t="s">
        <v>426</v>
      </c>
      <c r="H5">
        <f>F4/36</f>
        <v>8.1111111111111107</v>
      </c>
    </row>
    <row r="6" spans="3:9" x14ac:dyDescent="0.4">
      <c r="E6" s="120" t="s">
        <v>209</v>
      </c>
      <c r="F6" s="89">
        <v>800000</v>
      </c>
      <c r="G6" s="91" t="s">
        <v>214</v>
      </c>
      <c r="H6">
        <f>F5*36</f>
        <v>324</v>
      </c>
    </row>
    <row r="7" spans="3:9" ht="19.5" thickBot="1" x14ac:dyDescent="0.45">
      <c r="E7" s="121" t="s">
        <v>210</v>
      </c>
      <c r="F7" s="94">
        <f>F5*36*F6</f>
        <v>259200000</v>
      </c>
      <c r="G7" s="92" t="s">
        <v>214</v>
      </c>
    </row>
    <row r="8" spans="3:9" ht="19.5" thickBot="1" x14ac:dyDescent="0.45"/>
    <row r="9" spans="3:9" ht="19.5" thickBot="1" x14ac:dyDescent="0.45">
      <c r="C9" s="215" t="s">
        <v>307</v>
      </c>
      <c r="D9" s="217"/>
      <c r="E9" s="111" t="s">
        <v>190</v>
      </c>
      <c r="F9" s="111" t="s">
        <v>168</v>
      </c>
      <c r="G9" s="111" t="s">
        <v>169</v>
      </c>
      <c r="H9" s="117" t="s">
        <v>205</v>
      </c>
      <c r="I9" s="86"/>
    </row>
    <row r="10" spans="3:9" x14ac:dyDescent="0.4">
      <c r="C10" s="218" t="s">
        <v>314</v>
      </c>
      <c r="D10" s="219"/>
      <c r="E10" s="108" t="s">
        <v>315</v>
      </c>
      <c r="F10" s="108">
        <v>1</v>
      </c>
      <c r="G10" s="108">
        <v>720</v>
      </c>
      <c r="H10" s="109">
        <f>F10*G10</f>
        <v>720</v>
      </c>
      <c r="I10">
        <f>H10/20</f>
        <v>36</v>
      </c>
    </row>
    <row r="11" spans="3:9" x14ac:dyDescent="0.4">
      <c r="C11" s="220" t="s">
        <v>462</v>
      </c>
      <c r="D11" s="221"/>
      <c r="E11" s="108"/>
      <c r="F11" s="108">
        <v>1</v>
      </c>
      <c r="G11" s="108">
        <v>420</v>
      </c>
      <c r="H11" s="109">
        <f>F11*G11</f>
        <v>420</v>
      </c>
      <c r="I11">
        <f t="shared" ref="I11:I18" si="0">H11/20</f>
        <v>21</v>
      </c>
    </row>
    <row r="12" spans="3:9" x14ac:dyDescent="0.4">
      <c r="C12" s="199" t="s">
        <v>245</v>
      </c>
      <c r="D12" s="200"/>
      <c r="E12" s="101"/>
      <c r="F12" s="101">
        <f>物量試算!G6</f>
        <v>2</v>
      </c>
      <c r="G12" s="101">
        <v>120</v>
      </c>
      <c r="H12" s="102">
        <f>F12*G12</f>
        <v>240</v>
      </c>
      <c r="I12">
        <f t="shared" si="0"/>
        <v>12</v>
      </c>
    </row>
    <row r="13" spans="3:9" x14ac:dyDescent="0.4">
      <c r="C13" s="199" t="s">
        <v>248</v>
      </c>
      <c r="D13" s="200"/>
      <c r="E13" s="101"/>
      <c r="F13" s="101">
        <f>物量試算!G8</f>
        <v>30</v>
      </c>
      <c r="G13" s="101">
        <v>30</v>
      </c>
      <c r="H13" s="102">
        <f t="shared" ref="H13:H18" si="1">F13*G13</f>
        <v>900</v>
      </c>
      <c r="I13">
        <f t="shared" si="0"/>
        <v>45</v>
      </c>
    </row>
    <row r="14" spans="3:9" x14ac:dyDescent="0.4">
      <c r="C14" s="199" t="s">
        <v>262</v>
      </c>
      <c r="D14" s="200"/>
      <c r="E14" s="115"/>
      <c r="F14" s="101">
        <f>物量試算!G9</f>
        <v>40</v>
      </c>
      <c r="G14" s="101">
        <v>20</v>
      </c>
      <c r="H14" s="102">
        <f t="shared" si="1"/>
        <v>800</v>
      </c>
      <c r="I14">
        <f t="shared" si="0"/>
        <v>40</v>
      </c>
    </row>
    <row r="15" spans="3:9" x14ac:dyDescent="0.4">
      <c r="C15" s="199" t="s">
        <v>185</v>
      </c>
      <c r="D15" s="200"/>
      <c r="E15" s="115"/>
      <c r="F15" s="101">
        <f>物量試算!G10</f>
        <v>30</v>
      </c>
      <c r="G15" s="101">
        <v>30</v>
      </c>
      <c r="H15" s="102">
        <f t="shared" si="1"/>
        <v>900</v>
      </c>
      <c r="I15">
        <f t="shared" si="0"/>
        <v>45</v>
      </c>
    </row>
    <row r="16" spans="3:9" x14ac:dyDescent="0.4">
      <c r="C16" s="199" t="s">
        <v>186</v>
      </c>
      <c r="D16" s="200"/>
      <c r="E16" s="101"/>
      <c r="F16" s="101">
        <f>物量試算!G11</f>
        <v>30</v>
      </c>
      <c r="G16" s="101">
        <v>30</v>
      </c>
      <c r="H16" s="102">
        <f t="shared" si="1"/>
        <v>900</v>
      </c>
      <c r="I16">
        <f t="shared" si="0"/>
        <v>45</v>
      </c>
    </row>
    <row r="17" spans="3:9" x14ac:dyDescent="0.4">
      <c r="C17" s="199" t="s">
        <v>187</v>
      </c>
      <c r="D17" s="200"/>
      <c r="E17" s="101"/>
      <c r="F17" s="101">
        <f>物量試算!G12</f>
        <v>20</v>
      </c>
      <c r="G17" s="101">
        <v>30</v>
      </c>
      <c r="H17" s="102">
        <f t="shared" si="1"/>
        <v>600</v>
      </c>
      <c r="I17">
        <f t="shared" si="0"/>
        <v>30</v>
      </c>
    </row>
    <row r="18" spans="3:9" ht="19.5" thickBot="1" x14ac:dyDescent="0.45">
      <c r="C18" s="213" t="s">
        <v>316</v>
      </c>
      <c r="D18" s="214"/>
      <c r="E18" s="104"/>
      <c r="F18" s="104">
        <f>物量試算!G16</f>
        <v>6</v>
      </c>
      <c r="G18" s="104">
        <v>60</v>
      </c>
      <c r="H18" s="116">
        <f t="shared" si="1"/>
        <v>360</v>
      </c>
      <c r="I18">
        <f t="shared" si="0"/>
        <v>18</v>
      </c>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I18"/>
  <sheetViews>
    <sheetView workbookViewId="0">
      <selection activeCell="F5" sqref="F5"/>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19" t="s">
        <v>407</v>
      </c>
      <c r="F2" s="93">
        <f>SUM(F10:F90)</f>
        <v>4</v>
      </c>
      <c r="G2" s="90" t="s">
        <v>211</v>
      </c>
    </row>
    <row r="3" spans="3:9" x14ac:dyDescent="0.4">
      <c r="E3" s="120" t="s">
        <v>207</v>
      </c>
      <c r="F3" s="88">
        <f>SUM(H10:H90)</f>
        <v>1940</v>
      </c>
      <c r="G3" s="91" t="s">
        <v>212</v>
      </c>
    </row>
    <row r="4" spans="3:9" x14ac:dyDescent="0.4">
      <c r="E4" s="120" t="s">
        <v>208</v>
      </c>
      <c r="F4" s="88">
        <f>F3/20</f>
        <v>97</v>
      </c>
      <c r="G4" s="91" t="s">
        <v>213</v>
      </c>
      <c r="H4">
        <f>SUM(人月表!C35:C38)</f>
        <v>96</v>
      </c>
    </row>
    <row r="5" spans="3:9" x14ac:dyDescent="0.4">
      <c r="E5" s="118" t="s">
        <v>425</v>
      </c>
      <c r="F5" s="125">
        <f>CEILING(F4/36, 1)</f>
        <v>3</v>
      </c>
      <c r="G5" s="91" t="s">
        <v>426</v>
      </c>
    </row>
    <row r="6" spans="3:9" x14ac:dyDescent="0.4">
      <c r="E6" s="120" t="s">
        <v>209</v>
      </c>
      <c r="F6" s="89">
        <v>800000</v>
      </c>
      <c r="G6" s="91" t="s">
        <v>214</v>
      </c>
    </row>
    <row r="7" spans="3:9" ht="19.5" thickBot="1" x14ac:dyDescent="0.45">
      <c r="E7" s="121" t="s">
        <v>210</v>
      </c>
      <c r="F7" s="94">
        <f>F4*F6</f>
        <v>77600000</v>
      </c>
      <c r="G7" s="92" t="s">
        <v>214</v>
      </c>
    </row>
    <row r="8" spans="3:9" ht="19.5" thickBot="1" x14ac:dyDescent="0.45"/>
    <row r="9" spans="3:9" ht="19.5" thickBot="1" x14ac:dyDescent="0.45">
      <c r="C9" s="215" t="s">
        <v>307</v>
      </c>
      <c r="D9" s="217"/>
      <c r="E9" s="111" t="s">
        <v>190</v>
      </c>
      <c r="F9" s="111" t="s">
        <v>168</v>
      </c>
      <c r="G9" s="111" t="s">
        <v>169</v>
      </c>
      <c r="H9" s="117" t="s">
        <v>205</v>
      </c>
      <c r="I9" s="86"/>
    </row>
    <row r="10" spans="3:9" x14ac:dyDescent="0.4">
      <c r="C10" s="218" t="s">
        <v>317</v>
      </c>
      <c r="D10" s="219"/>
      <c r="E10" s="108" t="s">
        <v>318</v>
      </c>
      <c r="F10" s="108">
        <v>1</v>
      </c>
      <c r="G10" s="108">
        <v>680</v>
      </c>
      <c r="H10" s="109">
        <f>F10*G10</f>
        <v>680</v>
      </c>
    </row>
    <row r="11" spans="3:9" x14ac:dyDescent="0.4">
      <c r="C11" s="220" t="s">
        <v>462</v>
      </c>
      <c r="D11" s="221"/>
      <c r="E11" s="135" t="s">
        <v>453</v>
      </c>
      <c r="F11" s="135">
        <v>1</v>
      </c>
      <c r="G11" s="135">
        <v>420</v>
      </c>
      <c r="H11" s="109">
        <f>F11*G11</f>
        <v>420</v>
      </c>
    </row>
    <row r="12" spans="3:9" ht="19.5" thickBot="1" x14ac:dyDescent="0.45">
      <c r="C12" s="223" t="s">
        <v>319</v>
      </c>
      <c r="D12" s="224"/>
      <c r="E12" s="104"/>
      <c r="F12" s="104">
        <f>物量試算!G13</f>
        <v>2</v>
      </c>
      <c r="G12" s="104">
        <v>420</v>
      </c>
      <c r="H12" s="116">
        <f>F12*G12</f>
        <v>840</v>
      </c>
    </row>
    <row r="13" spans="3:9" x14ac:dyDescent="0.4">
      <c r="C13" s="222"/>
      <c r="D13" s="222"/>
    </row>
    <row r="14" spans="3:9" x14ac:dyDescent="0.4">
      <c r="C14" s="222"/>
      <c r="D14" s="222"/>
      <c r="E14" s="85"/>
    </row>
    <row r="15" spans="3:9" x14ac:dyDescent="0.4">
      <c r="C15" s="222"/>
      <c r="D15" s="222"/>
      <c r="E15" s="85"/>
    </row>
    <row r="16" spans="3:9" x14ac:dyDescent="0.4">
      <c r="C16" s="222"/>
      <c r="D16" s="222"/>
    </row>
    <row r="17" spans="3:4" x14ac:dyDescent="0.4">
      <c r="C17" s="222"/>
      <c r="D17" s="222"/>
    </row>
    <row r="18" spans="3:4" x14ac:dyDescent="0.4">
      <c r="C18" s="222"/>
      <c r="D18" s="222"/>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予算</vt:lpstr>
      <vt:lpstr>組織図</vt:lpstr>
      <vt:lpstr>人月表</vt:lpstr>
      <vt:lpstr>物量試算</vt:lpstr>
      <vt:lpstr>予算概算</vt:lpstr>
      <vt:lpstr>Plan工数試算表</vt:lpstr>
      <vt:lpstr>Art工数試算表</vt:lpstr>
      <vt:lpstr>Model工数試算表</vt:lpstr>
      <vt:lpstr>Environmentl工数試算表</vt:lpstr>
      <vt:lpstr>Motion工数試算表</vt:lpstr>
      <vt:lpstr>Effect工数試算表</vt:lpstr>
      <vt:lpstr>Sound工数試算表</vt:lpstr>
      <vt:lpstr>その他工数試算表</vt:lpstr>
      <vt:lpstr>UI工数試算表</vt:lpstr>
      <vt:lpstr>Program工数試算表</vt:lpstr>
      <vt:lpstr>スケジュール</vt:lpstr>
      <vt:lpstr>マイルストーン</vt:lpstr>
      <vt:lpstr>人月金額表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2020-05-18T06:40:10Z</dcterms:modified>
</cp:coreProperties>
</file>