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deonyx\Downloads\The Data Science Course 2022 Complete Data Science Bootcamp\19 - Statistics - Practical Example_ Inferential Statistics\"/>
    </mc:Choice>
  </mc:AlternateContent>
  <xr:revisionPtr revIDLastSave="0" documentId="13_ncr:1_{1E7F83F2-D144-4BBE-8B62-DEB428EB6DB2}" xr6:coauthVersionLast="47" xr6:coauthVersionMax="47" xr10:uidLastSave="{00000000-0000-0000-0000-000000000000}"/>
  <bookViews>
    <workbookView xWindow="-120" yWindow="-120" windowWidth="20730" windowHeight="11310" activeTab="2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R28" i="12" l="1"/>
  <c r="AS28" i="12"/>
  <c r="AO28" i="12"/>
  <c r="AP28" i="12"/>
  <c r="AM28" i="12"/>
  <c r="AK28" i="12"/>
  <c r="AI28" i="12"/>
  <c r="AF28" i="12"/>
  <c r="AG28" i="12"/>
  <c r="AC28" i="12"/>
  <c r="AD28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1" i="10"/>
  <c r="AI13" i="10"/>
  <c r="AJ13" i="10"/>
  <c r="AI14" i="10"/>
  <c r="AJ14" i="10"/>
  <c r="AI15" i="10"/>
  <c r="AJ15" i="10"/>
  <c r="AI16" i="10"/>
  <c r="AJ16" i="10"/>
  <c r="AI17" i="10"/>
  <c r="AJ17" i="10"/>
  <c r="AI18" i="10"/>
  <c r="AJ18" i="10"/>
  <c r="AI19" i="10"/>
  <c r="AJ19" i="10"/>
  <c r="AI20" i="10"/>
  <c r="AJ20" i="10"/>
  <c r="AI21" i="10"/>
  <c r="AJ21" i="10"/>
  <c r="AI22" i="10"/>
  <c r="AJ22" i="10"/>
  <c r="AI23" i="10"/>
  <c r="AJ23" i="10"/>
  <c r="AI24" i="10"/>
  <c r="AJ24" i="10"/>
  <c r="AI25" i="10"/>
  <c r="AJ25" i="10"/>
  <c r="AI26" i="10"/>
  <c r="AJ26" i="10"/>
  <c r="AI27" i="10"/>
  <c r="AJ27" i="10"/>
  <c r="AJ12" i="10"/>
  <c r="AI12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27" i="12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AG14" i="12" l="1"/>
  <c r="AD15" i="12"/>
  <c r="AG16" i="12"/>
  <c r="AD17" i="12"/>
  <c r="AG18" i="12"/>
  <c r="AD19" i="12"/>
  <c r="AG20" i="12"/>
  <c r="AD21" i="12"/>
  <c r="AG22" i="12"/>
  <c r="AD23" i="12"/>
  <c r="AG24" i="12"/>
  <c r="AD25" i="12"/>
  <c r="AG26" i="12"/>
  <c r="AD27" i="12"/>
  <c r="AC14" i="12"/>
  <c r="AF15" i="12"/>
  <c r="AC16" i="12"/>
  <c r="AF17" i="12"/>
  <c r="AC18" i="12"/>
  <c r="AF19" i="12"/>
  <c r="AC20" i="12"/>
  <c r="AF21" i="12"/>
  <c r="AC22" i="12"/>
  <c r="AF23" i="12"/>
  <c r="AC24" i="12"/>
  <c r="AF25" i="12"/>
  <c r="AC26" i="12"/>
  <c r="AF27" i="12"/>
  <c r="AC27" i="12"/>
  <c r="AC25" i="12"/>
  <c r="AC23" i="12"/>
  <c r="AC21" i="12"/>
  <c r="AC19" i="12"/>
  <c r="AC17" i="12"/>
  <c r="AC15" i="12"/>
  <c r="AF26" i="12"/>
  <c r="AI26" i="12" s="1"/>
  <c r="AF24" i="12"/>
  <c r="AF22" i="12"/>
  <c r="AI22" i="12" s="1"/>
  <c r="AF20" i="12"/>
  <c r="AI20" i="12" s="1"/>
  <c r="AF18" i="12"/>
  <c r="AI18" i="12" s="1"/>
  <c r="AF16" i="12"/>
  <c r="AF14" i="12"/>
  <c r="AI14" i="12" s="1"/>
  <c r="AD26" i="12"/>
  <c r="AD24" i="12"/>
  <c r="AD22" i="12"/>
  <c r="AD20" i="12"/>
  <c r="AD18" i="12"/>
  <c r="AD16" i="12"/>
  <c r="AD14" i="12"/>
  <c r="AG27" i="12"/>
  <c r="AG25" i="12"/>
  <c r="AI25" i="12" s="1"/>
  <c r="AG23" i="12"/>
  <c r="AI23" i="12" s="1"/>
  <c r="AG21" i="12"/>
  <c r="AI21" i="12" s="1"/>
  <c r="AG19" i="12"/>
  <c r="AG17" i="12"/>
  <c r="AI17" i="12" s="1"/>
  <c r="AG15" i="12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I16" i="12" l="1"/>
  <c r="AI24" i="12"/>
  <c r="AI15" i="12"/>
  <c r="AI19" i="12"/>
  <c r="AI27" i="12"/>
  <c r="AK27" i="12" s="1"/>
  <c r="AK15" i="12"/>
  <c r="AP15" i="12" s="1"/>
  <c r="AM15" i="12"/>
  <c r="AK23" i="12"/>
  <c r="AO23" i="12" s="1"/>
  <c r="AM23" i="12"/>
  <c r="AK17" i="12"/>
  <c r="AM17" i="12"/>
  <c r="AK25" i="12"/>
  <c r="AM25" i="12"/>
  <c r="AK19" i="12"/>
  <c r="AO19" i="12" s="1"/>
  <c r="AM19" i="12"/>
  <c r="AM27" i="12"/>
  <c r="AS27" i="12" s="1"/>
  <c r="AK21" i="12"/>
  <c r="AM21" i="12"/>
  <c r="AS21" i="12" s="1"/>
  <c r="AD13" i="12"/>
  <c r="AG13" i="12"/>
  <c r="AK16" i="12"/>
  <c r="AP16" i="12" s="1"/>
  <c r="AM16" i="12"/>
  <c r="AS16" i="12" s="1"/>
  <c r="AK24" i="12"/>
  <c r="AM24" i="12"/>
  <c r="AR24" i="12" s="1"/>
  <c r="AR19" i="12"/>
  <c r="AS19" i="12"/>
  <c r="AR27" i="12"/>
  <c r="AP24" i="12"/>
  <c r="AM18" i="12"/>
  <c r="AR18" i="12" s="1"/>
  <c r="AK18" i="12"/>
  <c r="AP18" i="12" s="1"/>
  <c r="AM26" i="12"/>
  <c r="AR26" i="12" s="1"/>
  <c r="AK26" i="12"/>
  <c r="AP26" i="12" s="1"/>
  <c r="AR21" i="12"/>
  <c r="AO24" i="12"/>
  <c r="AR16" i="12"/>
  <c r="AK20" i="12"/>
  <c r="AP20" i="12" s="1"/>
  <c r="AM20" i="12"/>
  <c r="AS20" i="12" s="1"/>
  <c r="AR15" i="12"/>
  <c r="AS15" i="12"/>
  <c r="AR23" i="12"/>
  <c r="AS23" i="12"/>
  <c r="AS26" i="12"/>
  <c r="AR20" i="12"/>
  <c r="AF13" i="12"/>
  <c r="AC13" i="12"/>
  <c r="AM14" i="12"/>
  <c r="AS14" i="12" s="1"/>
  <c r="AK14" i="12"/>
  <c r="AO14" i="12" s="1"/>
  <c r="AM22" i="12"/>
  <c r="AS22" i="12" s="1"/>
  <c r="AK22" i="12"/>
  <c r="AO22" i="12" s="1"/>
  <c r="AR17" i="12"/>
  <c r="AS17" i="12"/>
  <c r="AR25" i="12"/>
  <c r="AS25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O26" i="12" l="1"/>
  <c r="AP27" i="12"/>
  <c r="AO27" i="12"/>
  <c r="AO18" i="12"/>
  <c r="AP14" i="12"/>
  <c r="AO15" i="12"/>
  <c r="AO16" i="12"/>
  <c r="AO20" i="12"/>
  <c r="AP19" i="12"/>
  <c r="AP23" i="12"/>
  <c r="AS18" i="12"/>
  <c r="AS24" i="12"/>
  <c r="AP22" i="12"/>
  <c r="AR14" i="12"/>
  <c r="AO21" i="12"/>
  <c r="AP21" i="12"/>
  <c r="AO17" i="12"/>
  <c r="AP17" i="12"/>
  <c r="AI13" i="12"/>
  <c r="AR22" i="12"/>
  <c r="AO25" i="12"/>
  <c r="AP25" i="12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K13" i="12" l="1"/>
  <c r="AM13" i="12"/>
  <c r="AS13" i="12" l="1"/>
  <c r="AR13" i="12"/>
  <c r="AO13" i="12"/>
  <c r="AP13" i="12"/>
</calcChain>
</file>

<file path=xl/sharedStrings.xml><?xml version="1.0" encoding="utf-8"?>
<sst xmlns="http://schemas.openxmlformats.org/spreadsheetml/2006/main" count="44992" uniqueCount="101">
  <si>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</si>
  <si>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</si>
  <si>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</si>
  <si>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</si>
  <si>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</si>
  <si>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</si>
  <si>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</si>
  <si>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</si>
  <si>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</si>
  <si>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</si>
  <si>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</si>
  <si>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</si>
  <si>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</si>
  <si>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</si>
  <si>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</si>
  <si>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</si>
  <si>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</si>
  <si>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</si>
  <si>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</si>
  <si>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</si>
  <si>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</si>
  <si>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</si>
  <si>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</si>
  <si>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</si>
  <si>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</si>
  <si>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</si>
  <si>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</si>
  <si>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</si>
  <si>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</si>
  <si>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</si>
  <si>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</si>
  <si>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</si>
  <si>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</si>
  <si>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</si>
  <si>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</si>
  <si>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</si>
  <si>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</si>
  <si>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</si>
  <si>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</si>
  <si>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</si>
  <si>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</si>
  <si>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</si>
  <si>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</si>
  <si>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</si>
  <si>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</si>
  <si>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</si>
  <si>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</si>
  <si>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</si>
  <si>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</si>
  <si>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</si>
  <si>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</si>
  <si>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</si>
  <si>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</si>
  <si>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</si>
  <si>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</si>
  <si>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</si>
  <si>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</si>
  <si>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</si>
  <si>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</si>
  <si>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</si>
  <si>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</si>
  <si>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</si>
  <si>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</si>
  <si>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</si>
  <si>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</si>
  <si>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</si>
  <si>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</si>
  <si>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</si>
  <si>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</si>
  <si>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</si>
  <si>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</si>
  <si>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</si>
  <si>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</si>
  <si>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</si>
  <si>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</si>
  <si>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</si>
  <si>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</si>
  <si>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</si>
  <si>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</si>
  <si>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</si>
  <si>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</si>
  <si>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</si>
  <si>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</si>
  <si>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</si>
  <si>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</si>
  <si>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</si>
  <si>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</si>
  <si>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</si>
  <si>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</si>
  <si>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</si>
  <si>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</si>
  <si>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</si>
  <si>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</si>
  <si>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</si>
  <si>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</si>
  <si>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</si>
  <si>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</si>
  <si>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r>
      <t>t</t>
    </r>
    <r>
      <rPr>
        <b/>
        <vertAlign val="subscript"/>
        <sz val="9"/>
        <color rgb="FF002060"/>
        <rFont val="Arial"/>
        <family val="2"/>
      </rPr>
      <t>80%,df</t>
    </r>
  </si>
  <si>
    <t>80% CI</t>
  </si>
  <si>
    <t>Margin of error (90%)</t>
  </si>
  <si>
    <t>Margin of error (80%)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</si>
</sst>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u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1" fontId="2" fillId="2" borderId="0" xfId="0" applyNumberFormat="1" applyFont="1" applyFill="1" applyAlignment="1">
      <alignment horizontal="right"/>
    </xf>
    <xf numFmtId="0" fontId="9" fillId="2" borderId="0" xfId="0" applyFont="1" applyFill="1"/>
    <xf numFmtId="2" fontId="2" fillId="2" borderId="10" xfId="0" applyNumberFormat="1" applyFont="1" applyFill="1" applyBorder="1"/>
    <xf numFmtId="0" fontId="0" fillId="2" borderId="0" xfId="0" applyFill="1"/>
    <xf numFmtId="0" fontId="6" fillId="2" borderId="0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right"/>
    </xf>
    <xf numFmtId="0" fontId="4" fillId="2" borderId="0" xfId="0" quotePrefix="1" applyFont="1" applyFill="1" applyBorder="1" applyAlignment="1">
      <alignment horizontal="right"/>
    </xf>
    <xf numFmtId="0" fontId="6" fillId="2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25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25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25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25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25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25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25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25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25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25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25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25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25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25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25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25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25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25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25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25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25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25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25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25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25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25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25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25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25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25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25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25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25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25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25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25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25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25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25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25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25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25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25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25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25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25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25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25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25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25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25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25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25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25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25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25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25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25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25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25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25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25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25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25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25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25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25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25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25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25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25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25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25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25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25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25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25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25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25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25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25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25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25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25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25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25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25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25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25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25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25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25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25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25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25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25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25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25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25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25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25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25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25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25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25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25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25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25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25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25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25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25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25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25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25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25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25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25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25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25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25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25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25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25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25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25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25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25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25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25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25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25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25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25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25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25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25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25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25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25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25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25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25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25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25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25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25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25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25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25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25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25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25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25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25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25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25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25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25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25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25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25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25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25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25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25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25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25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25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25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25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25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25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25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25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25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25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25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25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25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25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25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25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25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25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25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25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25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25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25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25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25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25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25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25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25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25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25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25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25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25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25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25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25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25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25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25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25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25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25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25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25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25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25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25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25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25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25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25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25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25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25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25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25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25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25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25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25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25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25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25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25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25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25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25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25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25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25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25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25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25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25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25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25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25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25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25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25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25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25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25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25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25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25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25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25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25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25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25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25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25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25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25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25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25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25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25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25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25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25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25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25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25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25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25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25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25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25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25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25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25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25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25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25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25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25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25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25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25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25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25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25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25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25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25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25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25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25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25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25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25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25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25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25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25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25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25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25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25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25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25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25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25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25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25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25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25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25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25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25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25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25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25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25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25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25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25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25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25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25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25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25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25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25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25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25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25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25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25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25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25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25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25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25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25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25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25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25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25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25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25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25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25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25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25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25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25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25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25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25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25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25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25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25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25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25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25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25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25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25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25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25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25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25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25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25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25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25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25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25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25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25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25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25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25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25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25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25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25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25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25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25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25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25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25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25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25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25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25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25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25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25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25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25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25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25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25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25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25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25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25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25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25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25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25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25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25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25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25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25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25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25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25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25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25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25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25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25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25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25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25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25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25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25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25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25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25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25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25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25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25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25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25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25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25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25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25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25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25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25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25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25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25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25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25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25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25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25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25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25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25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25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25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25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25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25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25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25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25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25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25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25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25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25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25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25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25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25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25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25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25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25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25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25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25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25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25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25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25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25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25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25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25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25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25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25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25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25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25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25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25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25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25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25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25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25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25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25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25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25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25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25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25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25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25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25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25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25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25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25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25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25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25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25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25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25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25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25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25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25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25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25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25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25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25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25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25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25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25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25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25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25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25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25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25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25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25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25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25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25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25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25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25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25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25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25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25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25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25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25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25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25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25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25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25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25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25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25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25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25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25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25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25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25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25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25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25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25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25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25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25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25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25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25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25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25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25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25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25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25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25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25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25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25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25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25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25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25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25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25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25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25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25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25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25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25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25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25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25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25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25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25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25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25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25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25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25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25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25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25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25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25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25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25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25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25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25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25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25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25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25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25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25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25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25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25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25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25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25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25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25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25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25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25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25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25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25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25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25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25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25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25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25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25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25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25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25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25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25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25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25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25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25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25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25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25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25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25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25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25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25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25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25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25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25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25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25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25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25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25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25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25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25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25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25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25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25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25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25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25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25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25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25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25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25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25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25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25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25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25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25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25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25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25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25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25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25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25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25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25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25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25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25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25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25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25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25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25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25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25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25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25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25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25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25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25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25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25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25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25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25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25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25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25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25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25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25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25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25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25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25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25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25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25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25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25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25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25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25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25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25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25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25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25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25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25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25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25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25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25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25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25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25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25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25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25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25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25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25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25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25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25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25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25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25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25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25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25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25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25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25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25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25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25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25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25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25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25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25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25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25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25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25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25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25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25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25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25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25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25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25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25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25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25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25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25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25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25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25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25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25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25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25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25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25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25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25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25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25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25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25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25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25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25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25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25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25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25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25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25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25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25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25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25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25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25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25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25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25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25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25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25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25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25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25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25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25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25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25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25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25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25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25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25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25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25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25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25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25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25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25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25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25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25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25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25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25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25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25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25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25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25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25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25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25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25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25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25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25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25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25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25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25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25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25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25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25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25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25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25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25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25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25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25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25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25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25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25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25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25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25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25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25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25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25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25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25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25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25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25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25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25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25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25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25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25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25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25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25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25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25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25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25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25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25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25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25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25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25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25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25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25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25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25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25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25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25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25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25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25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25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25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25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25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25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25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25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25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25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25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25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25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25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25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25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25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25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25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25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25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25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25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25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25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25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25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25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25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25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25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25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25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25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25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25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25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25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25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25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25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25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25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25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25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25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25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25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25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25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25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25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25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25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25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25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25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25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25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25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25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25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25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25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25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25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25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25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25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25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25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25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25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25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25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25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25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25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25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25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25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25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25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25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25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25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25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25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25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25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25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25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25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25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25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25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25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25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25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25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25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25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25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25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25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25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25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25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25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25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25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25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25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25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25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25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25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25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25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25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25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25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25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25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25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25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25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25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25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25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25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25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25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25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25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25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25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25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25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25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25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25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25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25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25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25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25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25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25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25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25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25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25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25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25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25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25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25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25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25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25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25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25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25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25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25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25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25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25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25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25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25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25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25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25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25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25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25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25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25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25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25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25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25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25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25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25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25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25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25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25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25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25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25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25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25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25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25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25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25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25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25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25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25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25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25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25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25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25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25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25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25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25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25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25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25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25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25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25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25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25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25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25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25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25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25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25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25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25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25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25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25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25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25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25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25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25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25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25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25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25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25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25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25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25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25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25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25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25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25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25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25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25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25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25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25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25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25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25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25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25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25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25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25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25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25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25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25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25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25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25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25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25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25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25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25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25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25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25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25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25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25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25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25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25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25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25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25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25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25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25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25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25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25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25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25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25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25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25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25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25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25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25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25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25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25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25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25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25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25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25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25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25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25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25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25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25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25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25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25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25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25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25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25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25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25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25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25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25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25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25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25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25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25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25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25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25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25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25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25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25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25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25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25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25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25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25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25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25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25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25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25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25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25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25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25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25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25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25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25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25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25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25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25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25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25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25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25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25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25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25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25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25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25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25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25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25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25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25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25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25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25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25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25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25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25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25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25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25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25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25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25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25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25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25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25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25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25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25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25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25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25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25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25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25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25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25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25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25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25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25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25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25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25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25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25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25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25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25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25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25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25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25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25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25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25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25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25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25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25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25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25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25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25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25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25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25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25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25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25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25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25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25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25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25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25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25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25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25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25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25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25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25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25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25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25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25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25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25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25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25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25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25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25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25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25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25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25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25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25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25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25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25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25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25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25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25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25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25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25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25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25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25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25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25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25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25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25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25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25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25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25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25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25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25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25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25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25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25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25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25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25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25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25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25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25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25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25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25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25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25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25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25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25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25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25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25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25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25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25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25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25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25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25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25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25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25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25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25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25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25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25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25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25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25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25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25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25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25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25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25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25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25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25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25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25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25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25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25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25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25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25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25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25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25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25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25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25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25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25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25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25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25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25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25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25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25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25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25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25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25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25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25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25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25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25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25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25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25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25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25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25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25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25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25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25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25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25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25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25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25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25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25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25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25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25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25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25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25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25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25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25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25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25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25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25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25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25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25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25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25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25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25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25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25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25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25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25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25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25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25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25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25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25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25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25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25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25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25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25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25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25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25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25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25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25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25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25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25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25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25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25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25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25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25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25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25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25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25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25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25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25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25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25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25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25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25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25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25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25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25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25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25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25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25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25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25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25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25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25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25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25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25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25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25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25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25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25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25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25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25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25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25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25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25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25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25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25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25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25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25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25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25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25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25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25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25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25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25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25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25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25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25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25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25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25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25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25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25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25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25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25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25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25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25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25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25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25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25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25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25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25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25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25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25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25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25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25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25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25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25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25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25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25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25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25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25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25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25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25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25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25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25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25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25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25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25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25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25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25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25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25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25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25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25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25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25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25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25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25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25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25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25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25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25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25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25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25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25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25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25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25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25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25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25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25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25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25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25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25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25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25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25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25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25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25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25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25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25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25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25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25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25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25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25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25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25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25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25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25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25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25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25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25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25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25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25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25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25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25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25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25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25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25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25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25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25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25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25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25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25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25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25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25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25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25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25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25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25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25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25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25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25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25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25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25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25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25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25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25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25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25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25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25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25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25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25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25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25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25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25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25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25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25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25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25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25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25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25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25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25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25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25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25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25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25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25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25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25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25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25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25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25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25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25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25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25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25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25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25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25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25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25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25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25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25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25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25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25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25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25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25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25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25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25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25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25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25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25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25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25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25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25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25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25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25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25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25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25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25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25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25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25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25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25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25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25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25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25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25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25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25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25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25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25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25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25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25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25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25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25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25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25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25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25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25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25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25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25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25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25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25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25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25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25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25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25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25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25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25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25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25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25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25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25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25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25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25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25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25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25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25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25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25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25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25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25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25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25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25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25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25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25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25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25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25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25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25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25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25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25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25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25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25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25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25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25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25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25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25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25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25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25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25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25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25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25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25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25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25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25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25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25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25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25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25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25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25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25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25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25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25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25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25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25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25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25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25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25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25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25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25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25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25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25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25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25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25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25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25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25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25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25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25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25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25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25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25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25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25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25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25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25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25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25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25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25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25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25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25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25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25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25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25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25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25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25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25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25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25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25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25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25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25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25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25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25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25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25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25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25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25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25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25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25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25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25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25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25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25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25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25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25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25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25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25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25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25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25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25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25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25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25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25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25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25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25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25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25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25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25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25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25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25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25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25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25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25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25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25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25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25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25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25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25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25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25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25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25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25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25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25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25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25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25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25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25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25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25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25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25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25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25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25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25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25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25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25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25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25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25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25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25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25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25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25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25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25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25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25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25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25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25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25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25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25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25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25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25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25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25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25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25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25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25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25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25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25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25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25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25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25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25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25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25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25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25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25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25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25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25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25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25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25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25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25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25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25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25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25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25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25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25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25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25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25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25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25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25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25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25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25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25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25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25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25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25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25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25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25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25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25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25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25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25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25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25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25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25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25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25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25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25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25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25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25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25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25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25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25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25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25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25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25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25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25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25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25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25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25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25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25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25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25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25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25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25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25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25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25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25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25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25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25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25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25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25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25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25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25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25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25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25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25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25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25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25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25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25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25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25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25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25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25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25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25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25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25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25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25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25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25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25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25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25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25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25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25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25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25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25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25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25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25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25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25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25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25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25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25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25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25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25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25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25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25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25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25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25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25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25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25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25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25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25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25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25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25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25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25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25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25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25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25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25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25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25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25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25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25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25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25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25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25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25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25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25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25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25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25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25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25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25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25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25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25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25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25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25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25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25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25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25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25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25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25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25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25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25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25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25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25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25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25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25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25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25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25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25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25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25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25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25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25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25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25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25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25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25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25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25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25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25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25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25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25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25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25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25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25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25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25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25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25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25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25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25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25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25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25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25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25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25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25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25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25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25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25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25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25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25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25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25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25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25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25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25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25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25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25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25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25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25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25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25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25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25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25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25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25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25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25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25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25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25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25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25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25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25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25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25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25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25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25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25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25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25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25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25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25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25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25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25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25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25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25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25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25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25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25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25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25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25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25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25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25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25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25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25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25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25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25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25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25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25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25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25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25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25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25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25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25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25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25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25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25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25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25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25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25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25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25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25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25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25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25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25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25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25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25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25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25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25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25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25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25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25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25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25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25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25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25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25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25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25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25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25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25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25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25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25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25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25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25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25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25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25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25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25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25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25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25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25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25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25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25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25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25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25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25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25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25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25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25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25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25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25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25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25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25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25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25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25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25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25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25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25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25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25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25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25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25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25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25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25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25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25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25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25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25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25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25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25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25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25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25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25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25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25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25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25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25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25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25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25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25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25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25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25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25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25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25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25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25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25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25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25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25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25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25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25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25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25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25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25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25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25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25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25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25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25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25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25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25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25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25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25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25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25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25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25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25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25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25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25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25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25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25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25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25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25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25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25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25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25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25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25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25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25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25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25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25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25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25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25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25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25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25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25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25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25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25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25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25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25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25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25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25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25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25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25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25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25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25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25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25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25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25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25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25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25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25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25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25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25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25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25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25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25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25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25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25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25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25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25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25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25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25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25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25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25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25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25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25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25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25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25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25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25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25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25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25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25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25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25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25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25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25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25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25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25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25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25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25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25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25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25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25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25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25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25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25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25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25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25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25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25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25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25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25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25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25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25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25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25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25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25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25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25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25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25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25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25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25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25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25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25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25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25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25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25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25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25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25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25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25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25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25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25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25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25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25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25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25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25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25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25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25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25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25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25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25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25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25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25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25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25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25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25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25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25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25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25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25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25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25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25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25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25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25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25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25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25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25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25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25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25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25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25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25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25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25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25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25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25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25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25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25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25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25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25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25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25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25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25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25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25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25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25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25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25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25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25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25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25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25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25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25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25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25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25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25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25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25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25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25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25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25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25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25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25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25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25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25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25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25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25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25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25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25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25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25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25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25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25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25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25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25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25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25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25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25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25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25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25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25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25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25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25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25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25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25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25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25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25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25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25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25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25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25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25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25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25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25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25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25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25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25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25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25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25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25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25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25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25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25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25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25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25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25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25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25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25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25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25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25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25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25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25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25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25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25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25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25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25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25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25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25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25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25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25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25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25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25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25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25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25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25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25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25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25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25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25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25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25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25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25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25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25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25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25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25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25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25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25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25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25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25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25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25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25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25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25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25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25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25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25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25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25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25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25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25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25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25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25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25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25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25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25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25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25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25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25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25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25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25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25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25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25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25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25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25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25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25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25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25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25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25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25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25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25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25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25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25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25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25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25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25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25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25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25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25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25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25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25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25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25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25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25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25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25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25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25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25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25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25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25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25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25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25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25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25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25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25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25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25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25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25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25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25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25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25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25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25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25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25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25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25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25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25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25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25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25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25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25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25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25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25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25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25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25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25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25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25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25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25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25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25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25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25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25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25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25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25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25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25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25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25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25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25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25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25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25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25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25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25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25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25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25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25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25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25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25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25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25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25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25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25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25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25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25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25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25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25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25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25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25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25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25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25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25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25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25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25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25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25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25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25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25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25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25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25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25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25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25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25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25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25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25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25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25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25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25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25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25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25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25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25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25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25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25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25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25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25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25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25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25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25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25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25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25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25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25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25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25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25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25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25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25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25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25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25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25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25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25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25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25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25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25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25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25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25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25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25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25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25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25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25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25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25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25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25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25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25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25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25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25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25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25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25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25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25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25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25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25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25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25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25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25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25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25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25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25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25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25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25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25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25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25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25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25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25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25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25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25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25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25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25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25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25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25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25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25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25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25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25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25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25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25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25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25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25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25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25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25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25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25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25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25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25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25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25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25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25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25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25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25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25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25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25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25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25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25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25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25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25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25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25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25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25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25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25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25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25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25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25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25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25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25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25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25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25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25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25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25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25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25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25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25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25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25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25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25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25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25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25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25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25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25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25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25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25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25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25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25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25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25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25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25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25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25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25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25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25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25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25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25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25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25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25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25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25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25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25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25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25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25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25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25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25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25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25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25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25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25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25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25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25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25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25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25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25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25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25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25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25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25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25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25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25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25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25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25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25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25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25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25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25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25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25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25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25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25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25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25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25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25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25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25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25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25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25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25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25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25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25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25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25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25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25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25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25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25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25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25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25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25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25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25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25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25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25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25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25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25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25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25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25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25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25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25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25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25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25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25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25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25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25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25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25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25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25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25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25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25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25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25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25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25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25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25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25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25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25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25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25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25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25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25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25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25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25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25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25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25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25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25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25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25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25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25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25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25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25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25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25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25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25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25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25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25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25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25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25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25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25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25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25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25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25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25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25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25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25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25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25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25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25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25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25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25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25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25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25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25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25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25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25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25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25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25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25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25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25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25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25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25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25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25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25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25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25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25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25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25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25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25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25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25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25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25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25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25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25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25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25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25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25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25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25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25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25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25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25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25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25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25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25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25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25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25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25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25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25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25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25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25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25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25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25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25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25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25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25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25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25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25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25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25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25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25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25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25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25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25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25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25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25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25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25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25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25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25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25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25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25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25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25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25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25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25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25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25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25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25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25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25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25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25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25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25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25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25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25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25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25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25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25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25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25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25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25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25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25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25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25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25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25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25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25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25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25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25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25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25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25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25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25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25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25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25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25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25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25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25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25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25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25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25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25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25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25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25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25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25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25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25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25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25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25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25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25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25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25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25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25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25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25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25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25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25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25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25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25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25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25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25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25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25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25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25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25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25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25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25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25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25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25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25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25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25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25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25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25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25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25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25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25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25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25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25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25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25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25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25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25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25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25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25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25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25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25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25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25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25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25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25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25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25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25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25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25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25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25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25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25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25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25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25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25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25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25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25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25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25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25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25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25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25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25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25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25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25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25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25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25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25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25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25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25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25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25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25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25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25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25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25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25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25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25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25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25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25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25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25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25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25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25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25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25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25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25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25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25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25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25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25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25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25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25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25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25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25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25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25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25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25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25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25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25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25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25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25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25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25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25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25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25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25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25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25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25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25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25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25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25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25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25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25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25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25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25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25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25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25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25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25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25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25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25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25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25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25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25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25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25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25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25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25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25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25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25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25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25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25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25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25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25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25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25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25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25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25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25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25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25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25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25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25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25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25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25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25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25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25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25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25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25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25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25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25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25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25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25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25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25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25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25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25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25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25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25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25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25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25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25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25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25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25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25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25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25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25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25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25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25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25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25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25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25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25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25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25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25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25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25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25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25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25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25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25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25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25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25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25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25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25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25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25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25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25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25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25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25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25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25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25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25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25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25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25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25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25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25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25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25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25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25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25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25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25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25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25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25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25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25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25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25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25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25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25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25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25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25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25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25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25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25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25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25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25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25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25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25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25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25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25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25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25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25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25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25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25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25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25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25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25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25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25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25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25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25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25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25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25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25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25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25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25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25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25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25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25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25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25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25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25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25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25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25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25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25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25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25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25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25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25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25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25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25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25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25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25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25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25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25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25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25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25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25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25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25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25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25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25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25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25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25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25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25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25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25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25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25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25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25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25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25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25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25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25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25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25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25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25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25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25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25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25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25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25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25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25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25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25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25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25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25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25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25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25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25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25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25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25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25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25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25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25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25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25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25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25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25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25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25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25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25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25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25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25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25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25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25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25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25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25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25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25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25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25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25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25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25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25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25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25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25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25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25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25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25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25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25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25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25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25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25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25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25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25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25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25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25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25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25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25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25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25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25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25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25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25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25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25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25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25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25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25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25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25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25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25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25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25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25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25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25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25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25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25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25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25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25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25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25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25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25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25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25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25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25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25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25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25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25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25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25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25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25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25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25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25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25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25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25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25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25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25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25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25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25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25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25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25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25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25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25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25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25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25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25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25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25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25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25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25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25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25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25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25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25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25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25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25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25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25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25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25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25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25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25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25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25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25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25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25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25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25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25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25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25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25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25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25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25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25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25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25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25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25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25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25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25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25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25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25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25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25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25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25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25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25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25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25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25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25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25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25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25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25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25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25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25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25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25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25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25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25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25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25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25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25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25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25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25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25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25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25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25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25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25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25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25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25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25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25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25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25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25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25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25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25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25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25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25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25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25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25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25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25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25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25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25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25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25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25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25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25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25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25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25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25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25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25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25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25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25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25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25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25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25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25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25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25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25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25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25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25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25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25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25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25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25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25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25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25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25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25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25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25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25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25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25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25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25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25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25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25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25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25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25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25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25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25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25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25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25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25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25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25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25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25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25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25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25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25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25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25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25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25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25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25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25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25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25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25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25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25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25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25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25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25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25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25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25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25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25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25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25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25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25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25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25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25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25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25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25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25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25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25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25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25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25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25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25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25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25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25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25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25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25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25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25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25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25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25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25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25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25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25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25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25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25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25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25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25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25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25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25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25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25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25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25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25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25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25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25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25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25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25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25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25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25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25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25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25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25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25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25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25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25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25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25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25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25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25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25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25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25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25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25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25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25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25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25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25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25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25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25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25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25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25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25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25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25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25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25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25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25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25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25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25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25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25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25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25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25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25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25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25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25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25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25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25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25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25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25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25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25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25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25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25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25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25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25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25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25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25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25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25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25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25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25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25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25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25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25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25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25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25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25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25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25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25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25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25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25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25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25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25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25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25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25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25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25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25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25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25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25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25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25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25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25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25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25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25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25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25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25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25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25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25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25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25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25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25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25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25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25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25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25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25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25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25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25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25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25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25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25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25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25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25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25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25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25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25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25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25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25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25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25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25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25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25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25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25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25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25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25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25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25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25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25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25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25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25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25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25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25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25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25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25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25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25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25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25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25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25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25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25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25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25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25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25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25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25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25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25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25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25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25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25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25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25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25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25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25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25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25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25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25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25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25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25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25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25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25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25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25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25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25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25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25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25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25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25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25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25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25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25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25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25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25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25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25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25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25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25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25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25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25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25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25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25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25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25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25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25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25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25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25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25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25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25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25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25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25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25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25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25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25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25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25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25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25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25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25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25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25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25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25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25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25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25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25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25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25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25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25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25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25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25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25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25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25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25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25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25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25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25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25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25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25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25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25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25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25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25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25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25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25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25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25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25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25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25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25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25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25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25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25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25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25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25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25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25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25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25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25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25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25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25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25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25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25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25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25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25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25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25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25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25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25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25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25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25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25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25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25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25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25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25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25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25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25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25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25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25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25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25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25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25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25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25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25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25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25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25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25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25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25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25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25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25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25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25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25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25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25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25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25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25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25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25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25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25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25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25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25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25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25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25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25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25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25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25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25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25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25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25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25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25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25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25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25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25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25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25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25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25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25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25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25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25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25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25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25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25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25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25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25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25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25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25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25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25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25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25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25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25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25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25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25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25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25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25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25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25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25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25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25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25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25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25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25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25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25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25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25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25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25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25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25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25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25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25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25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25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25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25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25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25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25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25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25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25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25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25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25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25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25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25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25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25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25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25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25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25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25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25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25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25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25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25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25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25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25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25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25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25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25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25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25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25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25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25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25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25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25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25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25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25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25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25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25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25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25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25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25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25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25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25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25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25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25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25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25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25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25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25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25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25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25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25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25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25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25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25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25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25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25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25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25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25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25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25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25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25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25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25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25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25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25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25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25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25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25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25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25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25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25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25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25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25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25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25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25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25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25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25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25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25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25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25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25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25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25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25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25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25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25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25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25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25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25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25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25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25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25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25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25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25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25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25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25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25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25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25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25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25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25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25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25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25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25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25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25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25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25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25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25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25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25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25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25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25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25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25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25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25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25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25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25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25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25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25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25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25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25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25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25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25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25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25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25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25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25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25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25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25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25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25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25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25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25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25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25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25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25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25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25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25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25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25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25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25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25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25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25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25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25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25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25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25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25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25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25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25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25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25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25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25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25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25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25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25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25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25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25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25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25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25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25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25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25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25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25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25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25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25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25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25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25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25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25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25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25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25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25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25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25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25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25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25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25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25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25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25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25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25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25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25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25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25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25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25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25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25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25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25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25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25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25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25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25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25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25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25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25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25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25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25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25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25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25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25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25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25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25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25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25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25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25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25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25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25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25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25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25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25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25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25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25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25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25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25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25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25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25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25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25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25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25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25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25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25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25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25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25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25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25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25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25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25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25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25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25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25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25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25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25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25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25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25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25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25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25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25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25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25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25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25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25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25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25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25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25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25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25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25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25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25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25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25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25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25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25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25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25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25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25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25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25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25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25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25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25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25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25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25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25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25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25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25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25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25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25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25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25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25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25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25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25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25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25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25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25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25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25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25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25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25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25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25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25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25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25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25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25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25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25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25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25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25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25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25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25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25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25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25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25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25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25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25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25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25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25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25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25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25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25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25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25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25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25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25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25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25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25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25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25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25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25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25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25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25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25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25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25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25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25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25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25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25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25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25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25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25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25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25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25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25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25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25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25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25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25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25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25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25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25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25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25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25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25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25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25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25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25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25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25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25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25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25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25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25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25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25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25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25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25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25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25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25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25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25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25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25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25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25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25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25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25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25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25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25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25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25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25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25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25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25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25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25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25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25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25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25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25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25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25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25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25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25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25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25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25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25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25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25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25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25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25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25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25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25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25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25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25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25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25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25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25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25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25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25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25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25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25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25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25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25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25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25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25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25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25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25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25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25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25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25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25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25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25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25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25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25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25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25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25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25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25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25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25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25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25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25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25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25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25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25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25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25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25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25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25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25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25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25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25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25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25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25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25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25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25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25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25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25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25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25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25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25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25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25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25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25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25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25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25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25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25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25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25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25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25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25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25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25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25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25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25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25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25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25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25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25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25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25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25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25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25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25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25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25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25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25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25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25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25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25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25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25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25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25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25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25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25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25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25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25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25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25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25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25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25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25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25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25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25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25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25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25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25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25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25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25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25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25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25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25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25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25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25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25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25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25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25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25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25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25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25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25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25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25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25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25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25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25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25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25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25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25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25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25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25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25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25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25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25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25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25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25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25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25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25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25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25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25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25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25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25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25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25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25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25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25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25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25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25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25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25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25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25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25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25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25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25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25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25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25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25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25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25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25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25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25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25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25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25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25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25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25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25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25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25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25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25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25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25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25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25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25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25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25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25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25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25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25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25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25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25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25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25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25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25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25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25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25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25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25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25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25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25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25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25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25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25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25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25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25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25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25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25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25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25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25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25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25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25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25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25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25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25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25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25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25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25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25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25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25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25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25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25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25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25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25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25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25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25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25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25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25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25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25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25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25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25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25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25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25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25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25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25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25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25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25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25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25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25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25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25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25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25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25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25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25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25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25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25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25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25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25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25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25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25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25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25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25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25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25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25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25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25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25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25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25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25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25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25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25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25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25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25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25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25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25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25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25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25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25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25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25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25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25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25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25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25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25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25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25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25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25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25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25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25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25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25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25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25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25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25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25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25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25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25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25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25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25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25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25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25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25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25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25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25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25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25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25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25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25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25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25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25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25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25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25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25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25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25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25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25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25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25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25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25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25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25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25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25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25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25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25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25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25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25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25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25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25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25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25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25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25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25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25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25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25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25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25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25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25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25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25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25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25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25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25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25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25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25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25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25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25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25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25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25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25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25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25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25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25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25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25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25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25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25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25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25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25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25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25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25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25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25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25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25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25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25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25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25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25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25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25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25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25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25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25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25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25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25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25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25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25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25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25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25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25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25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25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25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25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25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25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25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25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25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25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25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25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25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25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25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25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25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25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25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25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25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25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25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25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25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25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25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25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25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25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25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25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25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25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25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25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25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25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25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25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25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25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25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25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25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25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25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25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25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25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25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25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25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25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25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25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25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25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25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25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25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25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25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25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25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25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25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25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25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25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25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25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25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25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25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25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25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25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25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25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25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25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25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25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25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25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25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25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25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25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25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25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25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25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25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25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25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25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25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25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25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25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25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25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25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25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25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25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25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25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25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25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25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25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25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25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25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25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25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25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25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25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25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25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25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25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25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25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25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25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25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25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25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25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25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25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25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25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25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25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25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25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25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25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25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25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25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25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25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25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25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25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25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25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25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25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25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25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25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25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25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25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25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25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25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25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25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25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25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25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25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25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25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25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25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25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25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25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25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25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25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25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25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25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25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25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25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25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25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25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25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25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25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25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25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25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25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25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25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25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25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25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25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25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25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25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25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25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25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25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25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25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25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25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25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25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25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25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25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25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25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25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25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25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25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25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25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25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25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25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25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25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25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25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25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25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25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25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25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25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25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25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25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25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25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25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25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25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25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25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25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25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25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25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25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25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25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25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25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25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25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25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25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25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25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25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25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25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25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25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25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25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25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25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25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25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25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25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25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25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25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25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25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25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25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25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25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25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25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25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25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25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25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25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25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25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25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25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25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25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25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25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25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25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25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25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25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25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25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25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25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25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25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25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25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25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25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25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25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25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25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25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25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25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25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25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25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25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25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25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25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25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25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25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25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25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25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25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25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25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25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25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25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25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25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25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25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25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25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25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25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25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25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25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25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25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25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25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25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25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25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25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25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25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25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25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25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25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25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25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25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25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25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25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25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25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25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25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25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25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25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25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25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25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25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25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25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25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25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25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25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25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25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25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25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25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25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25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25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25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25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25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25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25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25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25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25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25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25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25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25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25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25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25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25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25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25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25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25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25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25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25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25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25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25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25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25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25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25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25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25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25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25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25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25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25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25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25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25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25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25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25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25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25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25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25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25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25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25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25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25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25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25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25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25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25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25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25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25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25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25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25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25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25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25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25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25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25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25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25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25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25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25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25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25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25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25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25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25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25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25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25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25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25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25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25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25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25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25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25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25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25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25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25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25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25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25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25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25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25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25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25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25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25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25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25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25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25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25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25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25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25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25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25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25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25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25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25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25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25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25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25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25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25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25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25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25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25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25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25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25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25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25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25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25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25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25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25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25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25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25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25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25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25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25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25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25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25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25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25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25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25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25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25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25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25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25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25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25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25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25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25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25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25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25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25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25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25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25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25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25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25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25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25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25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25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25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25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25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25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25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25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25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25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25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25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25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25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25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25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25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25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25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25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25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25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25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25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25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25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25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25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25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25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25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25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25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25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25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25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25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25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25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25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25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25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25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25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25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25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25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25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25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25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25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25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25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25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25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25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25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25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25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25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25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25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25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25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25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25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25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25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25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25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25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25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25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25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25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25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25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25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25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25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25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25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25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25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25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25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25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25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25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25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25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25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25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25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25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25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25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25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25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25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25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25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25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25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25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25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25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25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25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25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25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25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25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25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25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25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25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25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25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25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25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25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25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25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25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25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25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25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25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25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25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25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25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25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25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25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25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25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25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25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25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25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25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25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25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25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25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25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25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25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25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25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25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25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25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25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25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25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25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25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25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25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25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25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25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25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25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25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25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25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25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25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25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25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25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25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25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25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25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25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25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25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25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25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25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25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25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25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25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25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25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25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25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25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25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25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25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25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25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25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25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25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25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25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25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25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25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25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25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25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25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25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25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25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25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25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25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25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25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25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25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25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25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25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25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25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25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25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25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25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25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25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25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25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25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25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25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25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25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25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25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25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25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25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25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25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25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25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25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25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25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25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25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25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25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25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25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25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25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25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25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25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25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25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25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25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25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25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25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25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25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25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25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25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25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25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25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25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25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25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25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25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25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25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25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25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25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25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25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25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25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25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25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25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25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25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25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25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25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25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25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25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25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25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25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25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25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25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25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25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25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25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25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25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25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25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25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25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25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25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25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25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25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25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25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25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25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25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25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25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25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25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25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25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25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25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25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25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25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25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25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25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25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25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25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25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25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25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25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25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25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25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25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25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25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25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25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25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25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25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25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25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25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25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25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25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25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25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25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25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25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25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25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25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25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25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25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25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25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25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25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25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25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25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25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25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25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25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25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25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25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25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25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25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25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25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25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25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25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25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25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25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25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25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25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25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25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25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25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25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25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25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25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25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25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25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25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25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25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25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25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25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25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25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25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25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25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25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25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25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25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25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25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25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25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25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25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25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25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25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25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25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25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25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25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25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25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25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25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25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25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25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25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25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25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25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25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25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25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25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25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25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25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25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25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25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25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25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25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25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25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25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25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25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25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25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25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25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25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25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25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25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25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25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25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25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25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25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25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25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25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25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25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25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25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25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25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25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25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25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25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25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25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25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25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25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25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25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25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25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25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25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25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25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25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25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25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25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25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25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25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25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25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25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25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25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25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25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25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25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25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25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25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25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25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25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25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25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25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25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25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25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25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25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25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25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25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25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25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25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25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25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25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25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25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25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25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25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25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25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25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25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25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25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25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25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25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25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25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25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25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25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25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25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25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25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25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25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25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25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25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25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25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25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25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25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25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25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25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25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25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25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25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25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25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25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25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25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25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25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25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25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25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25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25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25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25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25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25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25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25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25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25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25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25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25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25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25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25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25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25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25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25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25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25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25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25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25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25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25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25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25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25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25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25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25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25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25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25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25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25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25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25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25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25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25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25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25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25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25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25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25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25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25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25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25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25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25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25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25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25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25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25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25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25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25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25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25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25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25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25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25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25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25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25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25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25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25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25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25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25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25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25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25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25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25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25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25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25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25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25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25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25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25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25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25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25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25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25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25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25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25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25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25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25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25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25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25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25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25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25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25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25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25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25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25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25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25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25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25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25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25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25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25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25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25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25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25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25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25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25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25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25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25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25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25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25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25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25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25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25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25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25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25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25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25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25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25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25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25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25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25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25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25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25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25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25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25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25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25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25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25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25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25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25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25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25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25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25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25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25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25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25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25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25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25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25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25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25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25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25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25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25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25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25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25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25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25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25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25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25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25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25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25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25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25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25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25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25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25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25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25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25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25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25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25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25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25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25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25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25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25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25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25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25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25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25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25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25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25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25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25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25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25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25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25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25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25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25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25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25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25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25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25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25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25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25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25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25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25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25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25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25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25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25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25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25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25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25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25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25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25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25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25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25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25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25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25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25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25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25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25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25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25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25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25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25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25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25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25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25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25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25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25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25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25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25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25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25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25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25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25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25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25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25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25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25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25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25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25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25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25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25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25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25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25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25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25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25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25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25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25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25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25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25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25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25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25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25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25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25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25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25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25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25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25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25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25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25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25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25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25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25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25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25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25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25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25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25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25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25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25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25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25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25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25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25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25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25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25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25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25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25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25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25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25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25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25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25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25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25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25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25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25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25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25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25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25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25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25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25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25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25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25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25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25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25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25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25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25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25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25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25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25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25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25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25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25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25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25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25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25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25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25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25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25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25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25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25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25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25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25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25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25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25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25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25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25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25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25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25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25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25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25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25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25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25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25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25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25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25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25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25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25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25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25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25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25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25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25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25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25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25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25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25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25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25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25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25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25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25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25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25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25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25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25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25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25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25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25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25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25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25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25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25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25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25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25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25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25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25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25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25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25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25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25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25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25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25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25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25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25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25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25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25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25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25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25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25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25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25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25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25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25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25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25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25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25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25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25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25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25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25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25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25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25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25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25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25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25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25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25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25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25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25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25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25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25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25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25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25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25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25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25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25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25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25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25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25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25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25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25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25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25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25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25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25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25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25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25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25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25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25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25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25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25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25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25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25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25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25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25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25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25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25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25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25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25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25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25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25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25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25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25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25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25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25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25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25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25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25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25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25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25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25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25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25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25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25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25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25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25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25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25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25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25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25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25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25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25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25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25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25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25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25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25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25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25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25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25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25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25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25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25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25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25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25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25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25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25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25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25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25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25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25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25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25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25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25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25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25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25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25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25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25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25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25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25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25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25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25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25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25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25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25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25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25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25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25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25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25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25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25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25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25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25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25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25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25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25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25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25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25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25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25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25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25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25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25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25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25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25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25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25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25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25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25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25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25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25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25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25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25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25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25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25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25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25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25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25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25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25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25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25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25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25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25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25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25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25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25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25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25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25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25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25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25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25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25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25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25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25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25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25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25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25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25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25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25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25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25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25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25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25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25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25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25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25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25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25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25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25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25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25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25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25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25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25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25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25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25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25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25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25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25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25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25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25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25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25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25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25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25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25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25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25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25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25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25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25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25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25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25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25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25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25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25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25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25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25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25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25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25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25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25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25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25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25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25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25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25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25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25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25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25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25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25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25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25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25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25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25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25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25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25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25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25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25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25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25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25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25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25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25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25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25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25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25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25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25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25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25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25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25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25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25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25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25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25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25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25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25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25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25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25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25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25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25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25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25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25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25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25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25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25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25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25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25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25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25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25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25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25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25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25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25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25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25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25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25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25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25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25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25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25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25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25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25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25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25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25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25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25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25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25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25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25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25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25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25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25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25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25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25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25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25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25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25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25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25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25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25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25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25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25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25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25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25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25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25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25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25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25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25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25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25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25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25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25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25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25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25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25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25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25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25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25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25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25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25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25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25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25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25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25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25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25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25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25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25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25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25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25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25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25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25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25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25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25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25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25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25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25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25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25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25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25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25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25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25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25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25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25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25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25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25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25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25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25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25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25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25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25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25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25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25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25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25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25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25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25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25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25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25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25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25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25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25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25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25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25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25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25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25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25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25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25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25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25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25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25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25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25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25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25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25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25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25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25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25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25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25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25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25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25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25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25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25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25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25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25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25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25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25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25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25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25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25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25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25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25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25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25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25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25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25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25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25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25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25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25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25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25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25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25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25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25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25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25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25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25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25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25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25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25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25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25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25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25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25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25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25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25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25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25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25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25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25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25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25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25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25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25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25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25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25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25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25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25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25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25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25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25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25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25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25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25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25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25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25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25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25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25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25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25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25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25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25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25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25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25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25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25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25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25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25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25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25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25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25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25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25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25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25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25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25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25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25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25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25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25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25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25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25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25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25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25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25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25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25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25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25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25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25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25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25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25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25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25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25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25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25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25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25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25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25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25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25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25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25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25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25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25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25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25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25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25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25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25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25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25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25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25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25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25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25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25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25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25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25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25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25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25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25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25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25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25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25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25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25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25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25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25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25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25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25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25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25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25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25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25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25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25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25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25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25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25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25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25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25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25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25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25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25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25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25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25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25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25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25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25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25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25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25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25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25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25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25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25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25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25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25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25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25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25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25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25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25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25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25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25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25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25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25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25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25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25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25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25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25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25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25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25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25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25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25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25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25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25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25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25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25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25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25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25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25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25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25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25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25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25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25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25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25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25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25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25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25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25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25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25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25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25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25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25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25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25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25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25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25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25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25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25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25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25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25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25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25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25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25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25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25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25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25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25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25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25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25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25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25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25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25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25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25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25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25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25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25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25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25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25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25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25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25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25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25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25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25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25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25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25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25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25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25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25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25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25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25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25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25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25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25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25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25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25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25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25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25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25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25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25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25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25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25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25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25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25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25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25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25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25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25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25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25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25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25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25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25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25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25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25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25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25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25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25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25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25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25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25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25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25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25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25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25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25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25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25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25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25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25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25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25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25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25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25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25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25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25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25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25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25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25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25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25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25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25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25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25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25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25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25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25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25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25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25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25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25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25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25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25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25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25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25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25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25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25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25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25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25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25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25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25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25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25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25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25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25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25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25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25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25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25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25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25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25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25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25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25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25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25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25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25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25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25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25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25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25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25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25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25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25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25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25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25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25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25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25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25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25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25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25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25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25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25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25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25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25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25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25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25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25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25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25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25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25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25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25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25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25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25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25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25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25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25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25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25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25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25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25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25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25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25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25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25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25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25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25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25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25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25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25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25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25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25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25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25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25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25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25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25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25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25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25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25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25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25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25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25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25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25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25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25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25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25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25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25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25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25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25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25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25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25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25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25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25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25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25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25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25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25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25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25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25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25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25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25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25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25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25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25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25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25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25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25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25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25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25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25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25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25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25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25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25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25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25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25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25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25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25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25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25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25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25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25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25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25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25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25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25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25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25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25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25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25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25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25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25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25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25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25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25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25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25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25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25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25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25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25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25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25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25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25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25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25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25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25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25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25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25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25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25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25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25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25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25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25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25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25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25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25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25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25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25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25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25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25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25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25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25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25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25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25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25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25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25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25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25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25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25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25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25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25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25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25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25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25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25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25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25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25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25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25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25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25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25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25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25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25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25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25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25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25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25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25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25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25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25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25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25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25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25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25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25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25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25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25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25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25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25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25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25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25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25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25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25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25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25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25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25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25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25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25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25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25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25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25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25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25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25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25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25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25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25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25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25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25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25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25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25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25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25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25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25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25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25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25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25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25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25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25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25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25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25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25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25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25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25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25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25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25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25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25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25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25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25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25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25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25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25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25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25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25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25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25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25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25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25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25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25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25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25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25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25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25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25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25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25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25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25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25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25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25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25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25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25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25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25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25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25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25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25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25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25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25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25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25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25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25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25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25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25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25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25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25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25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25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25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25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25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25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25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25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25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25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25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25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25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25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25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25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25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25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25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25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25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25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25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25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25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25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25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25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25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25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25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25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25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25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25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25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25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25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25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25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25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25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25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25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25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25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25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25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25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25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25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25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25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25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25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25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25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25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25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25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25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25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25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25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25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25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25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25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25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25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25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25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25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25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25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25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25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25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25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25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25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25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25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25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25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25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25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25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25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25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25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25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25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25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25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25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25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25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25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25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25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25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25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25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25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25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25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25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25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25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25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25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25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25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25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25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25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25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25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25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25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25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25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25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25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25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25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25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25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25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25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25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25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25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25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25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25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25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25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25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25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25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25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25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25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25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25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25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25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25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25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25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25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25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25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25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25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25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25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25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25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25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25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25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25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25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25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25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25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25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25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25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25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25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25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25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25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25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25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25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25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25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25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25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25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25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25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25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25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25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25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25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25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25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25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25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25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25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25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25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25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25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25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25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25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25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25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25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25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25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25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25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25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25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25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25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25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25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25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25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25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25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25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25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25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25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25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25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25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25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25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25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25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25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25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25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25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25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25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25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25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25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25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25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25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25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25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25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25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25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25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25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25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25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25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25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25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25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25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25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25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25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25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25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25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25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25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25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25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25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25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25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25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25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25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25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25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25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25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25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25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25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25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25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25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25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25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25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25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25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25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25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25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25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25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25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25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25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25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25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25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25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25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25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25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25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25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25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25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25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25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25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25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25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25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25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25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25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25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25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25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25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25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25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25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25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25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25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25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25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25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25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25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25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25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25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25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25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25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25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25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25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25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25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25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25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25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25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25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25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25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25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25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25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25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25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25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25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25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25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25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25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25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25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25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25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25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25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25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25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25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25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25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25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25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25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25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25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25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25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25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25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25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25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25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25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25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25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25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25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25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25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25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25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25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25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25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25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25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25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25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25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25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25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25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25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25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25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25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25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25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25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25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25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25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25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25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25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25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25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25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25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25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25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25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25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25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25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25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25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25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25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25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25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25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25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25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25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25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25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25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25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25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25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25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25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25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25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25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25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25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25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25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25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25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25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25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25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25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25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25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25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25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25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25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25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25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25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25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25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25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25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25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25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25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25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25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25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25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25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25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25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25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25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25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25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25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25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25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25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25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25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25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25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25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25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25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25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25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25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25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25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25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25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25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25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25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25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25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25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25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25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25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25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25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25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25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25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25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25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25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25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25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25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25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25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25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25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25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25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25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25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25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25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25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25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25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25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25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25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25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25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25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25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25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25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25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25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25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25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25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25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25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25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25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25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25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25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25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25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25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25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25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25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25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25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25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25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25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25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25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25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25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25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25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25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25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25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25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25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25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25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25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25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25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25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25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25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25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25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25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25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25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25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25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25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25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25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25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25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25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25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25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25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25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25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25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25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25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25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25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25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25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25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25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25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25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25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25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25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25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25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25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25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25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25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25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25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25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25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25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25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25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25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25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25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25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25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25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25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25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25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25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25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25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25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25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25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25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25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25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25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25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25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25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25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25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25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25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25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25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25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25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25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25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25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25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25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25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25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25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25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25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25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25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25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25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25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25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25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25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25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25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25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25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25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25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25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25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25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25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25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25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25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25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25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25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25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25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25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25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25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25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25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25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25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25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25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25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25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25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25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25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25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25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25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25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25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25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25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25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25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25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25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25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25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25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25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25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25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25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25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25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25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25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25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25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25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25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25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25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25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25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25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25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25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25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25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25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25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25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25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25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25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25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25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25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25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25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25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25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25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25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25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25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25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25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25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25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25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25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25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25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25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25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25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25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25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25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25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25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25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25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25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25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25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25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25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25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25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25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25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25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25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25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25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25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25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25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25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25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25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25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25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25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25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25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25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25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25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25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25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25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25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25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25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25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25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25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25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25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25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25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25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25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25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25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25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25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25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25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25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25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25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25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25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25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25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25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25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25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25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25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25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25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25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25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25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25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25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25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25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25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25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25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25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25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25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25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25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25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25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25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25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25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25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25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25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25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25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25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25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25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25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25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25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25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25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25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25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25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25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25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25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25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25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25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25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25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25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25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25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25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25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25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25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25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25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25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25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25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25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25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25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25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25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25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25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25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25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25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25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25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25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25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25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25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25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25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25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25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25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25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25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25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25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25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25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25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25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25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25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25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25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25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25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25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25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25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25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25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25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25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25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25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25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25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25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25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25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25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25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25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25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25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25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25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25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25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25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25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25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25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25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25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25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25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25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25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25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25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25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25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25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25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25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25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25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25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25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25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25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25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25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25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25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25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25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25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25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25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25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25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25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25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25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25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25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25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25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25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25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25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25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25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25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25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25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25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25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25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25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25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25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25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25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25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25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25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25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25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25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25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25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25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25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25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25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25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25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25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25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25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25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25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25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25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25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25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25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25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25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25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25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25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25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25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25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25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25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25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25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25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25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25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25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25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25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25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25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25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25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25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25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25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25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25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25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25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25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25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25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25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25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25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25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25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25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25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25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25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25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25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25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25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25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25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25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25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25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25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25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25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25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25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25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25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25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25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25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25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25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25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25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25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25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25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25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25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25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25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25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25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25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25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25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25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25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25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25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25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25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25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25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25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25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25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25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25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25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25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25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25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25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25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25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25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25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25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25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25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25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25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25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25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25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25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25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25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25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25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25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25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25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25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25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25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25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25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25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25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25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25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25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25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25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25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25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25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25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25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25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25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25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25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25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25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25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25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25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25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25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25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25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25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25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25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25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25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25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25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25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25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25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25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25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25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25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25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25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25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25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25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25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25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25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25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25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25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25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25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25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25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25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25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25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25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25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25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25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25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25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25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25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25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25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25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25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25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25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25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25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25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25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25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25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25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25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25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25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25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25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25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25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25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25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25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25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25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25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25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25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25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25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25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25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25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25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25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25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25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25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25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25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25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25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25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25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25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25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25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25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25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25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25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25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25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25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25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25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25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25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25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25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25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25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25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25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25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25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25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25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25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25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25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25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25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25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25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25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25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25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25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25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25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25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25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25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25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25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25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25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25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25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25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25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25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25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25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25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25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25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25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25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25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25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25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25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25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25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25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25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25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25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25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25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25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25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25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25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25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25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25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25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25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25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25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25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25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25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25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25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25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25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25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25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25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25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25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25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25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25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25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25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25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25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25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25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25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25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25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25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25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25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25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25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25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25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25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25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25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25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25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25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25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25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25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25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25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25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25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25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25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25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25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25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25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25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25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25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25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25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25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25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25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25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25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25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25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25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25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25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25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25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25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25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25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25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25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25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25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25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25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25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25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25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25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25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25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25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25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25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25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25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25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25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25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25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25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25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25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25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25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25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25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25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25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25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25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25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25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25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25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25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25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25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25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25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25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25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25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25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25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25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25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25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25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25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25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25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25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25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25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25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25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25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25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25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25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25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25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25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25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25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25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25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25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25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25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25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25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25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25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25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25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25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25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25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25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25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25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25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25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25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25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25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25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25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25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25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25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25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25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25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25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25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25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25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25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25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25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25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25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25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25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25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25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25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25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25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25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25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25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25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25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25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25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25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25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25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25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25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25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25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25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25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25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25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25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25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25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25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25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25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25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25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25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25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25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25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25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25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25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25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25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25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25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25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25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25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25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25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25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25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25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25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25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25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25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25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25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25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25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25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25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25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25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25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25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25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25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25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25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25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25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25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25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25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25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25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25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25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25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25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25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25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25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25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25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25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25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25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25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25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25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25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25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25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25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25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25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25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25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25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25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25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25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25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25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25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25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25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25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25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25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25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25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25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25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25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25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25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25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25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25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25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25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25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25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25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25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25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25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25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25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25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25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25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25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25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25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25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25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25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25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25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25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25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25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25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25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25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25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25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25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25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25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25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25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25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25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25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25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25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25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25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25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25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25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25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25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25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25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25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25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25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25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25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25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25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25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25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25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25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25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25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25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25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25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25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25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25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25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25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25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25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25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25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25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25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25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25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25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25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25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25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25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25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25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25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25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25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25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25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25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25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25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25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25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25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25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25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25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25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25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25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25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25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25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25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25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25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25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25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25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25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25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25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25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25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25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25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25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25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25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25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25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25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25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25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25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25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25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25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25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25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25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25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25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25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25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25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25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25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25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25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25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25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25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25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25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25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25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25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25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25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25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25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25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25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25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25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25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25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25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25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25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25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25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25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25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25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25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25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25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25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25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25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25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25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25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25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25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25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25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25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25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25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25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25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25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25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25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25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25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25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25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25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25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25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25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25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25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25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25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25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25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25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25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25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25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25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25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25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25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25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25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25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25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25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25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25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25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25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25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25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25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25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25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25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25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25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25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25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25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25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25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25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25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25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25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25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25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25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25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25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25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25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25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25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25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25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25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25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25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25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25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25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25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25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25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25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25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25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25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25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25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25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25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25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25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25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25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25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25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25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25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25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25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25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25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25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25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25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25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25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25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25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25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25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25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25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25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25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25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25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25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25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25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25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25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25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25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25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25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25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25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25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25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25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25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25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25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25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25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25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25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25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25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25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25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25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25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25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25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25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25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25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25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25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25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25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25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25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25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25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25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25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25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25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25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25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25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25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25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25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25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25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25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25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25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25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25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25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25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25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25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25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25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25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25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25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25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25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25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25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25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25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25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25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25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25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25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25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25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25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25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25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25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25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25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25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25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25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25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25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25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25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25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25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25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25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25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25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25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25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25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25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25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25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25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25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25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25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25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25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25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25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25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25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25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25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25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25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25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25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25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25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25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25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25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25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25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25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25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25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25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25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25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25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25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25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25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25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25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25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25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25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25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25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25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25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25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25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25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25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25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25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25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25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25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25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25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25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25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25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25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25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25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25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25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25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25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25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25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25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25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25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25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25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25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25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25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25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25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25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25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25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25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25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25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25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25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25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25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25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25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25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25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25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25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25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25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25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25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25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25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25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25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25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25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25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25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25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25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25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25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25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25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25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25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25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25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25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25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25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25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25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25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25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25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25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25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25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25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25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25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25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25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25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25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25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25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25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25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25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25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25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25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25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25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25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25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25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25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25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25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25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25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25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25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25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25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25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25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25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25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25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25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25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25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25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25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25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25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25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25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25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25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25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25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25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25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25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25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25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25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25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25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25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25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25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25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25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25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25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25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25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25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25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25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25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25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25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25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25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25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25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25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25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25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25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25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25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25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25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25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25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25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25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25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25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25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25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25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25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25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25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25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25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25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25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25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25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25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25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25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25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25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25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25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25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25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25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25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25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25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25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25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25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25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25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25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25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25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25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25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25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25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25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25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25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25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25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25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25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25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25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25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25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25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25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25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25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25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25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25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25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25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25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25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25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25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25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25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25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25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25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25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25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25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25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25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25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25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25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25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25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25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25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25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25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25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25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25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25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25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25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25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25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25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25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25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25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25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25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25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25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25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25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25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25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25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25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25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25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25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25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25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25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25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25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25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25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25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25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25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25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25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25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25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25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25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25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25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25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25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25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25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25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25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25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25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25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25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25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25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25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25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25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25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25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25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25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25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25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25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25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25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25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25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25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25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25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25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25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25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25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25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25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25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25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25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25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25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25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25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25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25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25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25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25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25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25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25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25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25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25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25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25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25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25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25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25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25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25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25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25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25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25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25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25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25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25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25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25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25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25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25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25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25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25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25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25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25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25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25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25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25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25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25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25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25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25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25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25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25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25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25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25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25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25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25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25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25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25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25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25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25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25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25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25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25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25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25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25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25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25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25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25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25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25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25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25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25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25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25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25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25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25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25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25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25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25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25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25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25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25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25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25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25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25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25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25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25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25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25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25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25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25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25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25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25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25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25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25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25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25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25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25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25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25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25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25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25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25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25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25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25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25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25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25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25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25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25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25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25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25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25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25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25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25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25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25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25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25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25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25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25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25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25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25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25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25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25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25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25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25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25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25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25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25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25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25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25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25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25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25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25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25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25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25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25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25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25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25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25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25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25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25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25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25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25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25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25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25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25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25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25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25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25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25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25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25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25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25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25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25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25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25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25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25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25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25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25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25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25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25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25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25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25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25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25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25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25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25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25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25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25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25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25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25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25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25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25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25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25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25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25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25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25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25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25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25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25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25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25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25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25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25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25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25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25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25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25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25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25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25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25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25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25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25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25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25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25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25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25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25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25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25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25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25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25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25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25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25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25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25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25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25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25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25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25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25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25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25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25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25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25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25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25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25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25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25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25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25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25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25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25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25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25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25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25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25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25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25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25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25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25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25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25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25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25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25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25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25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25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25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25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25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25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25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25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25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25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25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25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25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25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25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25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25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25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25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25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25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25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25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25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25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25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25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25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25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25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25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25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25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25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25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25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25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25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25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25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25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25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25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25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25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25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25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25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25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25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25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25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25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25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25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25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25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25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25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25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25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25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25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25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25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25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25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25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25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25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25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25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25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25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25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25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25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25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25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25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25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25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25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25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25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25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25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25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25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25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25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25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25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25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25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25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25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25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25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25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25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25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25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25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25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25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25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25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25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25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25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25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25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25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25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25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25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25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25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25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25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25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25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25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25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25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25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25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25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25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25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25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25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25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25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25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25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25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25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25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25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25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25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25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25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25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25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25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25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25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25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25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25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25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25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25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25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25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25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25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25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25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25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25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25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25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25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25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25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25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25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25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25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25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25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25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25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25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25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25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25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25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25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25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25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25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25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25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25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25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25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25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25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25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25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25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25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25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25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25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25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25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25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25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25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25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25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25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25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25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25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25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25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25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25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25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25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25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25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25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25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25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25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25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25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25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25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25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25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25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25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25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25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25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25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25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25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25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25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25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25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25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25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25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25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25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25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25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25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25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25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25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25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25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25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25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25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25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25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25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25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25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25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25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25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25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25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25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25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25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25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25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25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25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25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25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25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25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25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25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25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25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25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25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25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25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25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25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25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25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25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25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25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25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25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25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25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25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25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25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25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25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25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25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25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25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25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25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25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25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25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25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25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25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25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25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25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25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25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25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25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25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25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25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25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25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25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25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25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25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25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25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25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25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25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25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25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25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25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25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25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25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25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25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25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25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25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25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25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25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25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25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25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25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25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25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25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25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25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25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25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25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25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25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25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25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25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25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25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25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25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25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25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25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25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25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25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25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25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25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25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25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25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25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25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25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25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25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25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25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25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25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25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25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25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25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25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25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25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25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25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25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25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25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25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25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25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25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25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25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25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25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25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25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25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25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25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25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25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25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25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25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25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25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25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25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25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25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25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25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25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25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25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25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25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25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25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25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25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25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25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25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25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25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25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25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25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25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25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25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25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25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25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25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25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25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25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25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25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25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25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25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25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25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25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25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25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25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25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25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25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25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25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25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25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25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25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25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25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25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25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25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25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25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25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25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25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25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25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25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25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25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25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25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25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25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25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25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25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25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25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25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25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25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25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25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25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25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25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25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25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25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25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25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25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25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25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25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25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25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25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25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25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25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25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25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25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25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25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25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25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25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25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25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25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25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25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25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25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25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25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25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25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25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25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25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25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25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25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25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25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25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25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25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25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25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25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25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25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25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25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25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25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25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25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25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25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25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25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25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25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25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25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25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25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25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25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25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25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25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25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25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25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25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25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25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25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25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25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25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25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25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25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25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25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25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25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25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25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25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25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25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25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25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25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25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25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25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25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25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25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25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25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25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25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25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25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25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25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25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25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25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25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25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25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25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25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25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25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25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25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25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25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25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25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25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25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25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25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25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25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25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25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25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25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25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25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25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25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25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25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25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25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25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25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25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25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25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25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25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25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25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25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25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25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25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25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25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25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25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25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25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25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25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25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25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25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25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25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25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25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25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25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25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25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25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25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25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25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25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25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25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25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25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25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25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25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25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25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25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25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25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25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25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25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25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25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25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25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25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25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25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25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25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25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25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25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25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25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25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25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25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25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25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25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25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25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25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25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25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25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25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25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25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25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25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25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25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25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25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25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25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25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25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25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25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25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25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25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25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25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25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25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25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25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25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25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25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25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25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25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25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25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25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25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25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25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25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25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25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25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25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25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25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25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25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25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25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25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25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25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25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25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25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25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25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25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25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25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25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25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25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25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25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25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25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25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25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25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25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25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25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25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25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25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25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25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25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25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25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25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25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25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25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25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25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25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25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25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25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25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25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25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25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25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25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25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25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25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25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25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25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25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25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25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25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25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25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25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25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25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25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25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25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25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25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25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25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25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25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25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25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25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25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25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25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25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25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25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25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25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25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25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25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25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25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25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25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25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25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25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25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25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25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25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25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25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25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25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25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25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25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25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25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25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25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25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25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25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25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25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25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25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25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25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25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25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25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25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25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25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25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25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25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25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25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25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25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25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25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25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25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25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25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25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25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25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25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25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25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25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25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25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25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25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25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25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25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25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25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25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25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25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25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25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25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25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25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25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25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25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25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25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25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25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25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25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25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25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25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25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25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25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25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25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25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25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25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25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25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25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25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25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25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25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25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25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25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25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25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25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25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25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25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25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25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25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25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25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25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25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25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25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25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25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25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25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25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25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25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25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25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25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25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25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25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25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25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25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25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25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25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25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25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25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25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25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25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25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25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25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25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25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25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25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25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25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25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25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25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25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25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25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25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25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25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25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25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25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25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25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25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25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25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25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25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25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25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25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25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25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25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25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25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25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25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25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25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25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25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25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25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25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25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25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25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25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25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25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25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25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25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25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25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25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25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25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25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25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25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25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25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25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25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25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25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25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25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25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25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25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25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25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25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25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25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25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25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25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25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25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25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25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25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25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25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25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25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25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25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25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25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25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25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25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25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25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25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25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25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25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25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25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25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25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25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25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25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25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25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25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25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25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25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25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25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25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25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25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25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25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25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25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25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25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25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25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25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25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25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25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25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25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25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25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25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25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25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25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25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25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25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25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25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25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25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25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25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25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25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25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25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25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25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25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25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25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25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25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25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25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25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25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25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25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25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25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25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25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25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25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25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25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25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25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25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25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25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25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25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25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25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25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25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25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25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25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25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25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25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25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25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25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25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25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25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25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25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25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25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25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25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25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25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25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25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25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25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25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25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25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25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25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25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25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25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25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25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25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25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25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25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25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25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25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25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25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25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25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25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25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25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25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25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25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25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25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25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25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25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25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25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25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25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25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25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25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25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25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25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25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25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25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25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25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25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25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25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25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25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25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25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25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25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25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25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25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25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25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25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25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25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25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25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25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25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25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25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25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25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25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25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25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25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25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25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25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25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25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25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25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25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25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25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25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25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25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25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25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25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25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25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25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25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25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25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25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25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25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25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25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25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25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25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25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25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25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25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25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25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25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25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25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25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25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25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25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25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25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25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25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25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25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25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25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25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25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25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25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25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25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25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25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25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25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25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25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25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25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25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25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25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25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25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25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25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25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25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25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25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25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25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25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25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25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25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25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25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25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25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25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25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25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25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25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25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25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25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25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25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25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25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25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25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25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25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25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25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25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25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25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25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25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25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25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25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25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25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25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25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25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25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25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25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25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25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25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25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25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25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25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25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25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25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25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25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25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25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25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25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25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25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25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25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25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25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25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25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25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25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25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25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25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25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25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25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25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25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25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25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25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25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25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25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25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25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25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25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25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25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25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25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25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25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25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25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25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25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25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25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25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25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25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25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25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25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25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25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25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25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25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25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25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25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25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25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25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25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25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25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25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25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25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25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25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25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25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25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25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25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25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25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25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25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25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25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25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25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25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25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25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25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25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25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25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25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25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25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25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25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25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25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25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25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25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25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25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25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25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25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25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25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25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25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25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25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25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25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25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25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25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25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25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25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25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25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25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25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25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25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25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25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25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25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25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25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25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25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25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25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25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25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25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25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25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25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25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25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25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25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25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25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25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25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25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25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25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25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25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25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25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25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25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25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25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25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25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25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25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25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25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25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25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25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25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25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25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25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25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25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25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25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25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25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25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25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25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25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25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25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25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25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25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25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25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25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25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25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25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25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25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25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25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25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25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25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25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25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25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25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25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25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25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25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25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25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25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25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25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25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25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25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25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25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25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25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25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25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25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25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25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25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25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25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25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25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25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25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25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25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25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25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25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25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25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25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25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25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25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25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25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25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25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25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25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25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25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25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25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25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25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25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25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25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25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25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25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25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25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25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25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25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25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25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25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25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25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25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25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25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25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25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25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25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25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25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25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25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25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25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25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25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25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25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25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25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25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25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25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25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25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25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25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25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25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25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25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25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25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25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25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25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25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25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25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25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25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25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25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25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25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25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25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25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25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25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25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25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25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25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25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25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25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25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25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25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25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25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25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25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25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25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25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25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25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25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25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25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25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25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25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25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25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25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25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25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25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25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25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25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25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25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25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25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25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25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25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25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25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25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25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25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25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25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25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25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25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25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25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25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25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25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25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25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25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25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25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25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25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25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25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25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25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25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25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25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25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25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25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25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25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25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25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25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25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25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25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25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25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25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25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25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25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25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25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25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25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25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25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25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25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25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25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25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25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25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25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25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25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25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25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25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25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25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25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25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25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25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25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25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25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25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25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25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25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25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25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25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25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25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25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25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25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25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25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25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25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25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25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25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25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25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25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25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25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25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25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25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25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25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25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25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25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25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25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25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25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25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25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25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25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25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25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25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25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25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25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25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25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25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25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25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25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25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25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25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25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25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25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25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25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25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25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25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25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25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25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25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25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25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25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25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25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25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25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25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25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25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25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25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25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25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25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25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25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25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25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25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25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25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25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25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25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25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25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25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25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25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25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25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25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25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25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25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25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25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25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25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25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25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25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25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25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25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25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25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25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25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25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25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25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25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25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25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25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25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25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25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25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25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25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25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25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25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25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25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25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25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25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25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25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25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25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25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25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25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25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25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25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25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25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25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25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25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25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25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25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25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25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25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25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25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25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25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25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25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25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25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25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25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25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25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25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25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25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25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25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25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25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25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25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25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25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25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25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25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25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25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25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25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25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25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25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25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25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25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25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25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25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25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25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25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25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25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25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25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25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25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25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25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25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25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25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25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25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25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25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25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25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25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25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25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25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25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25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25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25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25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25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25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25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25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25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25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25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25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25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25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25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25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25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25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25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25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25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25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25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25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25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25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25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25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25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25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25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25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25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25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25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25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25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25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25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25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25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25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25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25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25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25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25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25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25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25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25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25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25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25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25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25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25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25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25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25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25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25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25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25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25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25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25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25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25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25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25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25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25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25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25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25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25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25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25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25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25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25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25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25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25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25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25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25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25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25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25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25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25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25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25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25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25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25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25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25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25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25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25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25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25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25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25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25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25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25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25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25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25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25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25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25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25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25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25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25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25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25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25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25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25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25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25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25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25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25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25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25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25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25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25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25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25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25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25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25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25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25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25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25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25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25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25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25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25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25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25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25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25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25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25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25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25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25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25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25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25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25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25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25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25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25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25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25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25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25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25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25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25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25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25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25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25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25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25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25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25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25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25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25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25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25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25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25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25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25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25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25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25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25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25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25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25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25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25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25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25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25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25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25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25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25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25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25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25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25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25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25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25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25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25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25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25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25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25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25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25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25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25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25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25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25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25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25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25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25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25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25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25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25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25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25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25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25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25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25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25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25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25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25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25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25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25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25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25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25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25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25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25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25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25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25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25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25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25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25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25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25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25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25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25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25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25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25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25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25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25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25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25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25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25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25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25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25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25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25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25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25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25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25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25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25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25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25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25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25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25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25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25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25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25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25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25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25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25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25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25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25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25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25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25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25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25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25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25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25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25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25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25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25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25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25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25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25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25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25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25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25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25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25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25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25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25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25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25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25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25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25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25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25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25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25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25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25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25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25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25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25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25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25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25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25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25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25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25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25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25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25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25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25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25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25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25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25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25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25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25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25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25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25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25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25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25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25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25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25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25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25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25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25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25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25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25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25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25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25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25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25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25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25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25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25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25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25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25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25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25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25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25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25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25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25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25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25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25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25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25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25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25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25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25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25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25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25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25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25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25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25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25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25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25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25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25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25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25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25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25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25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25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25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25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25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25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25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25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25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25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25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25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25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25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25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25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25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25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25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25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25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25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25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25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25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25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25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25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25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25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25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25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25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25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25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25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25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25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25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25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25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25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25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25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25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25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25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25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25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25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25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25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25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25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25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25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25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25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25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25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25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25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25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25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25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25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25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25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25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25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25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25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25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25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25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25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25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25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25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25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25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25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25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25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25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25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25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25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25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25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25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25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25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25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25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25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25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25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25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25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25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25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25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25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25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25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25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25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25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25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25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25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25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25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25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25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25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25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25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25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25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25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25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25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25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25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25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25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25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25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25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25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25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25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25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25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25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25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25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25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25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25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25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25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25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25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25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25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25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25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25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25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25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25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25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25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25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25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25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25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25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25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25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25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25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25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25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25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25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25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25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25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25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25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25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25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25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25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25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25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25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25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25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25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25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25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25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25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25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25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25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25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25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25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25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25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25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25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25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25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25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25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25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25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25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25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25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25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25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25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25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25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25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25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25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25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25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25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25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25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25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25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25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25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25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25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25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25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25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25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25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25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25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25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25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25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25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25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25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25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25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25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25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25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25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25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25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25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25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25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25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25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25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25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25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25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25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25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25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25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25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25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25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25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25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25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25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25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25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25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25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25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25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25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25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25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25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25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25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25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25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25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25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25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25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25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25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25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25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25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25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25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25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25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25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25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25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25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25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25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25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25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25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25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25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25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25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25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25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25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25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25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25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25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25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25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25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25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25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25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25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25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25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25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25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25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25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25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25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25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25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25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25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25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25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25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25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25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25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25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25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25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25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25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25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25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25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25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25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25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25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25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25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25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25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25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25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25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25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25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25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25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25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25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25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25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25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25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25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25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25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25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25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25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25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25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25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25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25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25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25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25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25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25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25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25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25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25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25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25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25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25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25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25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25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25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25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25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25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25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25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25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25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25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25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25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25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25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25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25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25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25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25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25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25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25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25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25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25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25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25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25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25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25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25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25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25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25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25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25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25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25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25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25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25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25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25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25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25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25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25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25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25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25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25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25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25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25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25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25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25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25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25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25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25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25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25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25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25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25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25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25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25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25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25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25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25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25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25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25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25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25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25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25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25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25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25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25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25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25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25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25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25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25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25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25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25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25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25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25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25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25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25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25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25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25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25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25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25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25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25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25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25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25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25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25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25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25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25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25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25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25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25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25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25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25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25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25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25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25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25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25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25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25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25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25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25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25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25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25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25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25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25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25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25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25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25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25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25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25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25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25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25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25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25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25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25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25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25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25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25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25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25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25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25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25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25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25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25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25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25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25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25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25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25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25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25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25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25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25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25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25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25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25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25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25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25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25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25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25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25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25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25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25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25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25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25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25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25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25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25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25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25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25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25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25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25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25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25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25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25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25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25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25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25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25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25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25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25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25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25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25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25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25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25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25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25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25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25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25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25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25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25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25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25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25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25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25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25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25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25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25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25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25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25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25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25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25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25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25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25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25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25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25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25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25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25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25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25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25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25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25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25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25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25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25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25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25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25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25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25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25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25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25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25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25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25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25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25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25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25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25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25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25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25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25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25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25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25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25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25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25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25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25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25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25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25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25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25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25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25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25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25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25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25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25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25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25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25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25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25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25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25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25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25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25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25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25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25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25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25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25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25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25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25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25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25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25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25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25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25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25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25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25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25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25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25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25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25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25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25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25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25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25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25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25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25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25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25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25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25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25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25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25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25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25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25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25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25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25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25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25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25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25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25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25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25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25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25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25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25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25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25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25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25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25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25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25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25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25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25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25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25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25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25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25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25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25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25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25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25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25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25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25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25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25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25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25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25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25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25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25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25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25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25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25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25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25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25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25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25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25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25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25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25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25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25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25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25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25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25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25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25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25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25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25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25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25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25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25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25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25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25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25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25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25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25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25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25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25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25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25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25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25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25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25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25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25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25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25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25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25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25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25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25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25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25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25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25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25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25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25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25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25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25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25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25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25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25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25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25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25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25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25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25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25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25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25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25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25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25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25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25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25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25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25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25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25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25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25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25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25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25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25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25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25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25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25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25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25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25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25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25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25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25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25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25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25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25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25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25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25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25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25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25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25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25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25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25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25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25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25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25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25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25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25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25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25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25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25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25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25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25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25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25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25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25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25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25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25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25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25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25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25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25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25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25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25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25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25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25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25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25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25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25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25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25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25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25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25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25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25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25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25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25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25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25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25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25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25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25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25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25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25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25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25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25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25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25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25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25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25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25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25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25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25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25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25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25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25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25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25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25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25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25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25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25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25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25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25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25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25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25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25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25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25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25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25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25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25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25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25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25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25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25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25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25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25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25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25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25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25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25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25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25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25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25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25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25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25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25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25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25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25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25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25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25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25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25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25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25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25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25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25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25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25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25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25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25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25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25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25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25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25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25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25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25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25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25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25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25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25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25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25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25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25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25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25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25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25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25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25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25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25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25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25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25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25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25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25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25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25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25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25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25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25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25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25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25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25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25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25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25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25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25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25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25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25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25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25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25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25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25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25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25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25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25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25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25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25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25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25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25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25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25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25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25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25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25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25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25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25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25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25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25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25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25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25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25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25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25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25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25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25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25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25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25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25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25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25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25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25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25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25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25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25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25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25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25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25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abSelected="1" zoomScaleNormal="100" workbookViewId="0">
      <selection activeCell="C11" sqref="C1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9" t="s">
        <v>69</v>
      </c>
    </row>
    <row r="3" spans="2:48" x14ac:dyDescent="0.2">
      <c r="B3" s="39"/>
    </row>
    <row r="4" spans="2:48" ht="12.75" x14ac:dyDescent="0.2">
      <c r="B4" s="39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9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5" t="s">
        <v>68</v>
      </c>
      <c r="AE9" s="45" t="s">
        <v>82</v>
      </c>
      <c r="AG9" s="45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6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2" t="s">
        <v>71</v>
      </c>
      <c r="AJ10" s="53"/>
      <c r="AL10" s="54"/>
      <c r="AN10" s="48"/>
      <c r="AP10" s="48"/>
      <c r="AR10" s="46" t="s">
        <v>91</v>
      </c>
    </row>
    <row r="11" spans="2:48" ht="12" customHeight="1" thickBot="1" x14ac:dyDescent="0.2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_xlfn.STDEV.S(C11:AA11)/SQRT(24)</f>
        <v>0.39317854974639238</v>
      </c>
      <c r="AG11" s="6">
        <f>$AJ$32*AE11</f>
        <v>0.81348641942528577</v>
      </c>
      <c r="AH11" s="24"/>
      <c r="AI11" s="6">
        <f>AC11+AG11</f>
        <v>2.9801530860919523</v>
      </c>
      <c r="AJ11" s="27">
        <f>AC11-AG11</f>
        <v>1.3531802472413808</v>
      </c>
      <c r="AL11" s="44">
        <f>ROUND(AI11,0)</f>
        <v>3</v>
      </c>
      <c r="AN11" s="47">
        <f>ROUNDUP(AI11,0)</f>
        <v>3</v>
      </c>
      <c r="AP11" s="57">
        <v>4.0373596507261738</v>
      </c>
      <c r="AR11" s="47">
        <f>AP11-AN11</f>
        <v>1.0373596507261738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_xlfn.STDEV.S(C12:AA12)/SQRT(24)</f>
        <v>0.34005896050296558</v>
      </c>
      <c r="AG12" s="6">
        <f t="shared" ref="AG12:AG27" si="2">$AJ$32*AE12</f>
        <v>0.70358198928063576</v>
      </c>
      <c r="AH12" s="24"/>
      <c r="AI12" s="6">
        <f>AC12+AG12</f>
        <v>2.2869153226139689</v>
      </c>
      <c r="AJ12" s="27">
        <f>AC12-AG12</f>
        <v>0.8797513440526975</v>
      </c>
      <c r="AL12" s="44">
        <f t="shared" ref="AL12:AL27" si="3">ROUND(AI12,0)</f>
        <v>2</v>
      </c>
      <c r="AN12" s="47">
        <f t="shared" ref="AN12:AN27" si="4">ROUNDUP(AI12,0)</f>
        <v>3</v>
      </c>
      <c r="AP12" s="57">
        <v>2.8761212164868772</v>
      </c>
      <c r="AR12" s="47">
        <f t="shared" ref="AR12:AR27" si="5">AP12-AN12</f>
        <v>-0.12387878351312276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ref="AI13:AI27" si="6">AC13+AG13</f>
        <v>2.034154362365924</v>
      </c>
      <c r="AJ13" s="28">
        <f t="shared" ref="AJ13:AJ27" si="7">AC13-AG13</f>
        <v>0.63251230430074235</v>
      </c>
      <c r="AL13" s="44">
        <f t="shared" si="3"/>
        <v>2</v>
      </c>
      <c r="AN13" s="47">
        <f t="shared" si="4"/>
        <v>3</v>
      </c>
      <c r="AP13" s="57">
        <v>2.989746546600931</v>
      </c>
      <c r="AR13" s="47">
        <f t="shared" si="5"/>
        <v>-1.0253453399069024E-2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6"/>
        <v>3.1840977949101705</v>
      </c>
      <c r="AJ14" s="28">
        <f t="shared" si="7"/>
        <v>1.4825688717564964</v>
      </c>
      <c r="AL14" s="44">
        <f t="shared" si="3"/>
        <v>3</v>
      </c>
      <c r="AN14" s="47">
        <f t="shared" si="4"/>
        <v>4</v>
      </c>
      <c r="AP14" s="57">
        <v>4.6799711576146157</v>
      </c>
      <c r="AR14" s="47">
        <f t="shared" si="5"/>
        <v>0.67997115761461568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6"/>
        <v>6.030685324161448</v>
      </c>
      <c r="AJ15" s="28">
        <f t="shared" si="7"/>
        <v>3.5526480091718859</v>
      </c>
      <c r="AL15" s="44">
        <f t="shared" si="3"/>
        <v>6</v>
      </c>
      <c r="AN15" s="47">
        <f t="shared" si="4"/>
        <v>7</v>
      </c>
      <c r="AP15" s="57">
        <v>8.0073690085929456</v>
      </c>
      <c r="AR15" s="47">
        <f t="shared" si="5"/>
        <v>1.0073690085929456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6"/>
        <v>9.829560760743087</v>
      </c>
      <c r="AJ16" s="28">
        <f t="shared" si="7"/>
        <v>5.920439239256913</v>
      </c>
      <c r="AL16" s="44">
        <f t="shared" si="3"/>
        <v>10</v>
      </c>
      <c r="AN16" s="47">
        <f t="shared" si="4"/>
        <v>10</v>
      </c>
      <c r="AP16" s="57">
        <v>13.195406665458671</v>
      </c>
      <c r="AR16" s="47">
        <f t="shared" si="5"/>
        <v>3.1954066654586715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6"/>
        <v>18.944699181504586</v>
      </c>
      <c r="AJ17" s="28">
        <f t="shared" si="7"/>
        <v>13.721967485162079</v>
      </c>
      <c r="AL17" s="44">
        <f t="shared" si="3"/>
        <v>19</v>
      </c>
      <c r="AN17" s="47">
        <f t="shared" si="4"/>
        <v>19</v>
      </c>
      <c r="AP17" s="57">
        <v>23.12339788719061</v>
      </c>
      <c r="AR17" s="47">
        <f t="shared" si="5"/>
        <v>4.1233978871906096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6"/>
        <v>29.237484482268375</v>
      </c>
      <c r="AJ18" s="28">
        <f t="shared" si="7"/>
        <v>21.929182184398289</v>
      </c>
      <c r="AL18" s="44">
        <f t="shared" si="3"/>
        <v>29</v>
      </c>
      <c r="AN18" s="47">
        <f t="shared" si="4"/>
        <v>30</v>
      </c>
      <c r="AP18" s="57">
        <v>35.666276797303205</v>
      </c>
      <c r="AR18" s="47">
        <f t="shared" si="5"/>
        <v>5.6662767973032047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6"/>
        <v>21.534298364903034</v>
      </c>
      <c r="AJ19" s="28">
        <f t="shared" si="7"/>
        <v>16.049034968430302</v>
      </c>
      <c r="AL19" s="44">
        <f t="shared" si="3"/>
        <v>22</v>
      </c>
      <c r="AN19" s="47">
        <f t="shared" si="4"/>
        <v>22</v>
      </c>
      <c r="AP19" s="57">
        <v>26.165153723690839</v>
      </c>
      <c r="AR19" s="47">
        <f t="shared" si="5"/>
        <v>4.1651537236908389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6"/>
        <v>17.069921104796123</v>
      </c>
      <c r="AJ20" s="28">
        <f t="shared" si="7"/>
        <v>12.846745561870547</v>
      </c>
      <c r="AL20" s="44">
        <f t="shared" si="3"/>
        <v>17</v>
      </c>
      <c r="AN20" s="47">
        <f t="shared" si="4"/>
        <v>18</v>
      </c>
      <c r="AP20" s="57">
        <v>20.563533724344111</v>
      </c>
      <c r="AR20" s="47">
        <f t="shared" si="5"/>
        <v>2.5635337243441114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6"/>
        <v>9.0308299864675732</v>
      </c>
      <c r="AJ21" s="28">
        <f t="shared" si="7"/>
        <v>6.0525033468657599</v>
      </c>
      <c r="AL21" s="44">
        <f t="shared" si="3"/>
        <v>9</v>
      </c>
      <c r="AN21" s="47">
        <f t="shared" si="4"/>
        <v>10</v>
      </c>
      <c r="AP21" s="57">
        <v>11.947492552216151</v>
      </c>
      <c r="AR21" s="47">
        <f t="shared" si="5"/>
        <v>1.9474925522161506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6"/>
        <v>6.5386425631046734</v>
      </c>
      <c r="AJ22" s="28">
        <f t="shared" si="7"/>
        <v>4.1280241035619927</v>
      </c>
      <c r="AL22" s="44">
        <f t="shared" si="3"/>
        <v>7</v>
      </c>
      <c r="AN22" s="47">
        <f t="shared" si="4"/>
        <v>7</v>
      </c>
      <c r="AP22" s="57">
        <v>7.8469819804033518</v>
      </c>
      <c r="AR22" s="47">
        <f t="shared" si="5"/>
        <v>0.84698198040335182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6"/>
        <v>4.2838073383224415</v>
      </c>
      <c r="AJ23" s="28">
        <f t="shared" si="7"/>
        <v>1.8828593283442252</v>
      </c>
      <c r="AL23" s="44">
        <f t="shared" si="3"/>
        <v>4</v>
      </c>
      <c r="AN23" s="47">
        <f t="shared" si="4"/>
        <v>5</v>
      </c>
      <c r="AP23" s="57">
        <v>6.0423899255866367</v>
      </c>
      <c r="AR23" s="47">
        <f t="shared" si="5"/>
        <v>1.0423899255866367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6"/>
        <v>1.7364024009200536</v>
      </c>
      <c r="AJ24" s="28">
        <f t="shared" si="7"/>
        <v>0.68026426574661292</v>
      </c>
      <c r="AL24" s="44">
        <f t="shared" si="3"/>
        <v>2</v>
      </c>
      <c r="AN24" s="47">
        <f t="shared" si="4"/>
        <v>2</v>
      </c>
      <c r="AP24" s="57">
        <v>2.4082167452820045</v>
      </c>
      <c r="AR24" s="47">
        <f t="shared" si="5"/>
        <v>0.40821674528200447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6"/>
        <v>2.5745086036035971</v>
      </c>
      <c r="AJ25" s="28">
        <f t="shared" si="7"/>
        <v>1.3421580630630692</v>
      </c>
      <c r="AL25" s="44">
        <f t="shared" si="3"/>
        <v>3</v>
      </c>
      <c r="AN25" s="47">
        <f t="shared" si="4"/>
        <v>3</v>
      </c>
      <c r="AP25" s="57">
        <v>3.5047901658011567</v>
      </c>
      <c r="AR25" s="47">
        <f t="shared" si="5"/>
        <v>0.50479016580115665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6"/>
        <v>0.93508363523360716</v>
      </c>
      <c r="AJ26" s="28">
        <f t="shared" si="7"/>
        <v>0.14824969809972616</v>
      </c>
      <c r="AL26" s="44">
        <f t="shared" si="3"/>
        <v>1</v>
      </c>
      <c r="AN26" s="47">
        <f t="shared" si="4"/>
        <v>1</v>
      </c>
      <c r="AP26" s="57">
        <v>1.4409406015647919</v>
      </c>
      <c r="AR26" s="47">
        <f t="shared" si="5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20">
        <f t="shared" si="6"/>
        <v>0</v>
      </c>
      <c r="AJ27" s="29">
        <f t="shared" si="7"/>
        <v>0</v>
      </c>
      <c r="AL27" s="44">
        <f t="shared" si="3"/>
        <v>0</v>
      </c>
      <c r="AN27" s="47">
        <f t="shared" si="4"/>
        <v>0</v>
      </c>
      <c r="AP27" s="57">
        <v>0</v>
      </c>
      <c r="AR27" s="47">
        <f t="shared" si="5"/>
        <v>0</v>
      </c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41" t="s">
        <v>71</v>
      </c>
    </row>
    <row r="31" spans="2:44" x14ac:dyDescent="0.2">
      <c r="AI31" s="39" t="s">
        <v>73</v>
      </c>
    </row>
    <row r="32" spans="2:44" ht="13.5" x14ac:dyDescent="0.25">
      <c r="AI32" s="42" t="s">
        <v>96</v>
      </c>
      <c r="AJ32" s="20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U33"/>
  <sheetViews>
    <sheetView topLeftCell="A10" zoomScaleNormal="100" workbookViewId="0">
      <selection activeCell="Z28" sqref="Z28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7.8554687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1.5703125" style="1" customWidth="1"/>
    <col min="37" max="37" width="7.7109375" style="1" customWidth="1"/>
    <col min="38" max="38" width="1.7109375" style="1" customWidth="1"/>
    <col min="39" max="39" width="8.140625" style="1" customWidth="1"/>
    <col min="40" max="40" width="1.7109375" style="1" customWidth="1"/>
    <col min="41" max="41" width="6.140625" style="1" customWidth="1"/>
    <col min="42" max="42" width="5.28515625" style="1" bestFit="1" customWidth="1"/>
    <col min="43" max="43" width="1.5703125" style="1" customWidth="1"/>
    <col min="44" max="44" width="6" style="1" customWidth="1"/>
    <col min="45" max="46" width="5.5703125" style="1" customWidth="1"/>
    <col min="47" max="47" width="5.42578125" style="1" customWidth="1"/>
    <col min="48" max="16384" width="8.85546875" style="1"/>
  </cols>
  <sheetData>
    <row r="1" spans="2:47" ht="15.75" x14ac:dyDescent="0.25">
      <c r="B1" s="2" t="s">
        <v>64</v>
      </c>
    </row>
    <row r="2" spans="2:47" x14ac:dyDescent="0.2">
      <c r="B2" s="39" t="s">
        <v>69</v>
      </c>
    </row>
    <row r="4" spans="2:47" x14ac:dyDescent="0.2">
      <c r="B4" s="39" t="s">
        <v>92</v>
      </c>
    </row>
    <row r="6" spans="2:47" ht="12.75" x14ac:dyDescent="0.2">
      <c r="B6" s="5"/>
      <c r="AM6" s="39"/>
      <c r="AN6" s="39"/>
    </row>
    <row r="7" spans="2:47" x14ac:dyDescent="0.2">
      <c r="AM7" s="39"/>
      <c r="AN7" s="39"/>
    </row>
    <row r="8" spans="2:47" ht="12.75" x14ac:dyDescent="0.2">
      <c r="B8" s="5" t="s">
        <v>80</v>
      </c>
      <c r="G8" s="4"/>
      <c r="H8" s="4"/>
      <c r="I8" s="4"/>
      <c r="K8" s="25"/>
      <c r="L8" s="3"/>
      <c r="M8" s="3"/>
      <c r="N8" s="3"/>
      <c r="AR8" s="40"/>
      <c r="AS8" s="40"/>
    </row>
    <row r="9" spans="2:47" ht="12.75" x14ac:dyDescent="0.2">
      <c r="B9" s="5"/>
      <c r="G9" s="4"/>
      <c r="H9" s="4"/>
      <c r="I9" s="4"/>
      <c r="K9" s="25"/>
      <c r="L9" s="3"/>
      <c r="M9" s="3"/>
      <c r="N9" s="3"/>
      <c r="AR9" s="40"/>
      <c r="AS9" s="40"/>
    </row>
    <row r="10" spans="2:47" ht="11.25" customHeight="1" x14ac:dyDescent="0.2">
      <c r="B10" s="5"/>
      <c r="G10" s="4"/>
      <c r="H10" s="4"/>
      <c r="I10" s="4"/>
      <c r="K10" s="25"/>
      <c r="L10" s="3"/>
      <c r="M10" s="3"/>
      <c r="N10" s="3"/>
    </row>
    <row r="11" spans="2:47" ht="15" customHeight="1" thickBot="1" x14ac:dyDescent="0.3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99</v>
      </c>
      <c r="AL11" s="61"/>
      <c r="AM11" s="48" t="s">
        <v>100</v>
      </c>
      <c r="AN11" s="60"/>
      <c r="AO11" s="56" t="s">
        <v>94</v>
      </c>
      <c r="AP11" s="56"/>
      <c r="AQ11" s="64"/>
      <c r="AR11" s="56" t="s">
        <v>98</v>
      </c>
      <c r="AS11" s="56"/>
      <c r="AT11" s="43"/>
      <c r="AU11" s="43"/>
    </row>
    <row r="12" spans="2:47" ht="18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4"/>
      <c r="AJ12" s="3"/>
      <c r="AK12" s="48"/>
      <c r="AL12" s="61"/>
      <c r="AM12" s="48"/>
      <c r="AN12" s="60"/>
      <c r="AO12" s="56"/>
      <c r="AP12" s="56"/>
      <c r="AQ12" s="64"/>
      <c r="AR12" s="56"/>
      <c r="AS12" s="56"/>
      <c r="AT12" s="55"/>
      <c r="AU12" s="55"/>
    </row>
    <row r="13" spans="2:47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(($AO$31-1)*AF13 + ($AP$31-1)*AG13)/($AO$31+$AP$31-2)</f>
        <v>0</v>
      </c>
      <c r="AJ13" s="3"/>
      <c r="AK13" s="40">
        <f>$AP$32*SQRT((AI13)/$AO$31 + AI13/$AP$31)</f>
        <v>0</v>
      </c>
      <c r="AL13" s="40"/>
      <c r="AM13" s="40">
        <f>$AP$33*SQRT((AI13)/$AO$31 + AI13/$AP$31)</f>
        <v>0</v>
      </c>
      <c r="AN13" s="40"/>
      <c r="AO13" s="6">
        <f>(AC13-AD13) - AK13</f>
        <v>0</v>
      </c>
      <c r="AP13" s="40">
        <f>(AC13-AD13) + AK13</f>
        <v>0</v>
      </c>
      <c r="AQ13" s="40"/>
      <c r="AR13" s="40">
        <f>(AC13-AD13) - AM13</f>
        <v>0</v>
      </c>
      <c r="AS13" s="40">
        <f>(AC13-AD13)  +AM13</f>
        <v>0</v>
      </c>
      <c r="AT13" s="40"/>
      <c r="AU13" s="40"/>
    </row>
    <row r="14" spans="2:47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8" si="4">(($AO$31-1)*AF14 + ($AP$31-1)*AG14)/($AO$31+$AP$31-2)</f>
        <v>0.44696969696969691</v>
      </c>
      <c r="AJ14" s="3"/>
      <c r="AK14" s="40">
        <f>$AP$32*SQRT((AI14)/$AO$31 + AI14/$AP$31)</f>
        <v>0.4686339095302603</v>
      </c>
      <c r="AL14" s="40"/>
      <c r="AM14" s="40">
        <f t="shared" ref="AM14:AM28" si="5">$AP$33*SQRT((AI14)/$AO$31 + AI14/$AP$31)</f>
        <v>0.36055060832234931</v>
      </c>
      <c r="AN14" s="40"/>
      <c r="AO14" s="6">
        <f t="shared" ref="AO14:AO27" si="6">(AC14-AD14) - AK14</f>
        <v>-0.13530057619692692</v>
      </c>
      <c r="AP14" s="40">
        <f t="shared" ref="AP14:AP27" si="7">(AC14-AD14) + AK14</f>
        <v>0.80196724286359367</v>
      </c>
      <c r="AQ14" s="40"/>
      <c r="AR14" s="40">
        <f t="shared" ref="AR14:AR27" si="8">(AC14-AD14) - AM14</f>
        <v>-2.7217274989015938E-2</v>
      </c>
      <c r="AS14" s="40">
        <f t="shared" ref="AS14:AS27" si="9">(AC14-AD14)  +AM14</f>
        <v>0.69388394165568268</v>
      </c>
      <c r="AT14" s="40"/>
      <c r="AU14" s="40"/>
    </row>
    <row r="15" spans="2:47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40">
        <f>$AP$32*SQRT((AI15)/$AO$31 + AI15/$AP$31)</f>
        <v>0.40470078109910074</v>
      </c>
      <c r="AL15" s="40"/>
      <c r="AM15" s="40">
        <f t="shared" si="5"/>
        <v>0.31136268598247641</v>
      </c>
      <c r="AN15" s="40"/>
      <c r="AO15" s="6">
        <f t="shared" si="6"/>
        <v>-0.40470078109910074</v>
      </c>
      <c r="AP15" s="40">
        <f t="shared" si="7"/>
        <v>0.40470078109910074</v>
      </c>
      <c r="AQ15" s="40"/>
      <c r="AR15" s="40">
        <f t="shared" si="8"/>
        <v>-0.31136268598247641</v>
      </c>
      <c r="AS15" s="40">
        <f t="shared" si="9"/>
        <v>0.31136268598247641</v>
      </c>
      <c r="AT15" s="40"/>
      <c r="AU15" s="40"/>
    </row>
    <row r="16" spans="2:47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40">
        <f>$AP$32*SQRT((AI16)/$AO$31 + AI16/$AP$31)</f>
        <v>0.3531263356996282</v>
      </c>
      <c r="AL16" s="40"/>
      <c r="AM16" s="40">
        <f t="shared" si="5"/>
        <v>0.2716831039366388</v>
      </c>
      <c r="AN16" s="40"/>
      <c r="AO16" s="6">
        <f t="shared" si="6"/>
        <v>-0.60312633569962815</v>
      </c>
      <c r="AP16" s="40">
        <f t="shared" si="7"/>
        <v>0.1031263356996282</v>
      </c>
      <c r="AQ16" s="40"/>
      <c r="AR16" s="40">
        <f t="shared" si="8"/>
        <v>-0.52168310393663875</v>
      </c>
      <c r="AS16" s="40">
        <f t="shared" si="9"/>
        <v>2.1683103936638803E-2</v>
      </c>
      <c r="AT16" s="40"/>
      <c r="AU16" s="40"/>
    </row>
    <row r="17" spans="2:47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40">
        <f>$AP$32*SQRT((AI17)/$AO$31 + AI17/$AP$31)</f>
        <v>0.57070507019516192</v>
      </c>
      <c r="AL17" s="40"/>
      <c r="AM17" s="40">
        <f t="shared" si="5"/>
        <v>0.43908060438428009</v>
      </c>
      <c r="AN17" s="40"/>
      <c r="AO17" s="6">
        <f t="shared" si="6"/>
        <v>-0.98737173686182866</v>
      </c>
      <c r="AP17" s="40">
        <f t="shared" si="7"/>
        <v>0.15403840352849518</v>
      </c>
      <c r="AQ17" s="40"/>
      <c r="AR17" s="40">
        <f t="shared" si="8"/>
        <v>-0.85574727105094683</v>
      </c>
      <c r="AS17" s="40">
        <f t="shared" si="9"/>
        <v>2.2413937717613353E-2</v>
      </c>
      <c r="AT17" s="40"/>
      <c r="AU17" s="40"/>
    </row>
    <row r="18" spans="2:47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40">
        <f>$AP$32*SQRT((AI18)/$AO$31 + AI18/$AP$31)</f>
        <v>0.78961449126977934</v>
      </c>
      <c r="AL18" s="40"/>
      <c r="AM18" s="40">
        <f t="shared" si="5"/>
        <v>0.60750188874046496</v>
      </c>
      <c r="AN18" s="40"/>
      <c r="AO18" s="6">
        <f t="shared" si="6"/>
        <v>-0.20628115793644608</v>
      </c>
      <c r="AP18" s="40">
        <f t="shared" si="7"/>
        <v>1.3729478246031126</v>
      </c>
      <c r="AQ18" s="40"/>
      <c r="AR18" s="40">
        <f t="shared" si="8"/>
        <v>-2.4168555407131698E-2</v>
      </c>
      <c r="AS18" s="40">
        <f t="shared" si="9"/>
        <v>1.1908352220737983</v>
      </c>
      <c r="AT18" s="40"/>
      <c r="AU18" s="40"/>
    </row>
    <row r="19" spans="2:47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40">
        <f>$AP$32*SQRT((AI19)/$AO$31 + AI19/$AP$31)</f>
        <v>1.0263628455164215</v>
      </c>
      <c r="AL19" s="40"/>
      <c r="AM19" s="40">
        <f t="shared" si="5"/>
        <v>0.78964782698147507</v>
      </c>
      <c r="AN19" s="40"/>
      <c r="AO19" s="6">
        <f t="shared" si="6"/>
        <v>-1.3596961788497548</v>
      </c>
      <c r="AP19" s="40">
        <f t="shared" si="7"/>
        <v>0.69302951218308828</v>
      </c>
      <c r="AQ19" s="40"/>
      <c r="AR19" s="40">
        <f t="shared" si="8"/>
        <v>-1.1229811603148083</v>
      </c>
      <c r="AS19" s="40">
        <f t="shared" si="9"/>
        <v>0.45631449364814181</v>
      </c>
      <c r="AT19" s="40"/>
      <c r="AU19" s="40"/>
    </row>
    <row r="20" spans="2:47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40">
        <f>$AP$32*SQRT((AI20)/$AO$31 + AI20/$AP$31)</f>
        <v>2.2709677634660563</v>
      </c>
      <c r="AL20" s="40"/>
      <c r="AM20" s="40">
        <f t="shared" si="5"/>
        <v>1.7472035035169833</v>
      </c>
      <c r="AN20" s="40"/>
      <c r="AO20" s="6">
        <f t="shared" si="6"/>
        <v>-4.3543010967993894</v>
      </c>
      <c r="AP20" s="40">
        <f t="shared" si="7"/>
        <v>0.1876344301327233</v>
      </c>
      <c r="AQ20" s="40"/>
      <c r="AR20" s="40">
        <f t="shared" si="8"/>
        <v>-3.8305368368503165</v>
      </c>
      <c r="AS20" s="40">
        <f t="shared" si="9"/>
        <v>-0.33612982981634976</v>
      </c>
      <c r="AT20" s="40"/>
      <c r="AU20" s="40"/>
    </row>
    <row r="21" spans="2:47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40">
        <f>$AP$32*SQRT((AI21)/$AO$31 + AI21/$AP$31)</f>
        <v>2.4537473808370427</v>
      </c>
      <c r="AL21" s="40"/>
      <c r="AM21" s="40">
        <f t="shared" si="5"/>
        <v>1.8878277752392156</v>
      </c>
      <c r="AN21" s="40"/>
      <c r="AO21" s="6">
        <f t="shared" si="6"/>
        <v>-3.7037473808370427</v>
      </c>
      <c r="AP21" s="40">
        <f t="shared" si="7"/>
        <v>1.2037473808370427</v>
      </c>
      <c r="AQ21" s="40"/>
      <c r="AR21" s="40">
        <f t="shared" si="8"/>
        <v>-3.1378277752392156</v>
      </c>
      <c r="AS21" s="40">
        <f t="shared" si="9"/>
        <v>0.63782777523921563</v>
      </c>
      <c r="AT21" s="40"/>
      <c r="AU21" s="40"/>
    </row>
    <row r="22" spans="2:47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40">
        <f>$AP$32*SQRT((AI22)/$AO$31 + AI22/$AP$31)</f>
        <v>1.7656316784981401</v>
      </c>
      <c r="AL22" s="40"/>
      <c r="AM22" s="40">
        <f t="shared" si="5"/>
        <v>1.3584155196831933</v>
      </c>
      <c r="AN22" s="40"/>
      <c r="AO22" s="6">
        <f t="shared" si="6"/>
        <v>-0.3489650118314731</v>
      </c>
      <c r="AP22" s="40">
        <f t="shared" si="7"/>
        <v>3.1822983451648073</v>
      </c>
      <c r="AQ22" s="40"/>
      <c r="AR22" s="40">
        <f t="shared" si="8"/>
        <v>5.8251146983473667E-2</v>
      </c>
      <c r="AS22" s="40">
        <f t="shared" si="9"/>
        <v>2.7750821863498603</v>
      </c>
      <c r="AT22" s="40"/>
      <c r="AU22" s="40"/>
    </row>
    <row r="23" spans="2:47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40">
        <f>$AP$32*SQRT((AI23)/$AO$31 + AI23/$AP$31)</f>
        <v>1.6902342448308727</v>
      </c>
      <c r="AL23" s="40"/>
      <c r="AM23" s="40">
        <f t="shared" si="5"/>
        <v>1.3004073601756452</v>
      </c>
      <c r="AN23" s="40"/>
      <c r="AO23" s="6">
        <f t="shared" si="6"/>
        <v>-1.7735675781642062</v>
      </c>
      <c r="AP23" s="40">
        <f t="shared" si="7"/>
        <v>1.6069009114975392</v>
      </c>
      <c r="AQ23" s="40"/>
      <c r="AR23" s="40">
        <f t="shared" si="8"/>
        <v>-1.3837406935089787</v>
      </c>
      <c r="AS23" s="40">
        <f t="shared" si="9"/>
        <v>1.2170740268423117</v>
      </c>
      <c r="AT23" s="40"/>
      <c r="AU23" s="40"/>
    </row>
    <row r="24" spans="2:47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40">
        <f>$AP$32*SQRT((AI24)/$AO$31 + AI24/$AP$31)</f>
        <v>1.1373263700873024</v>
      </c>
      <c r="AL24" s="40"/>
      <c r="AM24" s="40">
        <f t="shared" si="5"/>
        <v>0.87501929812773815</v>
      </c>
      <c r="AN24" s="40"/>
      <c r="AO24" s="6">
        <f t="shared" si="6"/>
        <v>-0.55399303675396916</v>
      </c>
      <c r="AP24" s="40">
        <f t="shared" si="7"/>
        <v>1.7206597034206357</v>
      </c>
      <c r="AQ24" s="40"/>
      <c r="AR24" s="40">
        <f t="shared" si="8"/>
        <v>-0.29168596479440489</v>
      </c>
      <c r="AS24" s="40">
        <f t="shared" si="9"/>
        <v>1.4583526314610715</v>
      </c>
      <c r="AT24" s="40"/>
      <c r="AU24" s="40"/>
    </row>
    <row r="25" spans="2:47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40">
        <f>$AP$32*SQRT((AI25)/$AO$31 + AI25/$AP$31)</f>
        <v>0.66694751234049277</v>
      </c>
      <c r="AL25" s="40"/>
      <c r="AM25" s="40">
        <f t="shared" si="5"/>
        <v>0.5131261874209615</v>
      </c>
      <c r="AN25" s="40"/>
      <c r="AO25" s="6">
        <f t="shared" si="6"/>
        <v>-0.58361417900715939</v>
      </c>
      <c r="AP25" s="40">
        <f t="shared" si="7"/>
        <v>0.75028084567382614</v>
      </c>
      <c r="AQ25" s="40"/>
      <c r="AR25" s="40">
        <f t="shared" si="8"/>
        <v>-0.42979285408762813</v>
      </c>
      <c r="AS25" s="40">
        <f t="shared" si="9"/>
        <v>0.59645952075429487</v>
      </c>
      <c r="AT25" s="40"/>
      <c r="AU25" s="40"/>
    </row>
    <row r="26" spans="2:47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40">
        <f>$AP$32*SQRT((AI26)/$AO$31 + AI26/$AP$31)</f>
        <v>0.75095518593846788</v>
      </c>
      <c r="AL26" s="40"/>
      <c r="AM26" s="40">
        <f t="shared" si="5"/>
        <v>0.57775876565213513</v>
      </c>
      <c r="AN26" s="40"/>
      <c r="AO26" s="6">
        <f t="shared" si="6"/>
        <v>-9.5518593846788402E-4</v>
      </c>
      <c r="AP26" s="40">
        <f t="shared" si="7"/>
        <v>1.500955185938468</v>
      </c>
      <c r="AQ26" s="40"/>
      <c r="AR26" s="40">
        <f t="shared" si="8"/>
        <v>0.17224123434786487</v>
      </c>
      <c r="AS26" s="40">
        <f t="shared" si="9"/>
        <v>1.3277587656521352</v>
      </c>
      <c r="AT26" s="40"/>
      <c r="AU26" s="40"/>
    </row>
    <row r="27" spans="2:47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59">
        <f t="shared" si="0"/>
        <v>0.16666666666666666</v>
      </c>
      <c r="AD27" s="59">
        <f t="shared" si="1"/>
        <v>0.5</v>
      </c>
      <c r="AF27" s="59">
        <f t="shared" si="2"/>
        <v>0.33333333333333331</v>
      </c>
      <c r="AG27" s="59">
        <f t="shared" si="3"/>
        <v>2.0909090909090908</v>
      </c>
      <c r="AI27" s="59">
        <f t="shared" si="4"/>
        <v>1.2121212121212122</v>
      </c>
      <c r="AJ27" s="3"/>
      <c r="AK27" s="59">
        <f>$AP$32*SQRT((AI27)/$AO$31 + AI27/$AP$31)</f>
        <v>0.7717341092329244</v>
      </c>
      <c r="AL27" s="40"/>
      <c r="AM27" s="59">
        <f t="shared" si="5"/>
        <v>0.59374534554262848</v>
      </c>
      <c r="AN27" s="40"/>
      <c r="AO27" s="6">
        <f t="shared" si="6"/>
        <v>-1.1050674425662579</v>
      </c>
      <c r="AP27" s="40">
        <f t="shared" si="7"/>
        <v>0.43840077589959103</v>
      </c>
      <c r="AQ27" s="40"/>
      <c r="AR27" s="59">
        <f t="shared" si="8"/>
        <v>-0.92707867887596185</v>
      </c>
      <c r="AS27" s="59">
        <f t="shared" si="9"/>
        <v>0.26041201220929511</v>
      </c>
      <c r="AT27" s="40"/>
      <c r="AU27" s="40"/>
    </row>
    <row r="28" spans="2:47" ht="12.75" thickBot="1" x14ac:dyDescent="0.25">
      <c r="B28" s="22" t="s">
        <v>63</v>
      </c>
      <c r="C28" s="22">
        <f t="shared" ref="C28:N28" si="10">SUM(C13:C27)</f>
        <v>26</v>
      </c>
      <c r="D28" s="22">
        <f t="shared" si="10"/>
        <v>35</v>
      </c>
      <c r="E28" s="22">
        <f t="shared" si="10"/>
        <v>32</v>
      </c>
      <c r="F28" s="22">
        <f t="shared" si="10"/>
        <v>33</v>
      </c>
      <c r="G28" s="22">
        <f t="shared" si="10"/>
        <v>28</v>
      </c>
      <c r="H28" s="22">
        <f t="shared" si="10"/>
        <v>22</v>
      </c>
      <c r="I28" s="22">
        <f t="shared" si="10"/>
        <v>35</v>
      </c>
      <c r="J28" s="22">
        <f t="shared" si="10"/>
        <v>28</v>
      </c>
      <c r="K28" s="22">
        <f t="shared" si="10"/>
        <v>21</v>
      </c>
      <c r="L28" s="22">
        <f t="shared" si="10"/>
        <v>36</v>
      </c>
      <c r="M28" s="22">
        <f t="shared" si="10"/>
        <v>25</v>
      </c>
      <c r="N28" s="22">
        <f t="shared" si="10"/>
        <v>30</v>
      </c>
      <c r="P28" s="22">
        <f t="shared" ref="P28:AA28" si="11">SUM(P13:P27)</f>
        <v>30</v>
      </c>
      <c r="Q28" s="22">
        <f t="shared" si="11"/>
        <v>19</v>
      </c>
      <c r="R28" s="22">
        <f t="shared" si="11"/>
        <v>30</v>
      </c>
      <c r="S28" s="22">
        <f t="shared" si="11"/>
        <v>35</v>
      </c>
      <c r="T28" s="22">
        <f t="shared" si="11"/>
        <v>20</v>
      </c>
      <c r="U28" s="22">
        <f t="shared" si="11"/>
        <v>24</v>
      </c>
      <c r="V28" s="22">
        <f t="shared" si="11"/>
        <v>35</v>
      </c>
      <c r="W28" s="22">
        <f t="shared" si="11"/>
        <v>38</v>
      </c>
      <c r="X28" s="22">
        <f t="shared" si="11"/>
        <v>35</v>
      </c>
      <c r="Y28" s="22">
        <f t="shared" si="11"/>
        <v>36</v>
      </c>
      <c r="Z28" s="22">
        <f t="shared" si="11"/>
        <v>37</v>
      </c>
      <c r="AA28" s="22">
        <f t="shared" si="11"/>
        <v>24</v>
      </c>
      <c r="AC28" s="59">
        <f t="shared" ref="AC28" si="12">AVERAGE(C28:N28)</f>
        <v>29.25</v>
      </c>
      <c r="AD28" s="59">
        <f t="shared" ref="AD28" si="13">AVERAGE(P28:AA28)</f>
        <v>30.25</v>
      </c>
      <c r="AF28" s="59">
        <f t="shared" ref="AF28" si="14">_xlfn.VAR.S(C28:N28)</f>
        <v>26.022727272727273</v>
      </c>
      <c r="AG28" s="59">
        <f t="shared" ref="AG28" si="15">_xlfn.VAR.S(P28:AA28)</f>
        <v>46.93181818181818</v>
      </c>
      <c r="AI28" s="59">
        <f t="shared" si="4"/>
        <v>36.477272727272727</v>
      </c>
      <c r="AK28" s="59">
        <f>$AP$32*SQRT((AI28)/$AO$31 + AI28/$AP$31)</f>
        <v>4.2335612762242443</v>
      </c>
      <c r="AL28" s="40"/>
      <c r="AM28" s="59">
        <f t="shared" si="5"/>
        <v>3.2571545986559269</v>
      </c>
      <c r="AO28" s="6">
        <f t="shared" ref="AO28" si="16">(AC28-AD28) - AK28</f>
        <v>-5.2335612762242443</v>
      </c>
      <c r="AP28" s="40">
        <f t="shared" ref="AP28" si="17">(AC28-AD28) + AK28</f>
        <v>3.2335612762242443</v>
      </c>
      <c r="AQ28" s="40"/>
      <c r="AR28" s="59">
        <f t="shared" ref="AR28" si="18">(AC28-AD28) - AM28</f>
        <v>-4.2571545986559265</v>
      </c>
      <c r="AS28" s="59">
        <f t="shared" ref="AS28" si="19">(AC28-AD28)  +AM28</f>
        <v>2.2571545986559269</v>
      </c>
    </row>
    <row r="29" spans="2:47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</row>
    <row r="30" spans="2:47" ht="12.75" thickBot="1" x14ac:dyDescent="0.25">
      <c r="AO30" s="41" t="s">
        <v>34</v>
      </c>
      <c r="AP30" s="41" t="s">
        <v>35</v>
      </c>
      <c r="AQ30" s="63"/>
    </row>
    <row r="31" spans="2:47" x14ac:dyDescent="0.2">
      <c r="AM31" s="62" t="s">
        <v>73</v>
      </c>
      <c r="AN31" s="39"/>
      <c r="AO31" s="1">
        <v>12</v>
      </c>
      <c r="AP31" s="1">
        <v>12</v>
      </c>
      <c r="AT31" s="58"/>
    </row>
    <row r="32" spans="2:47" ht="13.5" x14ac:dyDescent="0.25">
      <c r="AM32" s="39"/>
      <c r="AN32" s="39"/>
      <c r="AO32" s="26" t="s">
        <v>95</v>
      </c>
      <c r="AP32" s="40">
        <v>1.7170000000000001</v>
      </c>
      <c r="AQ32" s="40"/>
    </row>
    <row r="33" spans="41:43" ht="13.5" x14ac:dyDescent="0.25">
      <c r="AO33" s="26" t="s">
        <v>97</v>
      </c>
      <c r="AP33" s="40">
        <v>1.321</v>
      </c>
      <c r="AQ33" s="40"/>
    </row>
  </sheetData>
  <mergeCells count="10">
    <mergeCell ref="AT12:AU12"/>
    <mergeCell ref="AC11:AD11"/>
    <mergeCell ref="AI11:AI12"/>
    <mergeCell ref="AK11:AK12"/>
    <mergeCell ref="C11:N11"/>
    <mergeCell ref="P11:AA11"/>
    <mergeCell ref="AF11:AG11"/>
    <mergeCell ref="AO11:AP12"/>
    <mergeCell ref="AR11:AS12"/>
    <mergeCell ref="AM11:AM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Umeayo Onyekachukwu</cp:lastModifiedBy>
  <dcterms:created xsi:type="dcterms:W3CDTF">2017-07-31T12:57:06Z</dcterms:created>
  <dcterms:modified xsi:type="dcterms:W3CDTF">2022-03-19T23:27:38Z</dcterms:modified>
</cp:coreProperties>
</file>