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7.png" ContentType="image/png"/>
  <Override PartName="/xl/media/image16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3.png" ContentType="image/png"/>
  <Override PartName="/xl/media/image12.png" ContentType="image/png"/>
  <Override PartName="/xl/media/image18.png" ContentType="image/png"/>
  <Override PartName="/xl/media/image20.png" ContentType="image/png"/>
  <Override PartName="/xl/media/image9.png" ContentType="image/png"/>
  <Override PartName="/xl/media/image4.png" ContentType="image/png"/>
  <Override PartName="/xl/media/image13.png" ContentType="image/png"/>
  <Override PartName="/xl/media/image30.png" ContentType="image/png"/>
  <Override PartName="/xl/media/image28.png" ContentType="image/png"/>
  <Override PartName="/xl/media/image10.png" ContentType="image/png"/>
  <Override PartName="/xl/media/image1.png" ContentType="image/png"/>
  <Override PartName="/xl/media/image6.png" ContentType="image/png"/>
  <Override PartName="/xl/media/image15.png" ContentType="image/png"/>
  <Override PartName="/xl/media/image5.png" ContentType="image/png"/>
  <Override PartName="/xl/media/image14.png" ContentType="image/png"/>
  <Override PartName="/xl/media/image19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" sheetId="1" state="visible" r:id="rId3"/>
    <sheet name="AIE" sheetId="2" state="visible" r:id="rId4"/>
    <sheet name="EE" sheetId="3" state="visible" r:id="rId5"/>
    <sheet name="SE" sheetId="4" state="visible" r:id="rId6"/>
    <sheet name="CE" sheetId="5" state="visible" r:id="rId7"/>
    <sheet name="Calcu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<sst xmlns="http://schemas.openxmlformats.org/spreadsheetml/2006/main" count="400" uniqueCount="252">
  <si>
    <t xml:space="preserve">Nome</t>
  </si>
  <si>
    <t xml:space="preserve">Itens de Dados Referenciais</t>
  </si>
  <si>
    <t xml:space="preserve">Registros Lógicos</t>
  </si>
  <si>
    <t xml:space="preserve">Complexidade</t>
  </si>
  <si>
    <t xml:space="preserve">Tamanho (FP)</t>
  </si>
  <si>
    <t xml:space="preserve">Imagem da Tela</t>
  </si>
  <si>
    <t xml:space="preserve">Cadastro de Business (Tela Cadastro do Business)</t>
  </si>
  <si>
    <t xml:space="preserve">Nome da empresa ou responsável;
E-mail;
CPF;
Data de nascimento;
Senha (hash);
Saldo disponível;
Data de criação;</t>
  </si>
  <si>
    <t xml:space="preserve">Business</t>
  </si>
  <si>
    <t xml:space="preserve">Simples</t>
  </si>
  <si>
    <t xml:space="preserve">(Imagem 1)</t>
  </si>
  <si>
    <t xml:space="preserve">Conta do Cliente (Tela Cadastro do Cliente)</t>
  </si>
  <si>
    <t xml:space="preserve">E-mail;
CPF;
Senha (hash);
Data de criação;</t>
  </si>
  <si>
    <t xml:space="preserve">Cliente</t>
  </si>
  <si>
    <t xml:space="preserve">(Imagem 2)</t>
  </si>
  <si>
    <t xml:space="preserve"> </t>
  </si>
  <si>
    <t xml:space="preserve">Imagem 1</t>
  </si>
  <si>
    <t xml:space="preserve">Cobrança (Tela Criar Cobrança)</t>
  </si>
  <si>
    <t xml:space="preserve">Valor;
Descrição;
CPF do cliente;
E-mail do cliente;
Método habilitado;
Link de pagamento;
Status;
Data de criação;
Data de pagamento;</t>
  </si>
  <si>
    <t xml:space="preserve">Cobrança;
Método de pagamento habilitado</t>
  </si>
  <si>
    <t xml:space="preserve">(Imagem 3)</t>
  </si>
  <si>
    <t xml:space="preserve">Pagamento (Tela Pagamento via Pix)</t>
  </si>
  <si>
    <t xml:space="preserve">Método utilizado;
Valor pago;
CPF do pagador;
Status;
Identificador da transação externa;
Data do pagamento;</t>
  </si>
  <si>
    <t xml:space="preserve">Pagamento</t>
  </si>
  <si>
    <t xml:space="preserve">(Imagem 4)</t>
  </si>
  <si>
    <t xml:space="preserve">Extrato / Movimentação (Tela Extrato)</t>
  </si>
  <si>
    <t xml:space="preserve">Tipo da movimentação;
Valor;
Descrição;
Data;</t>
  </si>
  <si>
    <t xml:space="preserve">Movimentação</t>
  </si>
  <si>
    <t xml:space="preserve">(Imagem 5)</t>
  </si>
  <si>
    <t xml:space="preserve">Saque (Tela Solicitar Saque)</t>
  </si>
  <si>
    <t xml:space="preserve">Valor;
Chave Pix;
Status;
Data da solicitação;
Data de conclusão;</t>
  </si>
  <si>
    <t xml:space="preserve">Saque</t>
  </si>
  <si>
    <t xml:space="preserve">(Imagem 6)</t>
  </si>
  <si>
    <t xml:space="preserve">Imagem 2</t>
  </si>
  <si>
    <t xml:space="preserve">Imagem 3</t>
  </si>
  <si>
    <t xml:space="preserve">Imagem 4</t>
  </si>
  <si>
    <t xml:space="preserve">Imagem 5</t>
  </si>
  <si>
    <t xml:space="preserve">Imagem 6</t>
  </si>
  <si>
    <t xml:space="preserve">Confirmação de Transação Pix (Tela Retorno do Pagamento Pix)</t>
  </si>
  <si>
    <t xml:space="preserve">Identificador da transação externa;
Status da confirmação;
Data e hora da confirmação;</t>
  </si>
  <si>
    <t xml:space="preserve">Confirmação de pagamento Pix</t>
  </si>
  <si>
    <t xml:space="preserve">Confirmação de Transação de Cartão (Tela Retorno do Pagamento Cartão)</t>
  </si>
  <si>
    <t xml:space="preserve">Identificador da transação externa;
Status da confirmação;
Data e hora da confirmação;
Final do cartão;</t>
  </si>
  <si>
    <t xml:space="preserve">Confirmação de pagamento com cartão</t>
  </si>
  <si>
    <t xml:space="preserve">Confirmação de Boleto (Tela Retorno do Pagamento Boleto)</t>
  </si>
  <si>
    <t xml:space="preserve">Confirmação de boleto</t>
  </si>
  <si>
    <t xml:space="preserve">Confirmação e Cotação de Criptomoeda (Tela Retorno do Pagamento Cripto)</t>
  </si>
  <si>
    <t xml:space="preserve">Identificador da transação externa;
Criptomoeda;
Cotação aplicada;
Quantidade em cripto;
Status da confirmação;
Data e hora da confirmação;</t>
  </si>
  <si>
    <t xml:space="preserve">Cotação e confirmação de cripto</t>
  </si>
  <si>
    <t xml:space="preserve">Consulta de CPF (Tela Cadastro do Business)</t>
  </si>
  <si>
    <t xml:space="preserve">CPF;
Situação cadastral;</t>
  </si>
  <si>
    <t xml:space="preserve">Cadastro de CPF</t>
  </si>
  <si>
    <t xml:space="preserve">Diretório de Chaves Pix, DICT (Tela Solicitar Saque)</t>
  </si>
  <si>
    <t xml:space="preserve">Chave Pix;
Tipo da chave;
Nome do titular;
CPF do titular (mascarado);
Situação da chave;</t>
  </si>
  <si>
    <t xml:space="preserve">Chave Pix (DICT)</t>
  </si>
  <si>
    <t xml:space="preserve">Quantidade de arquivos referenciados</t>
  </si>
  <si>
    <t xml:space="preserve">Quantidade de itens de dados referenciados</t>
  </si>
  <si>
    <t xml:space="preserve">Incluir business (Tela Cadastro do Business)</t>
  </si>
  <si>
    <t xml:space="preserve">ALI Business;
AIE Consulta de CPF;</t>
  </si>
  <si>
    <t xml:space="preserve">6 (campos de entrada: nome da empresa ou responsável, e-mail, CPF, data de nascimento, senha, aceite dos termos de uso);
1 (mensagem de retorno ao usuário);</t>
  </si>
  <si>
    <t xml:space="preserve">Moderado</t>
  </si>
  <si>
    <t xml:space="preserve">Alterar dados do business (Tela Editar Dados)</t>
  </si>
  <si>
    <t xml:space="preserve">ALI Business;</t>
  </si>
  <si>
    <t xml:space="preserve">4 (campos de entrada: nome da empresa, e-mail, senha atual, nova senha);
1 (mensagem de retorno ao usuário);</t>
  </si>
  <si>
    <t xml:space="preserve">Excluir conta do business (Tela Excluir Conta)</t>
  </si>
  <si>
    <t xml:space="preserve">ALI Business;
ALI Cobrança;
ALI Saque;</t>
  </si>
  <si>
    <t xml:space="preserve">2 (campos de entrada: senha de confirmação, confirmação da exclusão);
1 (mensagem de retorno ao usuário);</t>
  </si>
  <si>
    <t xml:space="preserve">Confirmar pagamento recebido do gateway (Tela Pagamento Pix)</t>
  </si>
  <si>
    <t xml:space="preserve">ALI Pagamento;
ALI Cobrança;
ALI Business;
ALI Movimentação;
AIE Confirmação de pagamento Pix;
AIE Confirmação de pagamento com cartão;
AIE Confirmação de boleto;
AIE Cotação e confirmação de cripto;</t>
  </si>
  <si>
    <t xml:space="preserve">3 (dados recebidos do gateway: identificador do pagamento, identificador da transação externa, status);
1 (mensagem de retorno);</t>
  </si>
  <si>
    <t xml:space="preserve">Incluir cobrança (Tela Criar Cobrança)</t>
  </si>
  <si>
    <t xml:space="preserve">ALI Cobrança;
ALI Cliente;</t>
  </si>
  <si>
    <t xml:space="preserve">5 (campos de entrada: valor, descrição, CPF do cliente, e-mail do cliente, métodos de pagamento aceitos);
1 (mensagem de retorno, com o link);</t>
  </si>
  <si>
    <t xml:space="preserve">Alterar cobrança (Tela Editar Cobrança)</t>
  </si>
  <si>
    <t xml:space="preserve">ALI Cobrança;
ALI Pagamento;</t>
  </si>
  <si>
    <t xml:space="preserve">5 (campos de entrada: identificador da cobrança, valor, descrição, e-mail do cliente, métodos de pagamento aceitos);
1 (mensagem de retorno ao usuário);</t>
  </si>
  <si>
    <t xml:space="preserve">Excluir cobrança (Tela Cancelar Cobrança)</t>
  </si>
  <si>
    <t xml:space="preserve">2 (campos de entrada: identificador da cobrança, confirmação do cancelamento);
1 (mensagem de retorno ao usuário);</t>
  </si>
  <si>
    <t xml:space="preserve">(Imagem 7)</t>
  </si>
  <si>
    <t xml:space="preserve">Pagar cobrança com cartão (Tela Pagamento com Cartão)</t>
  </si>
  <si>
    <t xml:space="preserve">ALI Pagamento;
ALI Cobrança;</t>
  </si>
  <si>
    <t xml:space="preserve">7 (campos de entrada: identificador da cobrança, CPF do pagador, nome no cartão, número do cartão, validade, código de segurança, parcelas);
1 (mensagem de retorno ao usuário);</t>
  </si>
  <si>
    <t xml:space="preserve">(Imagem 8)</t>
  </si>
  <si>
    <t xml:space="preserve">Incluir conta de cliente (Tela Cadastro do Cliente)</t>
  </si>
  <si>
    <t xml:space="preserve">ALI Cliente;
ALI Cobrança;
AIE Consulta de CPF;</t>
  </si>
  <si>
    <t xml:space="preserve">4 (campos de entrada: e-mail, CPF, senha, confirmação da senha);
1 (mensagem de retorno ao usuário);</t>
  </si>
  <si>
    <t xml:space="preserve">Complexo</t>
  </si>
  <si>
    <t xml:space="preserve">(Imagem 9)</t>
  </si>
  <si>
    <t xml:space="preserve">Alterar conta de cliente (Tela Minha Conta)</t>
  </si>
  <si>
    <t xml:space="preserve">ALI Cliente;</t>
  </si>
  <si>
    <t xml:space="preserve">3 (campos de entrada: e-mail, senha atual, nova senha);
1 (mensagem de retorno ao usuário);</t>
  </si>
  <si>
    <t xml:space="preserve">(Imagem 10)</t>
  </si>
  <si>
    <t xml:space="preserve">Excluir conta de cliente (Tela Excluir Conta do Cliente)</t>
  </si>
  <si>
    <t xml:space="preserve">ALI Cliente;
ALI Cobrança;</t>
  </si>
  <si>
    <t xml:space="preserve">(Imagem 11)</t>
  </si>
  <si>
    <t xml:space="preserve">Solicitar saque via Pix (Tela Solicitar Saque)</t>
  </si>
  <si>
    <t xml:space="preserve">ALI Saque;
ALI Business;
ALI Movimentação;
AIE DICT de chaves Pix;</t>
  </si>
  <si>
    <t xml:space="preserve">2 (campos de entrada: valor, chave Pix);
1 (mensagem de retorno ao usuário);</t>
  </si>
  <si>
    <t xml:space="preserve">(Imagem 12)</t>
  </si>
  <si>
    <t xml:space="preserve">Contribuição Para EE</t>
  </si>
  <si>
    <t xml:space="preserve">Eduardo: Incluir business, Alterar dados do business, Excluir conta do business e Confirmar pagamento recebido do gateway.
Gabriel: Incluir cobrança, Alterar cobrança, Excluir cobrança e Pagar cobrança com cartão.
João Pedro: Incluir conta de cliente, Alterar conta de cliente, Excluir conta de cliente e Solicitar saque via Pix.
Cada um identificou os ALIs e AIEs usados nas suas transações, contou os itens de dados e definiu a complexidade e o tamanho de cada uma.</t>
  </si>
  <si>
    <t xml:space="preserve">Imagem 7</t>
  </si>
  <si>
    <t xml:space="preserve">Imagem 8</t>
  </si>
  <si>
    <t xml:space="preserve">Imagem 9</t>
  </si>
  <si>
    <t xml:space="preserve">Imagem 10</t>
  </si>
  <si>
    <t xml:space="preserve">Imagem 11</t>
  </si>
  <si>
    <t xml:space="preserve">Imagem 12</t>
  </si>
  <si>
    <t xml:space="preserve">Explicação</t>
  </si>
  <si>
    <t xml:space="preserve">Exibir painel do business com resumo (Tela Painel do Business)</t>
  </si>
  <si>
    <t xml:space="preserve">ALI Business;
ALI Cobrança;
ALI Movimentação;</t>
  </si>
  <si>
    <t xml:space="preserve">2 (dados do business: nome e saldo disponível);
4 (indicadores calculados: total recebido no mês, total sacado no mês, cobranças pendentes, cobranças pagas);
3 (últimas movimentações: tipo, valor, data e hora);</t>
  </si>
  <si>
    <t xml:space="preserve">O total recebido e sacado no mês e a quantidade de cobranças pendentes e pagas não estão gravados em nenhum campo. O sistema os calcula somando as movimentações do período e contando as cobranças por status, então o resultado exibido é dado derivado.</t>
  </si>
  <si>
    <t xml:space="preserve">Gerar extrato com totais do período (Tela Extrato)</t>
  </si>
  <si>
    <t xml:space="preserve">ALI Business;
ALI Movimentação;
ALI Pagamento;
ALI Saque;</t>
  </si>
  <si>
    <t xml:space="preserve">4 (filtros e paginação: data inicial, data final, tipo, página);
5 (colunas da listagem: data, tipo, valor, método utilizado, status do saque);
4 (totais calculados: total de entradas, total de saídas, saldo do período, saldo atual);</t>
  </si>
  <si>
    <t xml:space="preserve">Os totais de entradas e de saídas e o saldo do período não existem nas tabelas. São obtidos somando as movimentações dentro do intervalo escolhido, por isso são dados derivados.</t>
  </si>
  <si>
    <t xml:space="preserve">Gerar pagamento via Pix com QR Code (Tela Pagamento via Pix)</t>
  </si>
  <si>
    <t xml:space="preserve">ALI Business;
ALI Cobrança;
ALI Pagamento;</t>
  </si>
  <si>
    <t xml:space="preserve">6 (dados da cobrança: nome do business, identificador da cobrança, descrição, valor, CPF do pagador, método utilizado);
5 (dados gerados: identificador da transação, código copia e cola, imagem do QR Code, data e hora de expiração, status do pagamento);</t>
  </si>
  <si>
    <t xml:space="preserve">O QR Code, o código copia e cola e o prazo de expiração não são lidos de nenhum arquivo. O sistema os gera a partir do valor da cobrança e do identificador da transação, ou seja, são dados derivados. A função ainda cria o pagamento pendente.</t>
  </si>
  <si>
    <t xml:space="preserve">Gerar cotação e instruções de pagamento em criptomoeda (Tela Pagamento em Cripto)</t>
  </si>
  <si>
    <t xml:space="preserve">ALI Cobrança;
ALI Pagamento;
AIE Cotação e confirmação de cripto;</t>
  </si>
  <si>
    <t xml:space="preserve">5 (dados da cobrança e escolha do pagador: identificador da cobrança, valor em reais, CPF do pagador, moeda, rede);
6 (dados calculados: cotação aplicada, valor a pagar em cripto, endereço da carteira, imagem do QR Code, validade da cotação, status do pagamento);</t>
  </si>
  <si>
    <t xml:space="preserve">O valor a pagar em criptomoeda é calculado dividindo o valor em reais pela cotação vigente, e o QR Code e o prazo de validade da cotação também são gerados na hora. Nenhum deles é um dado armazenado, portanto são derivados.</t>
  </si>
  <si>
    <t xml:space="preserve">Listar cobranças do cliente com totais (Tela Minhas Cobranças)</t>
  </si>
  <si>
    <t xml:space="preserve">ALI Cliente;
ALI Cobrança;
ALI Pagamento;
ALI Business;</t>
  </si>
  <si>
    <t xml:space="preserve">2 (filtros: CPF do cliente, filtro de status);
7 (colunas da listagem: nome do business, descrição, valor, status, data de criação, data do pagamento, método utilizado);
3 (totais calculados: total pago, total pendente, quantidade de cobranças);</t>
  </si>
  <si>
    <t xml:space="preserve">O total pago, o total pendente e a quantidade de cobranças resultam de somas e contagens sobre as cobranças e os pagamentos do cliente. Esses números são derivados e não ficam gravados.</t>
  </si>
  <si>
    <t xml:space="preserve">Emitir comprovante de saque (Tela Comprovante de Saque)</t>
  </si>
  <si>
    <t xml:space="preserve">ALI Saque;
ALI Business;</t>
  </si>
  <si>
    <t xml:space="preserve">7 (dados do saque e do business: código, valor, chave Pix, status, data e hora da solicitação, data de conclusão, nome do business);
2 (saldos calculados: saldo anterior e saldo posterior);</t>
  </si>
  <si>
    <t xml:space="preserve">Os saldos anterior e posterior ao saque são calculados a partir do saldo atual do business e do valor sacado, e o arquivo do comprovante é gerado pelo sistema. Ambos são dados derivados.</t>
  </si>
  <si>
    <t xml:space="preserve">Entrada Quantidade Arquivos Referenciados</t>
  </si>
  <si>
    <t xml:space="preserve">Entrada Quantidade de itens de dados referenciados</t>
  </si>
  <si>
    <t xml:space="preserve">Complexidade Entrada</t>
  </si>
  <si>
    <t xml:space="preserve">Tamanho Entrada (FP)</t>
  </si>
  <si>
    <t xml:space="preserve">Saída Quantidade Arquivos Referenciados</t>
  </si>
  <si>
    <t xml:space="preserve">Saída Quantidade de itens de dados referenciados</t>
  </si>
  <si>
    <t xml:space="preserve">Complexidade Saída</t>
  </si>
  <si>
    <t xml:space="preserve">Tamanho Saída (FP)</t>
  </si>
  <si>
    <t xml:space="preserve">Tamanho Final (FP)</t>
  </si>
  <si>
    <t xml:space="preserve">Imagem</t>
  </si>
  <si>
    <t xml:space="preserve">Consultar resultado do pagamento (Tela Retorno do Pagamento)</t>
  </si>
  <si>
    <t xml:space="preserve">ALI Pagamento;</t>
  </si>
  <si>
    <t xml:space="preserve">Identificador do pagamento;</t>
  </si>
  <si>
    <t xml:space="preserve">ALI Pagamento;
ALI Cobrança;
ALI Business;</t>
  </si>
  <si>
    <t xml:space="preserve">Status do pagamento;
Identificação da transação;
Data e hora;
Valor pago;
Método utilizado;
Nome do business;
Descrição da cobrança;</t>
  </si>
  <si>
    <t xml:space="preserve">Listar cobranças emitidas pelo business (Tela Cobranças Emitidas)</t>
  </si>
  <si>
    <t xml:space="preserve">ALI Cobrança;</t>
  </si>
  <si>
    <t xml:space="preserve">Filtro de status;
Página;</t>
  </si>
  <si>
    <t xml:space="preserve">Número da cobrança;
Descrição;
CPF do cliente (mascarado);
Valor;
Status;
Data de criação;
Link de pagamento;</t>
  </si>
  <si>
    <t xml:space="preserve">Acessar cobrança pelo link (Tela Cobrança Recebida)</t>
  </si>
  <si>
    <t xml:space="preserve">Código do link;</t>
  </si>
  <si>
    <t xml:space="preserve">ALI Cobrança;
ALI Business;</t>
  </si>
  <si>
    <t xml:space="preserve">Nome do business;
Descrição da cobrança;
Valor;
Status da cobrança;
Métodos de pagamento habilitados;
Mensagem de erro (link inválido ou expirado);</t>
  </si>
  <si>
    <t xml:space="preserve">Consultar detalhes da cobrança (Tela Detalhes da Cobrança)</t>
  </si>
  <si>
    <t xml:space="preserve">Identificador da cobrança;</t>
  </si>
  <si>
    <t xml:space="preserve">Valor;
Descrição;
CPF do cliente (mascarado);
E-mail do cliente;
Métodos de pagamento aceitos;
Status da cobrança;
Data de criação;
Data de pagamento;
Método utilizado;
Link de pagamento;</t>
  </si>
  <si>
    <t xml:space="preserve">Validar chave Pix de destino (Tela Solicitar Saque)</t>
  </si>
  <si>
    <t xml:space="preserve">AIE DICT de chaves Pix;</t>
  </si>
  <si>
    <t xml:space="preserve">Chave Pix;</t>
  </si>
  <si>
    <t xml:space="preserve">Tipo da chave;
Nome do titular;
CPF do titular (mascarado);
Situação da chave;</t>
  </si>
  <si>
    <t xml:space="preserve">Listar saques recentes (Tela Solicitar Saque)</t>
  </si>
  <si>
    <t xml:space="preserve">ALI Saque;</t>
  </si>
  <si>
    <t xml:space="preserve">Página;</t>
  </si>
  <si>
    <t xml:space="preserve">Valor do saque;
Data da solicitação;
Data de conclusão;
Status do saque;</t>
  </si>
  <si>
    <t xml:space="preserve">Pontos de Função Brutos (PFB = ALI + AIE + EE + SE + CE)</t>
  </si>
  <si>
    <t xml:space="preserve">Tipo</t>
  </si>
  <si>
    <t xml:space="preserve">Função</t>
  </si>
  <si>
    <t xml:space="preserve">Pontos de Função</t>
  </si>
  <si>
    <t xml:space="preserve">ALI</t>
  </si>
  <si>
    <t xml:space="preserve">Total ALI</t>
  </si>
  <si>
    <t xml:space="preserve">AIE</t>
  </si>
  <si>
    <t xml:space="preserve">Total AIE</t>
  </si>
  <si>
    <t xml:space="preserve">EE</t>
  </si>
  <si>
    <t xml:space="preserve">Total EE</t>
  </si>
  <si>
    <t xml:space="preserve">SE</t>
  </si>
  <si>
    <t xml:space="preserve">Total SE</t>
  </si>
  <si>
    <t xml:space="preserve">CE</t>
  </si>
  <si>
    <t xml:space="preserve">Total CE</t>
  </si>
  <si>
    <t xml:space="preserve">PFB</t>
  </si>
  <si>
    <t xml:space="preserve">Pontos de Função Brutos </t>
  </si>
  <si>
    <t xml:space="preserve">Características Gerais da Aplicação (CGA) – Nível de Influência (NI)</t>
  </si>
  <si>
    <t xml:space="preserve">Nº</t>
  </si>
  <si>
    <t xml:space="preserve">Característica</t>
  </si>
  <si>
    <t xml:space="preserve">Nível (0 a 5)</t>
  </si>
  <si>
    <t xml:space="preserve">Grau de influência</t>
  </si>
  <si>
    <t xml:space="preserve">Justificativa</t>
  </si>
  <si>
    <t xml:space="preserve">Comunicação de dados</t>
  </si>
  <si>
    <t xml:space="preserve">O sistema só é acessado pelo navegador, pela internet, e conversa com vários serviços externos por API e webhooks: gateways de Pix, cartão, boleto e cripto, o DICT e a consulta de CPF. Há mais de um tipo de comunicação, mas todos sobre HTTPS.</t>
  </si>
  <si>
    <t xml:space="preserve">Processamento distribuído</t>
  </si>
  <si>
    <t xml:space="preserve">A aplicação e o banco são centralizados em um único ambiente em nuvem. Só a validação de pagamentos e a consulta de chaves e CPF ocorrem em serviços de terceiros.</t>
  </si>
  <si>
    <t xml:space="preserve">Desempenho</t>
  </si>
  <si>
    <t xml:space="preserve">O tempo de resposta importa no fluxo de pagamento, pois o cliente espera o QR Code e a confirmação, mas não há exigência contratual de tempo nem processamento crítico em tempo real.</t>
  </si>
  <si>
    <t xml:space="preserve">Utilização de equipamento</t>
  </si>
  <si>
    <t xml:space="preserve">O MultiPag roda em recursos padrão de nuvem, sem restrição de hardware ou de operação que obrigue um cuidado especial com a configuração.</t>
  </si>
  <si>
    <t xml:space="preserve">Volume de transações</t>
  </si>
  <si>
    <t xml:space="preserve">Vários businesses emitem cobranças e vários clientes pagam ao mesmo tempo, com picos no início do mês por causa das cobranças recorrentes, mas sem um pico crítico fixo.</t>
  </si>
  <si>
    <t xml:space="preserve">Entrada on-line</t>
  </si>
  <si>
    <t xml:space="preserve">Todas as entradas são feitas on-line, por formulários (cadastro, cobrança, pagamento, saque) e por retornos automáticos dos gateways. Não existe processamento em lote.</t>
  </si>
  <si>
    <t xml:space="preserve">Eficiência do usuário final</t>
  </si>
  <si>
    <t xml:space="preserve">Os fluxos são guiados em etapas, com validação na hora (CPF verificado, chave Pix encontrada), botão de copiar código, QR Code e totais já calculados, para reduzir o esforço do usuário.</t>
  </si>
  <si>
    <t xml:space="preserve">Atualização on-line</t>
  </si>
  <si>
    <t xml:space="preserve">Cobrança, pagamento, saldo, extrato e saque são atualizados on-line a cada operação, com recuperação pelo status. Não há duplicação de dados em tempo real nem recuperação automática completa, por isso a nota não é 5.</t>
  </si>
  <si>
    <t xml:space="preserve">Complexidade do processamento</t>
  </si>
  <si>
    <t xml:space="preserve">Há regras de negócio moderadas: controle de status da cobrança, validação de saldo, cálculo de cotação e de totais, autenticação e senha com hash. Não há algoritmos matemáticos complexos.</t>
  </si>
  <si>
    <t xml:space="preserve">Reutilização de código</t>
  </si>
  <si>
    <t xml:space="preserve">O reaproveitamento se limita ao modelo de dados e à especificação da API. O MultiPag não é uma solução white label, então grande parte do código será específica.</t>
  </si>
  <si>
    <t xml:space="preserve">Facilidade de implantação</t>
  </si>
  <si>
    <t xml:space="preserve">A publicação em nuvem é simples, mas a implantação exige configurar as integrações com os gateways e cadastrar os businesses iniciais, sem requisito formal de conversão de dados.</t>
  </si>
  <si>
    <t xml:space="preserve">Facilidade operacional</t>
  </si>
  <si>
    <t xml:space="preserve">A operação depende de rotinas de backup, registro de transações (RNF09) e acompanhamento da confirmação dos pagamentos, com algum procedimento manual quando um gateway falha.</t>
  </si>
  <si>
    <t xml:space="preserve">Múltiplos locais</t>
  </si>
  <si>
    <t xml:space="preserve">Uma única instalação atende vários businesses e clientes que acessam de lugares e dispositivos diferentes, mas sem instalações separadas em locais distintos.</t>
  </si>
  <si>
    <t xml:space="preserve">Facilidade de mudanças</t>
  </si>
  <si>
    <t xml:space="preserve">As regras ficam no código, e um novo método de pagamento ou novo tipo de cobrança exige alteração pontual. O usuário só configura filtros e os métodos habilitados de cada cobrança.</t>
  </si>
  <si>
    <t xml:space="preserve">NI</t>
  </si>
  <si>
    <t xml:space="preserve">Nível de Influência total (soma das 14 CGA)</t>
  </si>
  <si>
    <t xml:space="preserve">Fator de Ajuste (FA) e Pontos de Função Ajustados (PFA)</t>
  </si>
  <si>
    <t xml:space="preserve">Indicador</t>
  </si>
  <si>
    <t xml:space="preserve">Descrição</t>
  </si>
  <si>
    <t xml:space="preserve">Valor</t>
  </si>
  <si>
    <t xml:space="preserve">FA</t>
  </si>
  <si>
    <t xml:space="preserve">Fator de Ajuste</t>
  </si>
  <si>
    <t xml:space="preserve">PFA</t>
  </si>
  <si>
    <t xml:space="preserve">Pontos de Função Ajustados</t>
  </si>
  <si>
    <t xml:space="preserve">Estimativa de esforço, prazo e custo</t>
  </si>
  <si>
    <t xml:space="preserve">Item</t>
  </si>
  <si>
    <t xml:space="preserve">Unidade</t>
  </si>
  <si>
    <t xml:space="preserve">Produtividade</t>
  </si>
  <si>
    <t xml:space="preserve">Horas de trabalho por Ponto de Função</t>
  </si>
  <si>
    <t xml:space="preserve">h/PF</t>
  </si>
  <si>
    <t xml:space="preserve">Jornada</t>
  </si>
  <si>
    <t xml:space="preserve">Horas de trabalho por pessoa por dia</t>
  </si>
  <si>
    <t xml:space="preserve">h/dia</t>
  </si>
  <si>
    <t xml:space="preserve">Equipe</t>
  </si>
  <si>
    <t xml:space="preserve">Quantidade de pessoas no projeto</t>
  </si>
  <si>
    <t xml:space="preserve">pessoas</t>
  </si>
  <si>
    <t xml:space="preserve">Valor da hora</t>
  </si>
  <si>
    <t xml:space="preserve">Custo de uma hora de trabalho</t>
  </si>
  <si>
    <t xml:space="preserve">R$/h</t>
  </si>
  <si>
    <t xml:space="preserve">Esforço</t>
  </si>
  <si>
    <t xml:space="preserve">Esforço total (homem-hora)</t>
  </si>
  <si>
    <t xml:space="preserve">hh</t>
  </si>
  <si>
    <t xml:space="preserve">Prazo</t>
  </si>
  <si>
    <t xml:space="preserve">Prazo estimado</t>
  </si>
  <si>
    <t xml:space="preserve">dias</t>
  </si>
  <si>
    <t xml:space="preserve">Prazo estimado em meses (aprox.)</t>
  </si>
  <si>
    <t xml:space="preserve">meses</t>
  </si>
  <si>
    <t xml:space="preserve">Custo</t>
  </si>
  <si>
    <t xml:space="preserve">Custo estimado do sistema</t>
  </si>
  <si>
    <t xml:space="preserve">R$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</si>
</sst>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&quot;R$ &quot;#,##0.00"/>
    <numFmt numFmtId="168" formatCode="#,##0.00"/>
    <numFmt numFmtId="169" formatCode="#,##0.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<Relationship Id="rId4" Type="http://schemas.openxmlformats.org/officeDocument/2006/relationships/image" Target="../media/image10.png"/><Relationship Id="rId5" Type="http://schemas.openxmlformats.org/officeDocument/2006/relationships/image" Target="../media/image1.png"/><Relationship Id="rId6" Type="http://schemas.openxmlformats.org/officeDocument/2006/relationships/image" Target="../media/image1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Relationship Id="rId8" Type="http://schemas.openxmlformats.org/officeDocument/2006/relationships/image" Target="../media/image19.png"/><Relationship Id="rId9" Type="http://schemas.openxmlformats.org/officeDocument/2006/relationships/image" Target="../media/image2.png"/><Relationship Id="rId10" Type="http://schemas.openxmlformats.org/officeDocument/2006/relationships/image" Target="../media/image20.png"/><Relationship Id="rId11" Type="http://schemas.openxmlformats.org/officeDocument/2006/relationships/image" Target="../media/image21.png"/><Relationship Id="rId12" Type="http://schemas.openxmlformats.org/officeDocument/2006/relationships/image" Target="../media/image6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11.png"/><Relationship Id="rId6" Type="http://schemas.openxmlformats.org/officeDocument/2006/relationships/image" Target="../media/image3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29880</xdr:colOff>
      <xdr:row>2</xdr:row>
      <xdr:rowOff>0</xdr:rowOff>
    </xdr:from>
    <xdr:to>
      <xdr:col>12</xdr:col>
      <xdr:colOff>712800</xdr:colOff>
      <xdr:row>6</xdr:row>
      <xdr:rowOff>456480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285520" y="16477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6</xdr:row>
      <xdr:rowOff>0</xdr:rowOff>
    </xdr:from>
    <xdr:to>
      <xdr:col>12</xdr:col>
      <xdr:colOff>712800</xdr:colOff>
      <xdr:row>29</xdr:row>
      <xdr:rowOff>18720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4285520" y="61437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29</xdr:row>
      <xdr:rowOff>0</xdr:rowOff>
    </xdr:from>
    <xdr:to>
      <xdr:col>12</xdr:col>
      <xdr:colOff>274680</xdr:colOff>
      <xdr:row>56</xdr:row>
      <xdr:rowOff>66240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4285520" y="11077560"/>
          <a:ext cx="184752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56</xdr:row>
      <xdr:rowOff>0</xdr:rowOff>
    </xdr:from>
    <xdr:to>
      <xdr:col>12</xdr:col>
      <xdr:colOff>712800</xdr:colOff>
      <xdr:row>83</xdr:row>
      <xdr:rowOff>66240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4285520" y="159638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83</xdr:row>
      <xdr:rowOff>0</xdr:rowOff>
    </xdr:from>
    <xdr:to>
      <xdr:col>12</xdr:col>
      <xdr:colOff>646200</xdr:colOff>
      <xdr:row>110</xdr:row>
      <xdr:rowOff>66240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4285520" y="20850120"/>
          <a:ext cx="22190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29880</xdr:colOff>
      <xdr:row>110</xdr:row>
      <xdr:rowOff>0</xdr:rowOff>
    </xdr:from>
    <xdr:to>
      <xdr:col>12</xdr:col>
      <xdr:colOff>712800</xdr:colOff>
      <xdr:row>137</xdr:row>
      <xdr:rowOff>65880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4285520" y="257364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29880</xdr:colOff>
      <xdr:row>2</xdr:row>
      <xdr:rowOff>0</xdr:rowOff>
    </xdr:from>
    <xdr:to>
      <xdr:col>16</xdr:col>
      <xdr:colOff>8640</xdr:colOff>
      <xdr:row>6</xdr:row>
      <xdr:rowOff>495000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3668480" y="11336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6</xdr:row>
      <xdr:rowOff>0</xdr:rowOff>
    </xdr:from>
    <xdr:to>
      <xdr:col>16</xdr:col>
      <xdr:colOff>8640</xdr:colOff>
      <xdr:row>28</xdr:row>
      <xdr:rowOff>28080</xdr:rowOff>
    </xdr:to>
    <xdr:pic>
      <xdr:nvPicPr>
        <xdr:cNvPr id="7" name="Image 2" descr="Picture"/>
        <xdr:cNvPicPr/>
      </xdr:nvPicPr>
      <xdr:blipFill>
        <a:blip r:embed="rId2"/>
        <a:stretch/>
      </xdr:blipFill>
      <xdr:spPr>
        <a:xfrm>
          <a:off x="13668480" y="55911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28</xdr:row>
      <xdr:rowOff>0</xdr:rowOff>
    </xdr:from>
    <xdr:to>
      <xdr:col>16</xdr:col>
      <xdr:colOff>8640</xdr:colOff>
      <xdr:row>55</xdr:row>
      <xdr:rowOff>66240</xdr:rowOff>
    </xdr:to>
    <xdr:pic>
      <xdr:nvPicPr>
        <xdr:cNvPr id="8" name="Image 3" descr="Picture"/>
        <xdr:cNvPicPr/>
      </xdr:nvPicPr>
      <xdr:blipFill>
        <a:blip r:embed="rId3"/>
        <a:stretch/>
      </xdr:blipFill>
      <xdr:spPr>
        <a:xfrm>
          <a:off x="13668480" y="105156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55</xdr:row>
      <xdr:rowOff>0</xdr:rowOff>
    </xdr:from>
    <xdr:to>
      <xdr:col>16</xdr:col>
      <xdr:colOff>8640</xdr:colOff>
      <xdr:row>82</xdr:row>
      <xdr:rowOff>66240</xdr:rowOff>
    </xdr:to>
    <xdr:pic>
      <xdr:nvPicPr>
        <xdr:cNvPr id="9" name="Image 4" descr="Picture"/>
        <xdr:cNvPicPr/>
      </xdr:nvPicPr>
      <xdr:blipFill>
        <a:blip r:embed="rId4"/>
        <a:stretch/>
      </xdr:blipFill>
      <xdr:spPr>
        <a:xfrm>
          <a:off x="13668480" y="154018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82</xdr:row>
      <xdr:rowOff>0</xdr:rowOff>
    </xdr:from>
    <xdr:to>
      <xdr:col>16</xdr:col>
      <xdr:colOff>8640</xdr:colOff>
      <xdr:row>109</xdr:row>
      <xdr:rowOff>66240</xdr:rowOff>
    </xdr:to>
    <xdr:pic>
      <xdr:nvPicPr>
        <xdr:cNvPr id="10" name="Image 5" descr="Picture"/>
        <xdr:cNvPicPr/>
      </xdr:nvPicPr>
      <xdr:blipFill>
        <a:blip r:embed="rId5"/>
        <a:stretch/>
      </xdr:blipFill>
      <xdr:spPr>
        <a:xfrm>
          <a:off x="13668480" y="202881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29880</xdr:colOff>
      <xdr:row>109</xdr:row>
      <xdr:rowOff>0</xdr:rowOff>
    </xdr:from>
    <xdr:to>
      <xdr:col>16</xdr:col>
      <xdr:colOff>8640</xdr:colOff>
      <xdr:row>136</xdr:row>
      <xdr:rowOff>65880</xdr:rowOff>
    </xdr:to>
    <xdr:pic>
      <xdr:nvPicPr>
        <xdr:cNvPr id="11" name="Image 6" descr="Picture"/>
        <xdr:cNvPicPr/>
      </xdr:nvPicPr>
      <xdr:blipFill>
        <a:blip r:embed="rId6"/>
        <a:stretch/>
      </xdr:blipFill>
      <xdr:spPr>
        <a:xfrm>
          <a:off x="13668480" y="251744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29880</xdr:colOff>
      <xdr:row>2</xdr:row>
      <xdr:rowOff>0</xdr:rowOff>
    </xdr:from>
    <xdr:to>
      <xdr:col>23</xdr:col>
      <xdr:colOff>309960</xdr:colOff>
      <xdr:row>5</xdr:row>
      <xdr:rowOff>951840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7412480" y="1276200"/>
          <a:ext cx="720072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6</xdr:row>
      <xdr:rowOff>0</xdr:rowOff>
    </xdr:from>
    <xdr:to>
      <xdr:col>17</xdr:col>
      <xdr:colOff>8640</xdr:colOff>
      <xdr:row>10</xdr:row>
      <xdr:rowOff>571320</xdr:rowOff>
    </xdr:to>
    <xdr:pic>
      <xdr:nvPicPr>
        <xdr:cNvPr id="13" name="Image 2" descr="Picture"/>
        <xdr:cNvPicPr/>
      </xdr:nvPicPr>
      <xdr:blipFill>
        <a:blip r:embed="rId2"/>
        <a:stretch/>
      </xdr:blipFill>
      <xdr:spPr>
        <a:xfrm>
          <a:off x="17412480" y="63723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10</xdr:row>
      <xdr:rowOff>0</xdr:rowOff>
    </xdr:from>
    <xdr:to>
      <xdr:col>17</xdr:col>
      <xdr:colOff>8640</xdr:colOff>
      <xdr:row>17</xdr:row>
      <xdr:rowOff>75600</xdr:rowOff>
    </xdr:to>
    <xdr:pic>
      <xdr:nvPicPr>
        <xdr:cNvPr id="14" name="Image 3" descr="Picture"/>
        <xdr:cNvPicPr/>
      </xdr:nvPicPr>
      <xdr:blipFill>
        <a:blip r:embed="rId3"/>
        <a:stretch/>
      </xdr:blipFill>
      <xdr:spPr>
        <a:xfrm>
          <a:off x="17412480" y="107535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18</xdr:row>
      <xdr:rowOff>0</xdr:rowOff>
    </xdr:from>
    <xdr:to>
      <xdr:col>20</xdr:col>
      <xdr:colOff>159120</xdr:colOff>
      <xdr:row>45</xdr:row>
      <xdr:rowOff>66240</xdr:rowOff>
    </xdr:to>
    <xdr:pic>
      <xdr:nvPicPr>
        <xdr:cNvPr id="15" name="Image 4" descr="Picture"/>
        <xdr:cNvPicPr/>
      </xdr:nvPicPr>
      <xdr:blipFill>
        <a:blip r:embed="rId4"/>
        <a:stretch/>
      </xdr:blipFill>
      <xdr:spPr>
        <a:xfrm>
          <a:off x="17412480" y="15811560"/>
          <a:ext cx="474300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45</xdr:row>
      <xdr:rowOff>0</xdr:rowOff>
    </xdr:from>
    <xdr:to>
      <xdr:col>22</xdr:col>
      <xdr:colOff>259560</xdr:colOff>
      <xdr:row>72</xdr:row>
      <xdr:rowOff>66240</xdr:rowOff>
    </xdr:to>
    <xdr:pic>
      <xdr:nvPicPr>
        <xdr:cNvPr id="16" name="Image 5" descr="Picture"/>
        <xdr:cNvPicPr/>
      </xdr:nvPicPr>
      <xdr:blipFill>
        <a:blip r:embed="rId5"/>
        <a:stretch/>
      </xdr:blipFill>
      <xdr:spPr>
        <a:xfrm>
          <a:off x="17412480" y="20697840"/>
          <a:ext cx="638136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72</xdr:row>
      <xdr:rowOff>0</xdr:rowOff>
    </xdr:from>
    <xdr:to>
      <xdr:col>17</xdr:col>
      <xdr:colOff>8640</xdr:colOff>
      <xdr:row>99</xdr:row>
      <xdr:rowOff>66240</xdr:rowOff>
    </xdr:to>
    <xdr:pic>
      <xdr:nvPicPr>
        <xdr:cNvPr id="17" name="Image 6" descr="Picture"/>
        <xdr:cNvPicPr/>
      </xdr:nvPicPr>
      <xdr:blipFill>
        <a:blip r:embed="rId6"/>
        <a:stretch/>
      </xdr:blipFill>
      <xdr:spPr>
        <a:xfrm>
          <a:off x="17412480" y="255841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99</xdr:row>
      <xdr:rowOff>0</xdr:rowOff>
    </xdr:from>
    <xdr:to>
      <xdr:col>17</xdr:col>
      <xdr:colOff>8640</xdr:colOff>
      <xdr:row>126</xdr:row>
      <xdr:rowOff>66240</xdr:rowOff>
    </xdr:to>
    <xdr:pic>
      <xdr:nvPicPr>
        <xdr:cNvPr id="18" name="Image 7" descr="Picture"/>
        <xdr:cNvPicPr/>
      </xdr:nvPicPr>
      <xdr:blipFill>
        <a:blip r:embed="rId7"/>
        <a:stretch/>
      </xdr:blipFill>
      <xdr:spPr>
        <a:xfrm>
          <a:off x="17412480" y="304704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126</xdr:row>
      <xdr:rowOff>0</xdr:rowOff>
    </xdr:from>
    <xdr:to>
      <xdr:col>20</xdr:col>
      <xdr:colOff>159120</xdr:colOff>
      <xdr:row>153</xdr:row>
      <xdr:rowOff>66240</xdr:rowOff>
    </xdr:to>
    <xdr:pic>
      <xdr:nvPicPr>
        <xdr:cNvPr id="19" name="Image 8" descr="Picture"/>
        <xdr:cNvPicPr/>
      </xdr:nvPicPr>
      <xdr:blipFill>
        <a:blip r:embed="rId8"/>
        <a:stretch/>
      </xdr:blipFill>
      <xdr:spPr>
        <a:xfrm>
          <a:off x="17412480" y="35356680"/>
          <a:ext cx="474300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153</xdr:row>
      <xdr:rowOff>0</xdr:rowOff>
    </xdr:from>
    <xdr:to>
      <xdr:col>17</xdr:col>
      <xdr:colOff>8640</xdr:colOff>
      <xdr:row>180</xdr:row>
      <xdr:rowOff>65880</xdr:rowOff>
    </xdr:to>
    <xdr:pic>
      <xdr:nvPicPr>
        <xdr:cNvPr id="20" name="Image 9" descr="Picture"/>
        <xdr:cNvPicPr/>
      </xdr:nvPicPr>
      <xdr:blipFill>
        <a:blip r:embed="rId9"/>
        <a:stretch/>
      </xdr:blipFill>
      <xdr:spPr>
        <a:xfrm>
          <a:off x="17412480" y="402429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180</xdr:row>
      <xdr:rowOff>0</xdr:rowOff>
    </xdr:from>
    <xdr:to>
      <xdr:col>17</xdr:col>
      <xdr:colOff>8640</xdr:colOff>
      <xdr:row>207</xdr:row>
      <xdr:rowOff>66240</xdr:rowOff>
    </xdr:to>
    <xdr:pic>
      <xdr:nvPicPr>
        <xdr:cNvPr id="21" name="Image 10" descr="Picture"/>
        <xdr:cNvPicPr/>
      </xdr:nvPicPr>
      <xdr:blipFill>
        <a:blip r:embed="rId10"/>
        <a:stretch/>
      </xdr:blipFill>
      <xdr:spPr>
        <a:xfrm>
          <a:off x="17412480" y="451296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207</xdr:row>
      <xdr:rowOff>0</xdr:rowOff>
    </xdr:from>
    <xdr:to>
      <xdr:col>17</xdr:col>
      <xdr:colOff>8640</xdr:colOff>
      <xdr:row>234</xdr:row>
      <xdr:rowOff>66240</xdr:rowOff>
    </xdr:to>
    <xdr:pic>
      <xdr:nvPicPr>
        <xdr:cNvPr id="22" name="Image 11" descr="Picture"/>
        <xdr:cNvPicPr/>
      </xdr:nvPicPr>
      <xdr:blipFill>
        <a:blip r:embed="rId11"/>
        <a:stretch/>
      </xdr:blipFill>
      <xdr:spPr>
        <a:xfrm>
          <a:off x="17412480" y="500158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29880</xdr:colOff>
      <xdr:row>234</xdr:row>
      <xdr:rowOff>0</xdr:rowOff>
    </xdr:from>
    <xdr:to>
      <xdr:col>17</xdr:col>
      <xdr:colOff>8640</xdr:colOff>
      <xdr:row>261</xdr:row>
      <xdr:rowOff>66240</xdr:rowOff>
    </xdr:to>
    <xdr:pic>
      <xdr:nvPicPr>
        <xdr:cNvPr id="23" name="Image 12" descr="Picture"/>
        <xdr:cNvPicPr/>
      </xdr:nvPicPr>
      <xdr:blipFill>
        <a:blip r:embed="rId12"/>
        <a:stretch/>
      </xdr:blipFill>
      <xdr:spPr>
        <a:xfrm>
          <a:off x="17412480" y="5490216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29880</xdr:colOff>
      <xdr:row>3</xdr:row>
      <xdr:rowOff>0</xdr:rowOff>
    </xdr:from>
    <xdr:to>
      <xdr:col>14</xdr:col>
      <xdr:colOff>634680</xdr:colOff>
      <xdr:row>6</xdr:row>
      <xdr:rowOff>1066320</xdr:rowOff>
    </xdr:to>
    <xdr:pic>
      <xdr:nvPicPr>
        <xdr:cNvPr id="24" name="Image 1" descr="Picture"/>
        <xdr:cNvPicPr/>
      </xdr:nvPicPr>
      <xdr:blipFill>
        <a:blip r:embed="rId1"/>
        <a:stretch/>
      </xdr:blipFill>
      <xdr:spPr>
        <a:xfrm>
          <a:off x="19533240" y="2771640"/>
          <a:ext cx="214272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7</xdr:row>
      <xdr:rowOff>0</xdr:rowOff>
    </xdr:from>
    <xdr:to>
      <xdr:col>14</xdr:col>
      <xdr:colOff>711000</xdr:colOff>
      <xdr:row>34</xdr:row>
      <xdr:rowOff>66240</xdr:rowOff>
    </xdr:to>
    <xdr:pic>
      <xdr:nvPicPr>
        <xdr:cNvPr id="25" name="Image 2" descr="Picture"/>
        <xdr:cNvPicPr/>
      </xdr:nvPicPr>
      <xdr:blipFill>
        <a:blip r:embed="rId2"/>
        <a:stretch/>
      </xdr:blipFill>
      <xdr:spPr>
        <a:xfrm>
          <a:off x="19533240" y="7934400"/>
          <a:ext cx="22190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34</xdr:row>
      <xdr:rowOff>0</xdr:rowOff>
    </xdr:from>
    <xdr:to>
      <xdr:col>15</xdr:col>
      <xdr:colOff>8640</xdr:colOff>
      <xdr:row>61</xdr:row>
      <xdr:rowOff>66240</xdr:rowOff>
    </xdr:to>
    <xdr:pic>
      <xdr:nvPicPr>
        <xdr:cNvPr id="26" name="Image 3" descr="Picture"/>
        <xdr:cNvPicPr/>
      </xdr:nvPicPr>
      <xdr:blipFill>
        <a:blip r:embed="rId3"/>
        <a:stretch/>
      </xdr:blipFill>
      <xdr:spPr>
        <a:xfrm>
          <a:off x="19533240" y="1282068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61</xdr:row>
      <xdr:rowOff>0</xdr:rowOff>
    </xdr:from>
    <xdr:to>
      <xdr:col>14</xdr:col>
      <xdr:colOff>615600</xdr:colOff>
      <xdr:row>88</xdr:row>
      <xdr:rowOff>66240</xdr:rowOff>
    </xdr:to>
    <xdr:pic>
      <xdr:nvPicPr>
        <xdr:cNvPr id="27" name="Image 4" descr="Picture"/>
        <xdr:cNvPicPr/>
      </xdr:nvPicPr>
      <xdr:blipFill>
        <a:blip r:embed="rId4"/>
        <a:stretch/>
      </xdr:blipFill>
      <xdr:spPr>
        <a:xfrm>
          <a:off x="19533240" y="17706960"/>
          <a:ext cx="2123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88</xdr:row>
      <xdr:rowOff>0</xdr:rowOff>
    </xdr:from>
    <xdr:to>
      <xdr:col>15</xdr:col>
      <xdr:colOff>8640</xdr:colOff>
      <xdr:row>115</xdr:row>
      <xdr:rowOff>66240</xdr:rowOff>
    </xdr:to>
    <xdr:pic>
      <xdr:nvPicPr>
        <xdr:cNvPr id="28" name="Image 5" descr="Picture"/>
        <xdr:cNvPicPr/>
      </xdr:nvPicPr>
      <xdr:blipFill>
        <a:blip r:embed="rId5"/>
        <a:stretch/>
      </xdr:blipFill>
      <xdr:spPr>
        <a:xfrm>
          <a:off x="19533240" y="225932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29880</xdr:colOff>
      <xdr:row>115</xdr:row>
      <xdr:rowOff>0</xdr:rowOff>
    </xdr:from>
    <xdr:to>
      <xdr:col>15</xdr:col>
      <xdr:colOff>8640</xdr:colOff>
      <xdr:row>142</xdr:row>
      <xdr:rowOff>66240</xdr:rowOff>
    </xdr:to>
    <xdr:pic>
      <xdr:nvPicPr>
        <xdr:cNvPr id="29" name="Image 6" descr="Picture"/>
        <xdr:cNvPicPr/>
      </xdr:nvPicPr>
      <xdr:blipFill>
        <a:blip r:embed="rId6"/>
        <a:stretch/>
      </xdr:blipFill>
      <xdr:spPr>
        <a:xfrm>
          <a:off x="19533240" y="274795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29880</xdr:colOff>
      <xdr:row>1</xdr:row>
      <xdr:rowOff>0</xdr:rowOff>
    </xdr:from>
    <xdr:to>
      <xdr:col>22</xdr:col>
      <xdr:colOff>159120</xdr:colOff>
      <xdr:row>3</xdr:row>
      <xdr:rowOff>1333080</xdr:rowOff>
    </xdr:to>
    <xdr:pic>
      <xdr:nvPicPr>
        <xdr:cNvPr id="30" name="Image 1" descr="Picture"/>
        <xdr:cNvPicPr/>
      </xdr:nvPicPr>
      <xdr:blipFill>
        <a:blip r:embed="rId1"/>
        <a:stretch/>
      </xdr:blipFill>
      <xdr:spPr>
        <a:xfrm>
          <a:off x="17447400" y="542880"/>
          <a:ext cx="474300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3</xdr:row>
      <xdr:rowOff>0</xdr:rowOff>
    </xdr:from>
    <xdr:to>
      <xdr:col>19</xdr:col>
      <xdr:colOff>8640</xdr:colOff>
      <xdr:row>5</xdr:row>
      <xdr:rowOff>132840</xdr:rowOff>
    </xdr:to>
    <xdr:pic>
      <xdr:nvPicPr>
        <xdr:cNvPr id="31" name="Image 2" descr="Picture"/>
        <xdr:cNvPicPr/>
      </xdr:nvPicPr>
      <xdr:blipFill>
        <a:blip r:embed="rId2"/>
        <a:stretch/>
      </xdr:blipFill>
      <xdr:spPr>
        <a:xfrm>
          <a:off x="17447400" y="41623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5</xdr:row>
      <xdr:rowOff>0</xdr:rowOff>
    </xdr:from>
    <xdr:to>
      <xdr:col>19</xdr:col>
      <xdr:colOff>8640</xdr:colOff>
      <xdr:row>20</xdr:row>
      <xdr:rowOff>47160</xdr:rowOff>
    </xdr:to>
    <xdr:pic>
      <xdr:nvPicPr>
        <xdr:cNvPr id="32" name="Image 3" descr="Picture"/>
        <xdr:cNvPicPr/>
      </xdr:nvPicPr>
      <xdr:blipFill>
        <a:blip r:embed="rId3"/>
        <a:stretch/>
      </xdr:blipFill>
      <xdr:spPr>
        <a:xfrm>
          <a:off x="17447400" y="89820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21</xdr:row>
      <xdr:rowOff>0</xdr:rowOff>
    </xdr:from>
    <xdr:to>
      <xdr:col>19</xdr:col>
      <xdr:colOff>8640</xdr:colOff>
      <xdr:row>48</xdr:row>
      <xdr:rowOff>66240</xdr:rowOff>
    </xdr:to>
    <xdr:pic>
      <xdr:nvPicPr>
        <xdr:cNvPr id="33" name="Image 4" descr="Picture"/>
        <xdr:cNvPicPr/>
      </xdr:nvPicPr>
      <xdr:blipFill>
        <a:blip r:embed="rId4"/>
        <a:stretch/>
      </xdr:blipFill>
      <xdr:spPr>
        <a:xfrm>
          <a:off x="17447400" y="1406844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48</xdr:row>
      <xdr:rowOff>0</xdr:rowOff>
    </xdr:from>
    <xdr:to>
      <xdr:col>19</xdr:col>
      <xdr:colOff>8640</xdr:colOff>
      <xdr:row>75</xdr:row>
      <xdr:rowOff>66240</xdr:rowOff>
    </xdr:to>
    <xdr:pic>
      <xdr:nvPicPr>
        <xdr:cNvPr id="34" name="Image 5" descr="Picture"/>
        <xdr:cNvPicPr/>
      </xdr:nvPicPr>
      <xdr:blipFill>
        <a:blip r:embed="rId5"/>
        <a:stretch/>
      </xdr:blipFill>
      <xdr:spPr>
        <a:xfrm>
          <a:off x="17447400" y="1895472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29880</xdr:colOff>
      <xdr:row>75</xdr:row>
      <xdr:rowOff>0</xdr:rowOff>
    </xdr:from>
    <xdr:to>
      <xdr:col>19</xdr:col>
      <xdr:colOff>8640</xdr:colOff>
      <xdr:row>102</xdr:row>
      <xdr:rowOff>66240</xdr:rowOff>
    </xdr:to>
    <xdr:pic>
      <xdr:nvPicPr>
        <xdr:cNvPr id="35" name="Image 6" descr="Picture"/>
        <xdr:cNvPicPr/>
      </xdr:nvPicPr>
      <xdr:blipFill>
        <a:blip r:embed="rId6"/>
        <a:stretch/>
      </xdr:blipFill>
      <xdr:spPr>
        <a:xfrm>
          <a:off x="17447400" y="23841000"/>
          <a:ext cx="2285640" cy="495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23.44"/>
    <col collapsed="false" customWidth="true" hidden="false" outlineLevel="0" max="3" min="3" style="1" width="15"/>
    <col collapsed="false" customWidth="true" hidden="false" outlineLevel="0" max="4" min="4" style="1" width="12.44"/>
    <col collapsed="false" customWidth="true" hidden="false" outlineLevel="0" max="5" min="5" style="1" width="8.44"/>
    <col collapsed="false" customWidth="true" hidden="false" outlineLevel="0" max="6" min="6" style="1" width="47.77"/>
    <col collapsed="false" customWidth="false" hidden="false" outlineLevel="0" max="16384" min="7" style="1" width="8.8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15.5" hidden="false" customHeight="true" outlineLevel="0" collapsed="false">
      <c r="A2" s="3" t="s">
        <v>6</v>
      </c>
      <c r="B2" s="3" t="s">
        <v>7</v>
      </c>
      <c r="C2" s="3" t="s">
        <v>8</v>
      </c>
      <c r="D2" s="1" t="s">
        <v>9</v>
      </c>
      <c r="E2" s="1" t="n">
        <v>7</v>
      </c>
      <c r="F2" s="1" t="s">
        <v>10</v>
      </c>
    </row>
    <row r="3" customFormat="false" ht="61.5" hidden="false" customHeight="true" outlineLevel="0" collapsed="false">
      <c r="A3" s="3" t="s">
        <v>11</v>
      </c>
      <c r="B3" s="3" t="s">
        <v>12</v>
      </c>
      <c r="C3" s="3" t="s">
        <v>13</v>
      </c>
      <c r="D3" s="1" t="s">
        <v>9</v>
      </c>
      <c r="E3" s="1" t="n">
        <v>7</v>
      </c>
      <c r="F3" s="1" t="s">
        <v>14</v>
      </c>
      <c r="I3" s="1" t="s">
        <v>15</v>
      </c>
      <c r="J3" s="1" t="s">
        <v>16</v>
      </c>
    </row>
    <row r="4" customFormat="false" ht="129" hidden="false" customHeight="true" outlineLevel="0" collapsed="false">
      <c r="A4" s="3" t="s">
        <v>17</v>
      </c>
      <c r="B4" s="3" t="s">
        <v>18</v>
      </c>
      <c r="C4" s="3" t="s">
        <v>19</v>
      </c>
      <c r="D4" s="1" t="s">
        <v>9</v>
      </c>
      <c r="E4" s="1" t="n">
        <v>7</v>
      </c>
      <c r="F4" s="1" t="s">
        <v>20</v>
      </c>
    </row>
    <row r="5" customFormat="false" ht="102" hidden="false" customHeight="true" outlineLevel="0" collapsed="false">
      <c r="A5" s="3" t="s">
        <v>21</v>
      </c>
      <c r="B5" s="3" t="s">
        <v>22</v>
      </c>
      <c r="C5" s="3" t="s">
        <v>23</v>
      </c>
      <c r="D5" s="1" t="s">
        <v>9</v>
      </c>
      <c r="E5" s="1" t="n">
        <v>7</v>
      </c>
      <c r="F5" s="1" t="s">
        <v>24</v>
      </c>
    </row>
    <row r="6" customFormat="false" ht="61.5" hidden="false" customHeight="true" outlineLevel="0" collapsed="false">
      <c r="A6" s="3" t="s">
        <v>25</v>
      </c>
      <c r="B6" s="3" t="s">
        <v>26</v>
      </c>
      <c r="C6" s="3" t="s">
        <v>27</v>
      </c>
      <c r="D6" s="1" t="s">
        <v>9</v>
      </c>
      <c r="E6" s="1" t="n">
        <v>7</v>
      </c>
      <c r="F6" s="1" t="s">
        <v>28</v>
      </c>
    </row>
    <row r="7" customFormat="false" ht="75" hidden="false" customHeight="true" outlineLevel="0" collapsed="false">
      <c r="A7" s="3" t="s">
        <v>29</v>
      </c>
      <c r="B7" s="3" t="s">
        <v>30</v>
      </c>
      <c r="C7" s="3" t="s">
        <v>31</v>
      </c>
      <c r="D7" s="1" t="s">
        <v>9</v>
      </c>
      <c r="E7" s="1" t="n">
        <v>7</v>
      </c>
      <c r="F7" s="1" t="s">
        <v>32</v>
      </c>
      <c r="J7" s="1" t="s">
        <v>33</v>
      </c>
    </row>
    <row r="30" customFormat="false" ht="14.25" hidden="false" customHeight="false" outlineLevel="0" collapsed="false">
      <c r="J30" s="1" t="s">
        <v>34</v>
      </c>
    </row>
    <row r="57" customFormat="false" ht="14.25" hidden="false" customHeight="false" outlineLevel="0" collapsed="false">
      <c r="J57" s="1" t="s">
        <v>35</v>
      </c>
    </row>
    <row r="84" customFormat="false" ht="14.25" hidden="false" customHeight="false" outlineLevel="0" collapsed="false">
      <c r="J84" s="1" t="s">
        <v>36</v>
      </c>
    </row>
    <row r="111" customFormat="false" ht="14.25" hidden="false" customHeight="false" outlineLevel="0" collapsed="false">
      <c r="J111" s="1" t="s">
        <v>37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11"/>
    <col collapsed="false" customWidth="true" hidden="false" outlineLevel="0" max="2" min="2" style="0" width="23.44"/>
    <col collapsed="false" customWidth="true" hidden="false" outlineLevel="0" max="3" min="3" style="0" width="15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75" hidden="false" customHeight="true" outlineLevel="0" collapsed="false">
      <c r="A2" s="3" t="s">
        <v>38</v>
      </c>
      <c r="B2" s="3" t="s">
        <v>39</v>
      </c>
      <c r="C2" s="3" t="s">
        <v>40</v>
      </c>
      <c r="D2" s="3" t="s">
        <v>9</v>
      </c>
      <c r="E2" s="3" t="n">
        <v>5</v>
      </c>
      <c r="F2" s="3" t="s">
        <v>10</v>
      </c>
    </row>
    <row r="3" customFormat="false" ht="88.5" hidden="false" customHeight="true" outlineLevel="0" collapsed="false">
      <c r="A3" s="3" t="s">
        <v>41</v>
      </c>
      <c r="B3" s="3" t="s">
        <v>42</v>
      </c>
      <c r="C3" s="3" t="s">
        <v>43</v>
      </c>
      <c r="D3" s="3" t="s">
        <v>9</v>
      </c>
      <c r="E3" s="3" t="n">
        <v>5</v>
      </c>
      <c r="F3" s="3" t="s">
        <v>14</v>
      </c>
      <c r="M3" s="4" t="s">
        <v>16</v>
      </c>
    </row>
    <row r="4" customFormat="false" ht="75" hidden="false" customHeight="true" outlineLevel="0" collapsed="false">
      <c r="A4" s="3" t="s">
        <v>44</v>
      </c>
      <c r="B4" s="3" t="s">
        <v>39</v>
      </c>
      <c r="C4" s="3" t="s">
        <v>45</v>
      </c>
      <c r="D4" s="3" t="s">
        <v>9</v>
      </c>
      <c r="E4" s="3" t="n">
        <v>5</v>
      </c>
      <c r="F4" s="3" t="s">
        <v>20</v>
      </c>
    </row>
    <row r="5" customFormat="false" ht="115.5" hidden="false" customHeight="true" outlineLevel="0" collapsed="false">
      <c r="A5" s="3" t="s">
        <v>46</v>
      </c>
      <c r="B5" s="3" t="s">
        <v>47</v>
      </c>
      <c r="C5" s="3" t="s">
        <v>48</v>
      </c>
      <c r="D5" s="3" t="s">
        <v>9</v>
      </c>
      <c r="E5" s="3" t="n">
        <v>5</v>
      </c>
      <c r="F5" s="3" t="s">
        <v>24</v>
      </c>
    </row>
    <row r="6" customFormat="false" ht="72" hidden="false" customHeight="true" outlineLevel="0" collapsed="false">
      <c r="A6" s="3" t="s">
        <v>49</v>
      </c>
      <c r="B6" s="3" t="s">
        <v>50</v>
      </c>
      <c r="C6" s="3" t="s">
        <v>51</v>
      </c>
      <c r="D6" s="3" t="s">
        <v>9</v>
      </c>
      <c r="E6" s="3" t="n">
        <v>5</v>
      </c>
      <c r="F6" s="3" t="s">
        <v>28</v>
      </c>
    </row>
    <row r="7" customFormat="false" ht="88.5" hidden="false" customHeight="true" outlineLevel="0" collapsed="false">
      <c r="A7" s="3" t="s">
        <v>52</v>
      </c>
      <c r="B7" s="3" t="s">
        <v>53</v>
      </c>
      <c r="C7" s="3" t="s">
        <v>54</v>
      </c>
      <c r="D7" s="3" t="s">
        <v>9</v>
      </c>
      <c r="E7" s="3" t="n">
        <v>5</v>
      </c>
      <c r="F7" s="3" t="s">
        <v>32</v>
      </c>
      <c r="M7" s="4" t="s">
        <v>33</v>
      </c>
    </row>
    <row r="29" customFormat="false" ht="14.25" hidden="false" customHeight="false" outlineLevel="0" collapsed="false">
      <c r="M29" s="0" t="s">
        <v>34</v>
      </c>
    </row>
    <row r="56" customFormat="false" ht="14.25" hidden="false" customHeight="false" outlineLevel="0" collapsed="false">
      <c r="M56" s="0" t="s">
        <v>35</v>
      </c>
    </row>
    <row r="83" customFormat="false" ht="14.25" hidden="false" customHeight="false" outlineLevel="0" collapsed="false">
      <c r="M83" s="0" t="s">
        <v>36</v>
      </c>
    </row>
    <row r="110" customFormat="false" ht="14.25" hidden="false" customHeight="false" outlineLevel="0" collapsed="false">
      <c r="M110" s="0" t="s">
        <v>37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1.89"/>
    <col collapsed="false" customWidth="true" hidden="false" outlineLevel="0" max="3" min="3" style="0" width="36.66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13.55"/>
  </cols>
  <sheetData>
    <row r="1" customFormat="false" ht="14.25" hidden="false" customHeight="false" outlineLevel="0" collapsed="false">
      <c r="A1" s="2" t="s">
        <v>0</v>
      </c>
      <c r="B1" s="2" t="s">
        <v>55</v>
      </c>
      <c r="C1" s="2" t="s">
        <v>56</v>
      </c>
      <c r="D1" s="2" t="s">
        <v>3</v>
      </c>
      <c r="E1" s="2" t="s">
        <v>4</v>
      </c>
      <c r="F1" s="2" t="s">
        <v>5</v>
      </c>
    </row>
    <row r="2" customFormat="false" ht="86.25" hidden="false" customHeight="true" outlineLevel="0" collapsed="false">
      <c r="A2" s="3" t="s">
        <v>57</v>
      </c>
      <c r="B2" s="3" t="s">
        <v>58</v>
      </c>
      <c r="C2" s="3" t="s">
        <v>59</v>
      </c>
      <c r="D2" s="1" t="s">
        <v>60</v>
      </c>
      <c r="E2" s="1" t="n">
        <v>4</v>
      </c>
      <c r="F2" s="1" t="s">
        <v>10</v>
      </c>
    </row>
    <row r="3" customFormat="false" ht="86.25" hidden="false" customHeight="true" outlineLevel="0" collapsed="false">
      <c r="A3" s="3" t="s">
        <v>61</v>
      </c>
      <c r="B3" s="3" t="s">
        <v>62</v>
      </c>
      <c r="C3" s="3" t="s">
        <v>63</v>
      </c>
      <c r="D3" s="1" t="s">
        <v>9</v>
      </c>
      <c r="E3" s="1" t="n">
        <v>3</v>
      </c>
      <c r="F3" s="1" t="s">
        <v>14</v>
      </c>
      <c r="N3" s="4" t="s">
        <v>16</v>
      </c>
    </row>
    <row r="4" customFormat="false" ht="86.25" hidden="false" customHeight="true" outlineLevel="0" collapsed="false">
      <c r="A4" s="3" t="s">
        <v>64</v>
      </c>
      <c r="B4" s="3" t="s">
        <v>65</v>
      </c>
      <c r="C4" s="3" t="s">
        <v>66</v>
      </c>
      <c r="D4" s="1" t="s">
        <v>60</v>
      </c>
      <c r="E4" s="1" t="n">
        <v>4</v>
      </c>
      <c r="F4" s="1" t="s">
        <v>20</v>
      </c>
    </row>
    <row r="5" s="3" customFormat="true" ht="142.5" hidden="false" customHeight="true" outlineLevel="0" collapsed="false">
      <c r="A5" s="3" t="s">
        <v>67</v>
      </c>
      <c r="B5" s="3" t="s">
        <v>68</v>
      </c>
      <c r="C5" s="3" t="s">
        <v>69</v>
      </c>
      <c r="D5" s="1" t="s">
        <v>60</v>
      </c>
      <c r="E5" s="1" t="n">
        <v>4</v>
      </c>
      <c r="F5" s="1" t="s">
        <v>24</v>
      </c>
    </row>
    <row r="6" customFormat="false" ht="86.25" hidden="false" customHeight="true" outlineLevel="0" collapsed="false">
      <c r="A6" s="3" t="s">
        <v>70</v>
      </c>
      <c r="B6" s="3" t="s">
        <v>71</v>
      </c>
      <c r="C6" s="3" t="s">
        <v>72</v>
      </c>
      <c r="D6" s="1" t="s">
        <v>60</v>
      </c>
      <c r="E6" s="1" t="n">
        <v>4</v>
      </c>
      <c r="F6" s="1" t="s">
        <v>28</v>
      </c>
    </row>
    <row r="7" customFormat="false" ht="86.25" hidden="false" customHeight="true" outlineLevel="0" collapsed="false">
      <c r="A7" s="3" t="s">
        <v>73</v>
      </c>
      <c r="B7" s="3" t="s">
        <v>74</v>
      </c>
      <c r="C7" s="3" t="s">
        <v>75</v>
      </c>
      <c r="D7" s="1" t="s">
        <v>60</v>
      </c>
      <c r="E7" s="1" t="n">
        <v>4</v>
      </c>
      <c r="F7" s="1" t="s">
        <v>32</v>
      </c>
      <c r="N7" s="4" t="s">
        <v>33</v>
      </c>
    </row>
    <row r="8" customFormat="false" ht="86.25" hidden="false" customHeight="true" outlineLevel="0" collapsed="false">
      <c r="A8" s="3" t="s">
        <v>76</v>
      </c>
      <c r="B8" s="3" t="s">
        <v>74</v>
      </c>
      <c r="C8" s="3" t="s">
        <v>77</v>
      </c>
      <c r="D8" s="1" t="s">
        <v>9</v>
      </c>
      <c r="E8" s="1" t="n">
        <v>3</v>
      </c>
      <c r="F8" s="1" t="s">
        <v>78</v>
      </c>
    </row>
    <row r="9" customFormat="false" ht="86.25" hidden="false" customHeight="true" outlineLevel="0" collapsed="false">
      <c r="A9" s="3" t="s">
        <v>79</v>
      </c>
      <c r="B9" s="3" t="s">
        <v>80</v>
      </c>
      <c r="C9" s="3" t="s">
        <v>81</v>
      </c>
      <c r="D9" s="1" t="s">
        <v>60</v>
      </c>
      <c r="E9" s="1" t="n">
        <v>4</v>
      </c>
      <c r="F9" s="1" t="s">
        <v>82</v>
      </c>
    </row>
    <row r="10" customFormat="false" ht="86.25" hidden="false" customHeight="true" outlineLevel="0" collapsed="false">
      <c r="A10" s="3" t="s">
        <v>83</v>
      </c>
      <c r="B10" s="3" t="s">
        <v>84</v>
      </c>
      <c r="C10" s="3" t="s">
        <v>85</v>
      </c>
      <c r="D10" s="1" t="s">
        <v>86</v>
      </c>
      <c r="E10" s="1" t="n">
        <v>6</v>
      </c>
      <c r="F10" s="1" t="s">
        <v>87</v>
      </c>
    </row>
    <row r="11" customFormat="false" ht="86.25" hidden="false" customHeight="true" outlineLevel="0" collapsed="false">
      <c r="A11" s="3" t="s">
        <v>88</v>
      </c>
      <c r="B11" s="3" t="s">
        <v>89</v>
      </c>
      <c r="C11" s="3" t="s">
        <v>90</v>
      </c>
      <c r="D11" s="1" t="s">
        <v>9</v>
      </c>
      <c r="E11" s="1" t="n">
        <v>3</v>
      </c>
      <c r="F11" s="1" t="s">
        <v>91</v>
      </c>
      <c r="N11" s="4" t="s">
        <v>34</v>
      </c>
    </row>
    <row r="12" customFormat="false" ht="86.25" hidden="false" customHeight="true" outlineLevel="0" collapsed="false">
      <c r="A12" s="3" t="s">
        <v>92</v>
      </c>
      <c r="B12" s="3" t="s">
        <v>93</v>
      </c>
      <c r="C12" s="3" t="s">
        <v>66</v>
      </c>
      <c r="D12" s="1" t="s">
        <v>9</v>
      </c>
      <c r="E12" s="1" t="n">
        <v>3</v>
      </c>
      <c r="F12" s="1" t="s">
        <v>94</v>
      </c>
    </row>
    <row r="13" customFormat="false" ht="86.25" hidden="false" customHeight="true" outlineLevel="0" collapsed="false">
      <c r="A13" s="3" t="s">
        <v>95</v>
      </c>
      <c r="B13" s="3" t="s">
        <v>96</v>
      </c>
      <c r="C13" s="3" t="s">
        <v>97</v>
      </c>
      <c r="D13" s="1" t="s">
        <v>60</v>
      </c>
      <c r="E13" s="1" t="n">
        <v>4</v>
      </c>
      <c r="F13" s="1" t="s">
        <v>98</v>
      </c>
    </row>
    <row r="14" customFormat="false" ht="14.25" hidden="false" customHeight="false" outlineLevel="0" collapsed="false">
      <c r="A14" s="2" t="s">
        <v>99</v>
      </c>
      <c r="B14" s="5"/>
      <c r="C14" s="5"/>
    </row>
    <row r="15" customFormat="false" ht="82.5" hidden="false" customHeight="true" outlineLevel="0" collapsed="false">
      <c r="A15" s="6" t="s">
        <v>100</v>
      </c>
      <c r="B15" s="6"/>
      <c r="C15" s="6"/>
    </row>
    <row r="19" customFormat="false" ht="14.25" hidden="false" customHeight="false" outlineLevel="0" collapsed="false">
      <c r="N19" s="0" t="s">
        <v>35</v>
      </c>
    </row>
    <row r="46" customFormat="false" ht="14.25" hidden="false" customHeight="false" outlineLevel="0" collapsed="false">
      <c r="N46" s="0" t="s">
        <v>36</v>
      </c>
    </row>
    <row r="73" customFormat="false" ht="14.25" hidden="false" customHeight="false" outlineLevel="0" collapsed="false">
      <c r="N73" s="0" t="s">
        <v>37</v>
      </c>
    </row>
    <row r="100" customFormat="false" ht="14.25" hidden="false" customHeight="false" outlineLevel="0" collapsed="false">
      <c r="N100" s="0" t="s">
        <v>101</v>
      </c>
    </row>
    <row r="127" customFormat="false" ht="14.25" hidden="false" customHeight="false" outlineLevel="0" collapsed="false">
      <c r="N127" s="0" t="s">
        <v>102</v>
      </c>
    </row>
    <row r="154" customFormat="false" ht="14.25" hidden="false" customHeight="false" outlineLevel="0" collapsed="false">
      <c r="N154" s="0" t="s">
        <v>103</v>
      </c>
    </row>
    <row r="181" customFormat="false" ht="14.25" hidden="false" customHeight="false" outlineLevel="0" collapsed="false">
      <c r="N181" s="0" t="s">
        <v>104</v>
      </c>
    </row>
    <row r="208" customFormat="false" ht="14.25" hidden="false" customHeight="false" outlineLevel="0" collapsed="false">
      <c r="N208" s="0" t="s">
        <v>105</v>
      </c>
    </row>
    <row r="235" customFormat="false" ht="14.25" hidden="false" customHeight="false" outlineLevel="0" collapsed="false">
      <c r="N235" s="0" t="s">
        <v>106</v>
      </c>
    </row>
  </sheetData>
  <mergeCells count="1">
    <mergeCell ref="A15:C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5.22"/>
    <col collapsed="false" customWidth="true" hidden="false" outlineLevel="0" max="2" min="2" style="0" width="31.89"/>
    <col collapsed="false" customWidth="true" hidden="false" outlineLevel="0" max="3" min="3" style="0" width="39.33"/>
    <col collapsed="false" customWidth="true" hidden="false" outlineLevel="0" max="4" min="4" style="0" width="12.44"/>
    <col collapsed="false" customWidth="true" hidden="false" outlineLevel="0" max="5" min="5" style="0" width="12"/>
    <col collapsed="false" customWidth="true" hidden="false" outlineLevel="0" max="6" min="6" style="0" width="44.78"/>
    <col collapsed="false" customWidth="true" hidden="false" outlineLevel="0" max="7" min="7" style="0" width="18"/>
  </cols>
  <sheetData>
    <row r="1" customFormat="false" ht="14.25" hidden="false" customHeight="false" outlineLevel="0" collapsed="false">
      <c r="A1" s="2" t="s">
        <v>0</v>
      </c>
      <c r="B1" s="2" t="s">
        <v>55</v>
      </c>
      <c r="C1" s="2" t="s">
        <v>56</v>
      </c>
      <c r="D1" s="2" t="s">
        <v>3</v>
      </c>
      <c r="E1" s="2" t="s">
        <v>4</v>
      </c>
      <c r="F1" s="2" t="s">
        <v>107</v>
      </c>
      <c r="G1" s="2" t="s">
        <v>5</v>
      </c>
    </row>
    <row r="2" customFormat="false" ht="102" hidden="false" customHeight="true" outlineLevel="0" collapsed="false">
      <c r="A2" s="3" t="s">
        <v>108</v>
      </c>
      <c r="B2" s="3" t="s">
        <v>109</v>
      </c>
      <c r="C2" s="3" t="s">
        <v>110</v>
      </c>
      <c r="D2" s="1" t="s">
        <v>60</v>
      </c>
      <c r="E2" s="1" t="n">
        <v>5</v>
      </c>
      <c r="F2" s="3" t="s">
        <v>111</v>
      </c>
      <c r="G2" s="1" t="s">
        <v>10</v>
      </c>
    </row>
    <row r="3" customFormat="false" ht="102" hidden="false" customHeight="true" outlineLevel="0" collapsed="false">
      <c r="A3" s="3" t="s">
        <v>112</v>
      </c>
      <c r="B3" s="3" t="s">
        <v>113</v>
      </c>
      <c r="C3" s="3" t="s">
        <v>114</v>
      </c>
      <c r="D3" s="1" t="s">
        <v>86</v>
      </c>
      <c r="E3" s="1" t="n">
        <v>7</v>
      </c>
      <c r="F3" s="3" t="s">
        <v>115</v>
      </c>
      <c r="G3" s="1" t="s">
        <v>14</v>
      </c>
    </row>
    <row r="4" customFormat="false" ht="102" hidden="false" customHeight="true" outlineLevel="0" collapsed="false">
      <c r="A4" s="3" t="s">
        <v>116</v>
      </c>
      <c r="B4" s="3" t="s">
        <v>117</v>
      </c>
      <c r="C4" s="3" t="s">
        <v>118</v>
      </c>
      <c r="D4" s="1" t="s">
        <v>60</v>
      </c>
      <c r="E4" s="1" t="n">
        <v>5</v>
      </c>
      <c r="F4" s="3" t="s">
        <v>119</v>
      </c>
      <c r="G4" s="1" t="s">
        <v>20</v>
      </c>
      <c r="L4" s="4" t="s">
        <v>16</v>
      </c>
    </row>
    <row r="5" customFormat="false" ht="102" hidden="false" customHeight="true" outlineLevel="0" collapsed="false">
      <c r="A5" s="3" t="s">
        <v>120</v>
      </c>
      <c r="B5" s="3" t="s">
        <v>121</v>
      </c>
      <c r="C5" s="3" t="s">
        <v>122</v>
      </c>
      <c r="D5" s="1" t="s">
        <v>60</v>
      </c>
      <c r="E5" s="1" t="n">
        <v>5</v>
      </c>
      <c r="F5" s="3" t="s">
        <v>123</v>
      </c>
      <c r="G5" s="1" t="s">
        <v>24</v>
      </c>
    </row>
    <row r="6" customFormat="false" ht="102" hidden="false" customHeight="true" outlineLevel="0" collapsed="false">
      <c r="A6" s="3" t="s">
        <v>124</v>
      </c>
      <c r="B6" s="3" t="s">
        <v>125</v>
      </c>
      <c r="C6" s="3" t="s">
        <v>126</v>
      </c>
      <c r="D6" s="1" t="s">
        <v>86</v>
      </c>
      <c r="E6" s="1" t="n">
        <v>7</v>
      </c>
      <c r="F6" s="3" t="s">
        <v>127</v>
      </c>
      <c r="G6" s="1" t="s">
        <v>28</v>
      </c>
    </row>
    <row r="7" customFormat="false" ht="100.5" hidden="false" customHeight="true" outlineLevel="0" collapsed="false">
      <c r="A7" s="3" t="s">
        <v>128</v>
      </c>
      <c r="B7" s="3" t="s">
        <v>129</v>
      </c>
      <c r="C7" s="3" t="s">
        <v>130</v>
      </c>
      <c r="D7" s="1" t="s">
        <v>60</v>
      </c>
      <c r="E7" s="1" t="n">
        <v>5</v>
      </c>
      <c r="F7" s="3" t="s">
        <v>131</v>
      </c>
      <c r="G7" s="1" t="s">
        <v>32</v>
      </c>
    </row>
    <row r="8" customFormat="false" ht="14.25" hidden="false" customHeight="false" outlineLevel="0" collapsed="false">
      <c r="L8" s="0" t="s">
        <v>33</v>
      </c>
    </row>
    <row r="35" customFormat="false" ht="14.25" hidden="false" customHeight="false" outlineLevel="0" collapsed="false">
      <c r="L35" s="0" t="s">
        <v>34</v>
      </c>
    </row>
    <row r="62" customFormat="false" ht="14.25" hidden="false" customHeight="false" outlineLevel="0" collapsed="false">
      <c r="L62" s="0" t="s">
        <v>35</v>
      </c>
    </row>
    <row r="89" customFormat="false" ht="14.25" hidden="false" customHeight="false" outlineLevel="0" collapsed="false">
      <c r="L89" s="0" t="s">
        <v>36</v>
      </c>
    </row>
    <row r="116" customFormat="false" ht="14.25" hidden="false" customHeight="false" outlineLevel="0" collapsed="false">
      <c r="L116" s="0" t="s">
        <v>37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0.33"/>
    <col collapsed="false" customWidth="true" hidden="false" outlineLevel="0" max="3" min="3" style="0" width="20.66"/>
    <col collapsed="false" customWidth="true" hidden="false" outlineLevel="0" max="4" min="4" style="0" width="13.77"/>
    <col collapsed="false" customWidth="true" hidden="false" outlineLevel="0" max="5" min="5" style="0" width="9.89"/>
    <col collapsed="false" customWidth="true" hidden="false" outlineLevel="0" max="6" min="6" style="0" width="15.22"/>
    <col collapsed="false" customWidth="true" hidden="false" outlineLevel="0" max="7" min="7" style="0" width="16.78"/>
    <col collapsed="false" customWidth="true" hidden="false" outlineLevel="0" max="9" min="8" style="0" width="10.78"/>
    <col collapsed="false" customWidth="true" hidden="false" outlineLevel="0" max="10" min="10" style="0" width="9.77"/>
    <col collapsed="false" customWidth="true" hidden="false" outlineLevel="0" max="11" min="11" style="0" width="9.89"/>
  </cols>
  <sheetData>
    <row r="1" s="3" customFormat="true" ht="42.75" hidden="false" customHeight="true" outlineLevel="0" collapsed="false">
      <c r="A1" s="7" t="s">
        <v>0</v>
      </c>
      <c r="B1" s="7" t="s">
        <v>132</v>
      </c>
      <c r="C1" s="7" t="s">
        <v>133</v>
      </c>
      <c r="D1" s="7" t="s">
        <v>134</v>
      </c>
      <c r="E1" s="7" t="s">
        <v>135</v>
      </c>
      <c r="F1" s="7" t="s">
        <v>136</v>
      </c>
      <c r="G1" s="7" t="s">
        <v>137</v>
      </c>
      <c r="H1" s="7" t="s">
        <v>138</v>
      </c>
      <c r="I1" s="7" t="s">
        <v>139</v>
      </c>
      <c r="J1" s="7" t="s">
        <v>140</v>
      </c>
      <c r="K1" s="7" t="s">
        <v>141</v>
      </c>
    </row>
    <row r="2" customFormat="false" ht="142.5" hidden="false" customHeight="true" outlineLevel="0" collapsed="false">
      <c r="A2" s="3" t="s">
        <v>142</v>
      </c>
      <c r="B2" s="3" t="s">
        <v>143</v>
      </c>
      <c r="C2" s="3" t="s">
        <v>144</v>
      </c>
      <c r="D2" s="3" t="s">
        <v>9</v>
      </c>
      <c r="E2" s="3" t="n">
        <v>3</v>
      </c>
      <c r="F2" s="3" t="s">
        <v>145</v>
      </c>
      <c r="G2" s="3" t="s">
        <v>146</v>
      </c>
      <c r="H2" s="3" t="s">
        <v>60</v>
      </c>
      <c r="I2" s="3" t="n">
        <v>4</v>
      </c>
      <c r="J2" s="3" t="n">
        <v>4</v>
      </c>
      <c r="K2" s="3" t="s">
        <v>10</v>
      </c>
      <c r="P2" s="4" t="s">
        <v>16</v>
      </c>
    </row>
    <row r="3" customFormat="false" ht="142.5" hidden="false" customHeight="true" outlineLevel="0" collapsed="false">
      <c r="A3" s="3" t="s">
        <v>147</v>
      </c>
      <c r="B3" s="3" t="s">
        <v>148</v>
      </c>
      <c r="C3" s="3" t="s">
        <v>149</v>
      </c>
      <c r="D3" s="3" t="s">
        <v>9</v>
      </c>
      <c r="E3" s="3" t="n">
        <v>3</v>
      </c>
      <c r="F3" s="3" t="s">
        <v>148</v>
      </c>
      <c r="G3" s="3" t="s">
        <v>150</v>
      </c>
      <c r="H3" s="3" t="s">
        <v>9</v>
      </c>
      <c r="I3" s="3" t="n">
        <v>3</v>
      </c>
      <c r="J3" s="3" t="n">
        <v>3</v>
      </c>
      <c r="K3" s="3" t="s">
        <v>14</v>
      </c>
    </row>
    <row r="4" customFormat="false" ht="156" hidden="false" customHeight="true" outlineLevel="0" collapsed="false">
      <c r="A4" s="3" t="s">
        <v>151</v>
      </c>
      <c r="B4" s="3" t="s">
        <v>148</v>
      </c>
      <c r="C4" s="3" t="s">
        <v>152</v>
      </c>
      <c r="D4" s="3" t="s">
        <v>9</v>
      </c>
      <c r="E4" s="3" t="n">
        <v>3</v>
      </c>
      <c r="F4" s="3" t="s">
        <v>153</v>
      </c>
      <c r="G4" s="3" t="s">
        <v>154</v>
      </c>
      <c r="H4" s="3" t="s">
        <v>60</v>
      </c>
      <c r="I4" s="3" t="n">
        <v>4</v>
      </c>
      <c r="J4" s="3" t="n">
        <v>4</v>
      </c>
      <c r="K4" s="3" t="s">
        <v>20</v>
      </c>
      <c r="P4" s="4" t="s">
        <v>33</v>
      </c>
    </row>
    <row r="5" customFormat="false" ht="223.5" hidden="false" customHeight="true" outlineLevel="0" collapsed="false">
      <c r="A5" s="3" t="s">
        <v>155</v>
      </c>
      <c r="B5" s="3" t="s">
        <v>148</v>
      </c>
      <c r="C5" s="3" t="s">
        <v>156</v>
      </c>
      <c r="D5" s="3" t="s">
        <v>9</v>
      </c>
      <c r="E5" s="3" t="n">
        <v>3</v>
      </c>
      <c r="F5" s="3" t="s">
        <v>74</v>
      </c>
      <c r="G5" s="3" t="s">
        <v>157</v>
      </c>
      <c r="H5" s="3" t="s">
        <v>60</v>
      </c>
      <c r="I5" s="3" t="n">
        <v>4</v>
      </c>
      <c r="J5" s="3" t="n">
        <v>4</v>
      </c>
      <c r="K5" s="3" t="s">
        <v>24</v>
      </c>
    </row>
    <row r="6" customFormat="false" ht="100.5" hidden="false" customHeight="true" outlineLevel="0" collapsed="false">
      <c r="A6" s="3" t="s">
        <v>158</v>
      </c>
      <c r="B6" s="3" t="s">
        <v>159</v>
      </c>
      <c r="C6" s="3" t="s">
        <v>160</v>
      </c>
      <c r="D6" s="3" t="s">
        <v>9</v>
      </c>
      <c r="E6" s="3" t="n">
        <v>3</v>
      </c>
      <c r="F6" s="3" t="s">
        <v>159</v>
      </c>
      <c r="G6" s="3" t="s">
        <v>161</v>
      </c>
      <c r="H6" s="3" t="s">
        <v>9</v>
      </c>
      <c r="I6" s="3" t="n">
        <v>3</v>
      </c>
      <c r="J6" s="3" t="n">
        <v>3</v>
      </c>
      <c r="K6" s="3" t="s">
        <v>28</v>
      </c>
      <c r="P6" s="4" t="s">
        <v>34</v>
      </c>
    </row>
    <row r="7" customFormat="false" ht="100.5" hidden="false" customHeight="true" outlineLevel="0" collapsed="false">
      <c r="A7" s="3" t="s">
        <v>162</v>
      </c>
      <c r="B7" s="3" t="s">
        <v>163</v>
      </c>
      <c r="C7" s="3" t="s">
        <v>164</v>
      </c>
      <c r="D7" s="3" t="s">
        <v>9</v>
      </c>
      <c r="E7" s="3" t="n">
        <v>3</v>
      </c>
      <c r="F7" s="3" t="s">
        <v>163</v>
      </c>
      <c r="G7" s="3" t="s">
        <v>165</v>
      </c>
      <c r="H7" s="3" t="s">
        <v>9</v>
      </c>
      <c r="I7" s="3" t="n">
        <v>3</v>
      </c>
      <c r="J7" s="3" t="n">
        <v>3</v>
      </c>
      <c r="K7" s="3" t="s">
        <v>32</v>
      </c>
    </row>
    <row r="22" customFormat="false" ht="14.25" hidden="false" customHeight="false" outlineLevel="0" collapsed="false">
      <c r="P22" s="0" t="s">
        <v>35</v>
      </c>
    </row>
    <row r="49" customFormat="false" ht="14.25" hidden="false" customHeight="false" outlineLevel="0" collapsed="false">
      <c r="P49" s="0" t="s">
        <v>36</v>
      </c>
    </row>
    <row r="76" customFormat="false" ht="14.25" hidden="false" customHeight="false" outlineLevel="0" collapsed="false">
      <c r="P76" s="0" t="s">
        <v>37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2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D45" activeCellId="0" sqref="D45"/>
    </sheetView>
  </sheetViews>
  <sheetFormatPr defaultColWidth="8.53125" defaultRowHeight="14.25" zeroHeight="false" outlineLevelRow="0" outlineLevelCol="0"/>
  <cols>
    <col collapsed="false" customWidth="true" hidden="false" outlineLevel="0" max="1" min="1" style="0" width="16.56"/>
    <col collapsed="false" customWidth="true" hidden="false" outlineLevel="0" max="2" min="2" style="0" width="41.33"/>
    <col collapsed="false" customWidth="true" hidden="false" outlineLevel="0" max="3" min="3" style="0" width="17.33"/>
    <col collapsed="false" customWidth="true" hidden="false" outlineLevel="0" max="4" min="4" style="0" width="28.56"/>
    <col collapsed="false" customWidth="true" hidden="false" outlineLevel="0" max="5" min="5" style="0" width="78.89"/>
    <col collapsed="false" customWidth="true" hidden="false" outlineLevel="0" max="11" min="11" style="0" width="3"/>
    <col collapsed="false" customWidth="true" hidden="false" outlineLevel="0" max="12" min="12" style="0" width="15.33"/>
    <col collapsed="false" customWidth="true" hidden="false" outlineLevel="0" max="14" min="14" style="0" width="10.78"/>
  </cols>
  <sheetData>
    <row r="1" customFormat="false" ht="14.25" hidden="false" customHeight="false" outlineLevel="0" collapsed="false">
      <c r="A1" s="8" t="s">
        <v>166</v>
      </c>
      <c r="B1" s="8"/>
      <c r="C1" s="8"/>
      <c r="D1" s="8"/>
      <c r="E1" s="9"/>
    </row>
    <row r="2" customFormat="false" ht="14.25" hidden="false" customHeight="false" outlineLevel="0" collapsed="false">
      <c r="A2" s="10" t="s">
        <v>167</v>
      </c>
      <c r="B2" s="10" t="s">
        <v>168</v>
      </c>
      <c r="C2" s="10" t="s">
        <v>3</v>
      </c>
      <c r="D2" s="10" t="s">
        <v>169</v>
      </c>
      <c r="K2" s="11"/>
      <c r="L2" s="11"/>
      <c r="M2" s="11"/>
      <c r="N2" s="11"/>
    </row>
    <row r="3" customFormat="false" ht="15.65" hidden="false" customHeight="false" outlineLevel="0" collapsed="false">
      <c r="A3" s="12" t="s">
        <v>170</v>
      </c>
      <c r="B3" s="13" t="str">
        <f aca="false">(ALI!A2)</f>
        <v>Cadastro de Business (Tela Cadastro do Business)</v>
      </c>
      <c r="C3" s="12" t="str">
        <f aca="false">(ALI!D2)</f>
        <v>Simples</v>
      </c>
      <c r="D3" s="12" t="n">
        <f aca="false">(ALI!E2)</f>
        <v>7</v>
      </c>
      <c r="K3" s="14"/>
      <c r="L3" s="15"/>
      <c r="M3" s="16"/>
      <c r="N3" s="14"/>
    </row>
    <row r="4" customFormat="false" ht="15.65" hidden="false" customHeight="false" outlineLevel="0" collapsed="false">
      <c r="A4" s="12" t="s">
        <v>170</v>
      </c>
      <c r="B4" s="13" t="str">
        <f aca="false">(ALI!A3)</f>
        <v>Conta do Cliente (Tela Cadastro do Cliente)</v>
      </c>
      <c r="C4" s="12" t="str">
        <f aca="false">(ALI!D3)</f>
        <v>Simples</v>
      </c>
      <c r="D4" s="12" t="n">
        <f aca="false">(ALI!E3)</f>
        <v>7</v>
      </c>
      <c r="K4" s="14"/>
      <c r="L4" s="15"/>
      <c r="M4" s="16"/>
      <c r="N4" s="14"/>
    </row>
    <row r="5" customFormat="false" ht="15.65" hidden="false" customHeight="false" outlineLevel="0" collapsed="false">
      <c r="A5" s="12" t="s">
        <v>170</v>
      </c>
      <c r="B5" s="13" t="str">
        <f aca="false">(ALI!A4)</f>
        <v>Cobrança (Tela Criar Cobrança)</v>
      </c>
      <c r="C5" s="12" t="str">
        <f aca="false">(ALI!D4)</f>
        <v>Simples</v>
      </c>
      <c r="D5" s="12" t="n">
        <f aca="false">(ALI!E4)</f>
        <v>7</v>
      </c>
      <c r="K5" s="14"/>
      <c r="L5" s="15"/>
      <c r="M5" s="16"/>
      <c r="N5" s="14"/>
    </row>
    <row r="6" customFormat="false" ht="15.65" hidden="false" customHeight="false" outlineLevel="0" collapsed="false">
      <c r="A6" s="12" t="s">
        <v>170</v>
      </c>
      <c r="B6" s="13" t="str">
        <f aca="false">(ALI!A5)</f>
        <v>Pagamento (Tela Pagamento via Pix)</v>
      </c>
      <c r="C6" s="12" t="str">
        <f aca="false">(ALI!D5)</f>
        <v>Simples</v>
      </c>
      <c r="D6" s="12" t="n">
        <f aca="false">(ALI!E5)</f>
        <v>7</v>
      </c>
      <c r="K6" s="14"/>
      <c r="L6" s="15"/>
      <c r="M6" s="16"/>
      <c r="N6" s="14"/>
    </row>
    <row r="7" customFormat="false" ht="15.65" hidden="false" customHeight="false" outlineLevel="0" collapsed="false">
      <c r="A7" s="12" t="s">
        <v>170</v>
      </c>
      <c r="B7" s="13" t="str">
        <f aca="false">(ALI!A6)</f>
        <v>Extrato / Movimentação (Tela Extrato)</v>
      </c>
      <c r="C7" s="12" t="str">
        <f aca="false">(ALI!D6)</f>
        <v>Simples</v>
      </c>
      <c r="D7" s="12" t="n">
        <f aca="false">(ALI!E6)</f>
        <v>7</v>
      </c>
      <c r="K7" s="14"/>
      <c r="L7" s="15"/>
      <c r="M7" s="16"/>
      <c r="N7" s="14"/>
    </row>
    <row r="8" customFormat="false" ht="15.65" hidden="false" customHeight="false" outlineLevel="0" collapsed="false">
      <c r="A8" s="12" t="s">
        <v>170</v>
      </c>
      <c r="B8" s="13" t="str">
        <f aca="false">(ALI!A7)</f>
        <v>Saque (Tela Solicitar Saque)</v>
      </c>
      <c r="C8" s="12" t="str">
        <f aca="false">(ALI!D7)</f>
        <v>Simples</v>
      </c>
      <c r="D8" s="12" t="n">
        <f aca="false">(ALI!E7)</f>
        <v>7</v>
      </c>
      <c r="K8" s="14"/>
      <c r="L8" s="15"/>
      <c r="M8" s="16"/>
      <c r="N8" s="14"/>
    </row>
    <row r="9" customFormat="false" ht="14.25" hidden="false" customHeight="false" outlineLevel="0" collapsed="false">
      <c r="A9" s="17" t="s">
        <v>171</v>
      </c>
      <c r="B9" s="17"/>
      <c r="C9" s="17"/>
      <c r="D9" s="17" t="n">
        <f aca="false">(SUM(D3:D8))</f>
        <v>42</v>
      </c>
      <c r="K9" s="14"/>
      <c r="L9" s="15"/>
      <c r="M9" s="16"/>
      <c r="N9" s="14"/>
    </row>
    <row r="10" customFormat="false" ht="29.85" hidden="false" customHeight="false" outlineLevel="0" collapsed="false">
      <c r="A10" s="18" t="s">
        <v>172</v>
      </c>
      <c r="B10" s="13" t="str">
        <f aca="false">(AIE!A2)</f>
        <v>Confirmação de Transação Pix (Tela Retorno do Pagamento Pix)</v>
      </c>
      <c r="C10" s="12" t="str">
        <f aca="false">(AIE!D2)</f>
        <v>Simples</v>
      </c>
      <c r="D10" s="12" t="n">
        <f aca="false">(AIE!E2)</f>
        <v>5</v>
      </c>
      <c r="K10" s="14"/>
      <c r="L10" s="15"/>
      <c r="M10" s="16"/>
      <c r="N10" s="14"/>
    </row>
    <row r="11" customFormat="false" ht="29.85" hidden="false" customHeight="false" outlineLevel="0" collapsed="false">
      <c r="A11" s="18" t="s">
        <v>172</v>
      </c>
      <c r="B11" s="13" t="str">
        <f aca="false">(AIE!A3)</f>
        <v>Confirmação de Transação de Cartão (Tela Retorno do Pagamento Cartão)</v>
      </c>
      <c r="C11" s="12" t="str">
        <f aca="false">(AIE!D3)</f>
        <v>Simples</v>
      </c>
      <c r="D11" s="12" t="n">
        <f aca="false">(AIE!E3)</f>
        <v>5</v>
      </c>
      <c r="K11" s="14"/>
      <c r="L11" s="15"/>
      <c r="M11" s="16"/>
      <c r="N11" s="14"/>
    </row>
    <row r="12" customFormat="false" ht="29.85" hidden="false" customHeight="false" outlineLevel="0" collapsed="false">
      <c r="A12" s="18" t="s">
        <v>172</v>
      </c>
      <c r="B12" s="13" t="str">
        <f aca="false">(AIE!A4)</f>
        <v>Confirmação de Boleto (Tela Retorno do Pagamento Boleto)</v>
      </c>
      <c r="C12" s="12" t="str">
        <f aca="false">(AIE!D4)</f>
        <v>Simples</v>
      </c>
      <c r="D12" s="12" t="n">
        <f aca="false">(AIE!E4)</f>
        <v>5</v>
      </c>
      <c r="K12" s="14"/>
      <c r="L12" s="15"/>
      <c r="M12" s="16"/>
      <c r="N12" s="14"/>
    </row>
    <row r="13" customFormat="false" ht="29.85" hidden="false" customHeight="false" outlineLevel="0" collapsed="false">
      <c r="A13" s="18" t="s">
        <v>172</v>
      </c>
      <c r="B13" s="13" t="str">
        <f aca="false">(AIE!A5)</f>
        <v>Confirmação e Cotação de Criptomoeda (Tela Retorno do Pagamento Cripto)</v>
      </c>
      <c r="C13" s="12" t="str">
        <f aca="false">(AIE!D5)</f>
        <v>Simples</v>
      </c>
      <c r="D13" s="12" t="n">
        <f aca="false">(AIE!E5)</f>
        <v>5</v>
      </c>
      <c r="K13" s="14"/>
      <c r="L13" s="15"/>
      <c r="M13" s="16"/>
      <c r="N13" s="14"/>
    </row>
    <row r="14" customFormat="false" ht="15.65" hidden="false" customHeight="false" outlineLevel="0" collapsed="false">
      <c r="A14" s="18" t="s">
        <v>172</v>
      </c>
      <c r="B14" s="13" t="str">
        <f aca="false">(AIE!A6)</f>
        <v>Consulta de CPF (Tela Cadastro do Business)</v>
      </c>
      <c r="C14" s="12" t="str">
        <f aca="false">(AIE!D6)</f>
        <v>Simples</v>
      </c>
      <c r="D14" s="12" t="n">
        <f aca="false">(AIE!E6)</f>
        <v>5</v>
      </c>
      <c r="K14" s="14"/>
      <c r="L14" s="15"/>
      <c r="M14" s="16"/>
      <c r="N14" s="14"/>
    </row>
    <row r="15" customFormat="false" ht="15.65" hidden="false" customHeight="false" outlineLevel="0" collapsed="false">
      <c r="A15" s="18" t="s">
        <v>172</v>
      </c>
      <c r="B15" s="13" t="str">
        <f aca="false">(AIE!A7)</f>
        <v>Diretório de Chaves Pix, DICT (Tela Solicitar Saque)</v>
      </c>
      <c r="C15" s="12" t="str">
        <f aca="false">(AIE!D7)</f>
        <v>Simples</v>
      </c>
      <c r="D15" s="12" t="n">
        <f aca="false">(AIE!E7)</f>
        <v>5</v>
      </c>
      <c r="K15" s="14"/>
      <c r="L15" s="15"/>
      <c r="M15" s="16"/>
      <c r="N15" s="14"/>
    </row>
    <row r="16" customFormat="false" ht="14.25" hidden="false" customHeight="false" outlineLevel="0" collapsed="false">
      <c r="A16" s="17" t="s">
        <v>173</v>
      </c>
      <c r="B16" s="17"/>
      <c r="C16" s="17"/>
      <c r="D16" s="17" t="n">
        <f aca="false">(SUM(D10:D15))</f>
        <v>30</v>
      </c>
      <c r="K16" s="14"/>
      <c r="L16" s="15"/>
      <c r="M16" s="16"/>
      <c r="N16" s="14"/>
    </row>
    <row r="17" customFormat="false" ht="15.65" hidden="false" customHeight="false" outlineLevel="0" collapsed="false">
      <c r="A17" s="18" t="s">
        <v>174</v>
      </c>
      <c r="B17" s="13" t="str">
        <f aca="false">(EE!A2)</f>
        <v>Incluir business (Tela Cadastro do Business)</v>
      </c>
      <c r="C17" s="12" t="str">
        <f aca="false">(EE!D2)</f>
        <v>Moderado</v>
      </c>
      <c r="D17" s="12" t="n">
        <f aca="false">(EE!E2)</f>
        <v>4</v>
      </c>
      <c r="K17" s="14"/>
      <c r="L17" s="15"/>
      <c r="M17" s="16"/>
      <c r="N17" s="14"/>
    </row>
    <row r="18" customFormat="false" ht="15.65" hidden="false" customHeight="false" outlineLevel="0" collapsed="false">
      <c r="A18" s="18" t="s">
        <v>174</v>
      </c>
      <c r="B18" s="13" t="str">
        <f aca="false">(EE!A3)</f>
        <v>Alterar dados do business (Tela Editar Dados)</v>
      </c>
      <c r="C18" s="12" t="str">
        <f aca="false">(EE!D3)</f>
        <v>Simples</v>
      </c>
      <c r="D18" s="12" t="n">
        <f aca="false">(EE!E3)</f>
        <v>3</v>
      </c>
      <c r="K18" s="14"/>
      <c r="L18" s="15"/>
      <c r="M18" s="16"/>
      <c r="N18" s="14"/>
    </row>
    <row r="19" customFormat="false" ht="15.65" hidden="false" customHeight="false" outlineLevel="0" collapsed="false">
      <c r="A19" s="18" t="s">
        <v>174</v>
      </c>
      <c r="B19" s="13" t="str">
        <f aca="false">(EE!A4)</f>
        <v>Excluir conta do business (Tela Excluir Conta)</v>
      </c>
      <c r="C19" s="12" t="str">
        <f aca="false">(EE!D4)</f>
        <v>Moderado</v>
      </c>
      <c r="D19" s="12" t="n">
        <f aca="false">(EE!E4)</f>
        <v>4</v>
      </c>
      <c r="K19" s="14"/>
      <c r="L19" s="15"/>
      <c r="M19" s="16"/>
      <c r="N19" s="14"/>
    </row>
    <row r="20" customFormat="false" ht="29.85" hidden="false" customHeight="false" outlineLevel="0" collapsed="false">
      <c r="A20" s="18" t="s">
        <v>174</v>
      </c>
      <c r="B20" s="13" t="str">
        <f aca="false">(EE!A5)</f>
        <v>Confirmar pagamento recebido do gateway (Tela Pagamento Pix)</v>
      </c>
      <c r="C20" s="12" t="str">
        <f aca="false">(EE!D5)</f>
        <v>Moderado</v>
      </c>
      <c r="D20" s="12" t="n">
        <f aca="false">(EE!E5)</f>
        <v>4</v>
      </c>
      <c r="K20" s="14"/>
      <c r="L20" s="15"/>
      <c r="M20" s="16"/>
      <c r="N20" s="14"/>
    </row>
    <row r="21" customFormat="false" ht="15.65" hidden="false" customHeight="false" outlineLevel="0" collapsed="false">
      <c r="A21" s="18" t="s">
        <v>174</v>
      </c>
      <c r="B21" s="13" t="str">
        <f aca="false">(EE!A6)</f>
        <v>Incluir cobrança (Tela Criar Cobrança)</v>
      </c>
      <c r="C21" s="12" t="str">
        <f aca="false">(EE!D6)</f>
        <v>Moderado</v>
      </c>
      <c r="D21" s="12" t="n">
        <f aca="false">(EE!E6)</f>
        <v>4</v>
      </c>
      <c r="K21" s="14"/>
      <c r="L21" s="15"/>
      <c r="M21" s="16"/>
      <c r="N21" s="14"/>
    </row>
    <row r="22" customFormat="false" ht="15.65" hidden="false" customHeight="false" outlineLevel="0" collapsed="false">
      <c r="A22" s="18" t="s">
        <v>174</v>
      </c>
      <c r="B22" s="13" t="str">
        <f aca="false">(EE!A7)</f>
        <v>Alterar cobrança (Tela Editar Cobrança)</v>
      </c>
      <c r="C22" s="12" t="str">
        <f aca="false">(EE!D7)</f>
        <v>Moderado</v>
      </c>
      <c r="D22" s="12" t="n">
        <f aca="false">(EE!E7)</f>
        <v>4</v>
      </c>
      <c r="K22" s="14"/>
      <c r="L22" s="15"/>
      <c r="M22" s="16"/>
      <c r="N22" s="14"/>
    </row>
    <row r="23" customFormat="false" ht="15.65" hidden="false" customHeight="false" outlineLevel="0" collapsed="false">
      <c r="A23" s="18" t="s">
        <v>174</v>
      </c>
      <c r="B23" s="13" t="str">
        <f aca="false">(EE!A8)</f>
        <v>Excluir cobrança (Tela Cancelar Cobrança)</v>
      </c>
      <c r="C23" s="12" t="str">
        <f aca="false">(EE!D8)</f>
        <v>Simples</v>
      </c>
      <c r="D23" s="12" t="n">
        <f aca="false">(EE!E8)</f>
        <v>3</v>
      </c>
      <c r="K23" s="14"/>
      <c r="L23" s="15"/>
      <c r="M23" s="16"/>
      <c r="N23" s="14"/>
    </row>
    <row r="24" customFormat="false" ht="29.85" hidden="false" customHeight="false" outlineLevel="0" collapsed="false">
      <c r="A24" s="18" t="s">
        <v>174</v>
      </c>
      <c r="B24" s="13" t="str">
        <f aca="false">(EE!A9)</f>
        <v>Pagar cobrança com cartão (Tela Pagamento com Cartão)</v>
      </c>
      <c r="C24" s="12" t="str">
        <f aca="false">(EE!D9)</f>
        <v>Moderado</v>
      </c>
      <c r="D24" s="12" t="n">
        <f aca="false">(EE!E9)</f>
        <v>4</v>
      </c>
      <c r="K24" s="14"/>
      <c r="L24" s="15"/>
      <c r="M24" s="16"/>
      <c r="N24" s="14"/>
    </row>
    <row r="25" customFormat="false" ht="15.65" hidden="false" customHeight="false" outlineLevel="0" collapsed="false">
      <c r="A25" s="18" t="s">
        <v>174</v>
      </c>
      <c r="B25" s="13" t="str">
        <f aca="false">(EE!A10)</f>
        <v>Incluir conta de cliente (Tela Cadastro do Cliente)</v>
      </c>
      <c r="C25" s="12" t="str">
        <f aca="false">(EE!D10)</f>
        <v>Complexo</v>
      </c>
      <c r="D25" s="12" t="n">
        <f aca="false">(EE!E10)</f>
        <v>6</v>
      </c>
      <c r="K25" s="14"/>
      <c r="L25" s="15"/>
      <c r="M25" s="16"/>
      <c r="N25" s="14"/>
    </row>
    <row r="26" customFormat="false" ht="15.65" hidden="false" customHeight="false" outlineLevel="0" collapsed="false">
      <c r="A26" s="18" t="s">
        <v>174</v>
      </c>
      <c r="B26" s="13" t="str">
        <f aca="false">(EE!A11)</f>
        <v>Alterar conta de cliente (Tela Minha Conta)</v>
      </c>
      <c r="C26" s="12" t="str">
        <f aca="false">(EE!D11)</f>
        <v>Simples</v>
      </c>
      <c r="D26" s="12" t="n">
        <f aca="false">(EE!E11)</f>
        <v>3</v>
      </c>
      <c r="K26" s="14"/>
      <c r="L26" s="15"/>
      <c r="M26" s="16"/>
      <c r="N26" s="14"/>
    </row>
    <row r="27" customFormat="false" ht="29.85" hidden="false" customHeight="false" outlineLevel="0" collapsed="false">
      <c r="A27" s="18" t="s">
        <v>174</v>
      </c>
      <c r="B27" s="13" t="str">
        <f aca="false">(EE!A12)</f>
        <v>Excluir conta de cliente (Tela Excluir Conta do Cliente)</v>
      </c>
      <c r="C27" s="12" t="str">
        <f aca="false">(EE!D12)</f>
        <v>Simples</v>
      </c>
      <c r="D27" s="12" t="n">
        <f aca="false">(EE!E12)</f>
        <v>3</v>
      </c>
      <c r="K27" s="14"/>
      <c r="L27" s="15"/>
      <c r="M27" s="16"/>
      <c r="N27" s="14"/>
    </row>
    <row r="28" customFormat="false" ht="15.65" hidden="false" customHeight="false" outlineLevel="0" collapsed="false">
      <c r="A28" s="18" t="s">
        <v>174</v>
      </c>
      <c r="B28" s="13" t="str">
        <f aca="false">(EE!A13)</f>
        <v>Solicitar saque via Pix (Tela Solicitar Saque)</v>
      </c>
      <c r="C28" s="12" t="str">
        <f aca="false">(EE!D13)</f>
        <v>Moderado</v>
      </c>
      <c r="D28" s="12" t="n">
        <f aca="false">(EE!E13)</f>
        <v>4</v>
      </c>
      <c r="K28" s="14"/>
      <c r="L28" s="15"/>
      <c r="M28" s="16"/>
      <c r="N28" s="14"/>
    </row>
    <row r="29" customFormat="false" ht="14.25" hidden="false" customHeight="false" outlineLevel="0" collapsed="false">
      <c r="A29" s="17" t="s">
        <v>175</v>
      </c>
      <c r="B29" s="17"/>
      <c r="C29" s="17"/>
      <c r="D29" s="17" t="n">
        <f aca="false">(SUM(D17:D28))</f>
        <v>46</v>
      </c>
      <c r="K29" s="14"/>
      <c r="L29" s="15"/>
      <c r="M29" s="16"/>
      <c r="N29" s="14"/>
    </row>
    <row r="30" customFormat="false" ht="29.85" hidden="false" customHeight="false" outlineLevel="0" collapsed="false">
      <c r="A30" s="18" t="s">
        <v>176</v>
      </c>
      <c r="B30" s="13" t="str">
        <f aca="false">(SE!A2)</f>
        <v>Exibir painel do business com resumo (Tela Painel do Business)</v>
      </c>
      <c r="C30" s="12" t="str">
        <f aca="false">(SE!D2)</f>
        <v>Moderado</v>
      </c>
      <c r="D30" s="12" t="n">
        <f aca="false">(SE!E2)</f>
        <v>5</v>
      </c>
      <c r="K30" s="14"/>
      <c r="L30" s="15"/>
      <c r="M30" s="16"/>
      <c r="N30" s="14"/>
    </row>
    <row r="31" customFormat="false" ht="15.65" hidden="false" customHeight="false" outlineLevel="0" collapsed="false">
      <c r="A31" s="18" t="s">
        <v>176</v>
      </c>
      <c r="B31" s="13" t="str">
        <f aca="false">(SE!A3)</f>
        <v>Gerar extrato com totais do período (Tela Extrato)</v>
      </c>
      <c r="C31" s="12" t="str">
        <f aca="false">(SE!D3)</f>
        <v>Complexo</v>
      </c>
      <c r="D31" s="12" t="n">
        <f aca="false">(SE!E3)</f>
        <v>7</v>
      </c>
      <c r="K31" s="14"/>
      <c r="L31" s="15"/>
      <c r="M31" s="16"/>
      <c r="N31" s="14"/>
    </row>
    <row r="32" customFormat="false" ht="29.85" hidden="false" customHeight="false" outlineLevel="0" collapsed="false">
      <c r="A32" s="18" t="s">
        <v>176</v>
      </c>
      <c r="B32" s="13" t="str">
        <f aca="false">(SE!A4)</f>
        <v>Gerar pagamento via Pix com QR Code (Tela Pagamento via Pix)</v>
      </c>
      <c r="C32" s="12" t="str">
        <f aca="false">(SE!D4)</f>
        <v>Moderado</v>
      </c>
      <c r="D32" s="12" t="n">
        <f aca="false">(SE!E4)</f>
        <v>5</v>
      </c>
      <c r="K32" s="14"/>
      <c r="L32" s="15"/>
      <c r="M32" s="16"/>
      <c r="N32" s="14"/>
    </row>
    <row r="33" customFormat="false" ht="29.85" hidden="false" customHeight="false" outlineLevel="0" collapsed="false">
      <c r="A33" s="18" t="s">
        <v>176</v>
      </c>
      <c r="B33" s="13" t="str">
        <f aca="false">(SE!A5)</f>
        <v>Gerar cotação e instruções de pagamento em criptomoeda (Tela Pagamento em Cripto)</v>
      </c>
      <c r="C33" s="12" t="str">
        <f aca="false">(SE!D5)</f>
        <v>Moderado</v>
      </c>
      <c r="D33" s="12" t="n">
        <f aca="false">(SE!E5)</f>
        <v>5</v>
      </c>
      <c r="K33" s="14"/>
      <c r="L33" s="15"/>
      <c r="M33" s="16"/>
      <c r="N33" s="14"/>
    </row>
    <row r="34" customFormat="false" ht="29.85" hidden="false" customHeight="false" outlineLevel="0" collapsed="false">
      <c r="A34" s="18" t="s">
        <v>176</v>
      </c>
      <c r="B34" s="13" t="str">
        <f aca="false">(SE!A6)</f>
        <v>Listar cobranças do cliente com totais (Tela Minhas Cobranças)</v>
      </c>
      <c r="C34" s="12" t="str">
        <f aca="false">(SE!D6)</f>
        <v>Complexo</v>
      </c>
      <c r="D34" s="12" t="n">
        <f aca="false">(SE!E6)</f>
        <v>7</v>
      </c>
      <c r="K34" s="14"/>
      <c r="L34" s="15"/>
      <c r="M34" s="16"/>
      <c r="N34" s="14"/>
    </row>
    <row r="35" customFormat="false" ht="29.85" hidden="false" customHeight="false" outlineLevel="0" collapsed="false">
      <c r="A35" s="18" t="s">
        <v>176</v>
      </c>
      <c r="B35" s="13" t="str">
        <f aca="false">(SE!A7)</f>
        <v>Emitir comprovante de saque (Tela Comprovante de Saque)</v>
      </c>
      <c r="C35" s="12" t="str">
        <f aca="false">(SE!D7)</f>
        <v>Moderado</v>
      </c>
      <c r="D35" s="12" t="n">
        <f aca="false">(SE!E7)</f>
        <v>5</v>
      </c>
      <c r="K35" s="14"/>
      <c r="L35" s="15"/>
      <c r="M35" s="16"/>
      <c r="N35" s="14"/>
    </row>
    <row r="36" customFormat="false" ht="14.25" hidden="false" customHeight="false" outlineLevel="0" collapsed="false">
      <c r="A36" s="17" t="s">
        <v>177</v>
      </c>
      <c r="B36" s="17"/>
      <c r="C36" s="17"/>
      <c r="D36" s="17" t="n">
        <f aca="false">(SUM(D30:D35))</f>
        <v>34</v>
      </c>
      <c r="K36" s="14"/>
      <c r="L36" s="15"/>
      <c r="M36" s="16"/>
      <c r="N36" s="14"/>
    </row>
    <row r="37" customFormat="false" ht="29.85" hidden="false" customHeight="false" outlineLevel="0" collapsed="false">
      <c r="A37" s="18" t="s">
        <v>178</v>
      </c>
      <c r="B37" s="13" t="str">
        <f aca="false">(CE!A2)</f>
        <v>Consultar resultado do pagamento (Tela Retorno do Pagamento)</v>
      </c>
      <c r="C37" s="12" t="str">
        <f aca="false">(CE!H2)</f>
        <v>Moderado</v>
      </c>
      <c r="D37" s="12" t="n">
        <f aca="false">(CE!J2)</f>
        <v>4</v>
      </c>
      <c r="K37" s="14"/>
      <c r="L37" s="15"/>
      <c r="M37" s="16"/>
      <c r="N37" s="14"/>
    </row>
    <row r="38" customFormat="false" ht="29.85" hidden="false" customHeight="false" outlineLevel="0" collapsed="false">
      <c r="A38" s="18" t="s">
        <v>178</v>
      </c>
      <c r="B38" s="13" t="str">
        <f aca="false">(CE!A3)</f>
        <v>Listar cobranças emitidas pelo business (Tela Cobranças Emitidas)</v>
      </c>
      <c r="C38" s="12" t="str">
        <f aca="false">(CE!H3)</f>
        <v>Simples</v>
      </c>
      <c r="D38" s="12" t="n">
        <f aca="false">(CE!J3)</f>
        <v>3</v>
      </c>
      <c r="K38" s="14"/>
      <c r="L38" s="15"/>
      <c r="M38" s="16"/>
      <c r="N38" s="14"/>
    </row>
    <row r="39" customFormat="false" ht="29.85" hidden="false" customHeight="false" outlineLevel="0" collapsed="false">
      <c r="A39" s="18" t="s">
        <v>178</v>
      </c>
      <c r="B39" s="13" t="str">
        <f aca="false">(CE!A4)</f>
        <v>Acessar cobrança pelo link (Tela Cobrança Recebida)</v>
      </c>
      <c r="C39" s="12" t="str">
        <f aca="false">(CE!H4)</f>
        <v>Moderado</v>
      </c>
      <c r="D39" s="12" t="n">
        <f aca="false">(CE!J4)</f>
        <v>4</v>
      </c>
      <c r="K39" s="14"/>
      <c r="L39" s="15"/>
      <c r="M39" s="16"/>
      <c r="N39" s="14"/>
    </row>
    <row r="40" customFormat="false" ht="29.85" hidden="false" customHeight="false" outlineLevel="0" collapsed="false">
      <c r="A40" s="18" t="s">
        <v>178</v>
      </c>
      <c r="B40" s="13" t="str">
        <f aca="false">(CE!A5)</f>
        <v>Consultar detalhes da cobrança (Tela Detalhes da Cobrança)</v>
      </c>
      <c r="C40" s="12" t="str">
        <f aca="false">(CE!H5)</f>
        <v>Moderado</v>
      </c>
      <c r="D40" s="12" t="n">
        <f aca="false">(CE!J5)</f>
        <v>4</v>
      </c>
      <c r="K40" s="14"/>
      <c r="L40" s="15"/>
      <c r="M40" s="16"/>
      <c r="N40" s="14"/>
    </row>
    <row r="41" customFormat="false" ht="15.65" hidden="false" customHeight="false" outlineLevel="0" collapsed="false">
      <c r="A41" s="18" t="s">
        <v>178</v>
      </c>
      <c r="B41" s="13" t="str">
        <f aca="false">(CE!A6)</f>
        <v>Validar chave Pix de destino (Tela Solicitar Saque)</v>
      </c>
      <c r="C41" s="12" t="str">
        <f aca="false">(CE!H6)</f>
        <v>Simples</v>
      </c>
      <c r="D41" s="12" t="n">
        <f aca="false">(CE!J6)</f>
        <v>3</v>
      </c>
      <c r="K41" s="14"/>
      <c r="L41" s="15"/>
      <c r="M41" s="16"/>
      <c r="N41" s="14"/>
    </row>
    <row r="42" customFormat="false" ht="15.65" hidden="false" customHeight="false" outlineLevel="0" collapsed="false">
      <c r="A42" s="18" t="s">
        <v>178</v>
      </c>
      <c r="B42" s="13" t="str">
        <f aca="false">(CE!A7)</f>
        <v>Listar saques recentes (Tela Solicitar Saque)</v>
      </c>
      <c r="C42" s="12" t="str">
        <f aca="false">(CE!H7)</f>
        <v>Simples</v>
      </c>
      <c r="D42" s="12" t="n">
        <f aca="false">(CE!J7)</f>
        <v>3</v>
      </c>
      <c r="K42" s="14"/>
      <c r="L42" s="15"/>
      <c r="M42" s="16"/>
      <c r="N42" s="14"/>
    </row>
    <row r="43" customFormat="false" ht="14.25" hidden="false" customHeight="false" outlineLevel="0" collapsed="false">
      <c r="A43" s="17" t="s">
        <v>179</v>
      </c>
      <c r="B43" s="17"/>
      <c r="C43" s="17"/>
      <c r="D43" s="17" t="n">
        <f aca="false">(SUM(D37:D42))</f>
        <v>21</v>
      </c>
      <c r="K43" s="19"/>
      <c r="L43" s="15"/>
      <c r="M43" s="20"/>
      <c r="N43" s="15"/>
    </row>
    <row r="44" customFormat="false" ht="18" hidden="false" customHeight="true" outlineLevel="0" collapsed="false">
      <c r="A44" s="17" t="s">
        <v>180</v>
      </c>
      <c r="B44" s="17" t="s">
        <v>181</v>
      </c>
      <c r="C44" s="17"/>
      <c r="D44" s="17" t="n">
        <f aca="false">(D9+D16+D29+D36+D43)</f>
        <v>173</v>
      </c>
    </row>
    <row r="48" customFormat="false" ht="14.25" hidden="false" customHeight="false" outlineLevel="0" collapsed="false">
      <c r="A48" s="21" t="s">
        <v>182</v>
      </c>
      <c r="B48" s="21"/>
      <c r="C48" s="21"/>
      <c r="D48" s="21"/>
      <c r="E48" s="21"/>
    </row>
    <row r="49" customFormat="false" ht="14.25" hidden="false" customHeight="false" outlineLevel="0" collapsed="false">
      <c r="A49" s="22" t="s">
        <v>183</v>
      </c>
      <c r="B49" s="22" t="s">
        <v>184</v>
      </c>
      <c r="C49" s="22" t="s">
        <v>185</v>
      </c>
      <c r="D49" s="22" t="s">
        <v>186</v>
      </c>
      <c r="E49" s="22" t="s">
        <v>187</v>
      </c>
    </row>
    <row r="50" customFormat="false" ht="50.25" hidden="false" customHeight="true" outlineLevel="0" collapsed="false">
      <c r="A50" s="23" t="n">
        <v>1</v>
      </c>
      <c r="B50" s="24" t="s">
        <v>188</v>
      </c>
      <c r="C50" s="25" t="n">
        <v>4</v>
      </c>
      <c r="D50" s="23" t="str">
        <f aca="false">CHOOSE(C50+1,"Nenhuma","Mínima","Moderada","Média","Significativa","Grande")</f>
        <v>Significativa</v>
      </c>
      <c r="E50" s="24" t="s">
        <v>189</v>
      </c>
    </row>
    <row r="51" customFormat="false" ht="36.75" hidden="false" customHeight="true" outlineLevel="0" collapsed="false">
      <c r="A51" s="23" t="n">
        <v>2</v>
      </c>
      <c r="B51" s="24" t="s">
        <v>190</v>
      </c>
      <c r="C51" s="25" t="n">
        <v>2</v>
      </c>
      <c r="D51" s="23" t="str">
        <f aca="false">CHOOSE(C51+1,"Nenhuma","Mínima","Moderada","Média","Significativa","Grande")</f>
        <v>Moderada</v>
      </c>
      <c r="E51" s="24" t="s">
        <v>191</v>
      </c>
    </row>
    <row r="52" customFormat="false" ht="50.25" hidden="false" customHeight="true" outlineLevel="0" collapsed="false">
      <c r="A52" s="23" t="n">
        <v>3</v>
      </c>
      <c r="B52" s="24" t="s">
        <v>192</v>
      </c>
      <c r="C52" s="25" t="n">
        <v>3</v>
      </c>
      <c r="D52" s="23" t="str">
        <f aca="false">CHOOSE(C52+1,"Nenhuma","Mínima","Moderada","Média","Significativa","Grande")</f>
        <v>Média</v>
      </c>
      <c r="E52" s="24" t="s">
        <v>193</v>
      </c>
    </row>
    <row r="53" customFormat="false" ht="36.75" hidden="false" customHeight="true" outlineLevel="0" collapsed="false">
      <c r="A53" s="23" t="n">
        <v>4</v>
      </c>
      <c r="B53" s="24" t="s">
        <v>194</v>
      </c>
      <c r="C53" s="25" t="n">
        <v>2</v>
      </c>
      <c r="D53" s="23" t="str">
        <f aca="false">CHOOSE(C53+1,"Nenhuma","Mínima","Moderada","Média","Significativa","Grande")</f>
        <v>Moderada</v>
      </c>
      <c r="E53" s="24" t="s">
        <v>195</v>
      </c>
    </row>
    <row r="54" customFormat="false" ht="50.25" hidden="false" customHeight="true" outlineLevel="0" collapsed="false">
      <c r="A54" s="23" t="n">
        <v>5</v>
      </c>
      <c r="B54" s="24" t="s">
        <v>196</v>
      </c>
      <c r="C54" s="25" t="n">
        <v>3</v>
      </c>
      <c r="D54" s="23" t="str">
        <f aca="false">CHOOSE(C54+1,"Nenhuma","Mínima","Moderada","Média","Significativa","Grande")</f>
        <v>Média</v>
      </c>
      <c r="E54" s="24" t="s">
        <v>197</v>
      </c>
    </row>
    <row r="55" customFormat="false" ht="50.25" hidden="false" customHeight="true" outlineLevel="0" collapsed="false">
      <c r="A55" s="23" t="n">
        <v>6</v>
      </c>
      <c r="B55" s="24" t="s">
        <v>198</v>
      </c>
      <c r="C55" s="25" t="n">
        <v>5</v>
      </c>
      <c r="D55" s="23" t="str">
        <f aca="false">CHOOSE(C55+1,"Nenhuma","Mínima","Moderada","Média","Significativa","Grande")</f>
        <v>Grande</v>
      </c>
      <c r="E55" s="24" t="s">
        <v>199</v>
      </c>
    </row>
    <row r="56" customFormat="false" ht="50.25" hidden="false" customHeight="true" outlineLevel="0" collapsed="false">
      <c r="A56" s="23" t="n">
        <v>7</v>
      </c>
      <c r="B56" s="24" t="s">
        <v>200</v>
      </c>
      <c r="C56" s="25" t="n">
        <v>4</v>
      </c>
      <c r="D56" s="23" t="str">
        <f aca="false">CHOOSE(C56+1,"Nenhuma","Mínima","Moderada","Média","Significativa","Grande")</f>
        <v>Significativa</v>
      </c>
      <c r="E56" s="24" t="s">
        <v>201</v>
      </c>
    </row>
    <row r="57" customFormat="false" ht="50.25" hidden="false" customHeight="true" outlineLevel="0" collapsed="false">
      <c r="A57" s="23" t="n">
        <v>8</v>
      </c>
      <c r="B57" s="24" t="s">
        <v>202</v>
      </c>
      <c r="C57" s="25" t="n">
        <v>4</v>
      </c>
      <c r="D57" s="23" t="str">
        <f aca="false">CHOOSE(C57+1,"Nenhuma","Mínima","Moderada","Média","Significativa","Grande")</f>
        <v>Significativa</v>
      </c>
      <c r="E57" s="24" t="s">
        <v>203</v>
      </c>
    </row>
    <row r="58" customFormat="false" ht="50.25" hidden="false" customHeight="true" outlineLevel="0" collapsed="false">
      <c r="A58" s="23" t="n">
        <v>9</v>
      </c>
      <c r="B58" s="24" t="s">
        <v>204</v>
      </c>
      <c r="C58" s="25" t="n">
        <v>3</v>
      </c>
      <c r="D58" s="23" t="str">
        <f aca="false">CHOOSE(C58+1,"Nenhuma","Mínima","Moderada","Média","Significativa","Grande")</f>
        <v>Média</v>
      </c>
      <c r="E58" s="24" t="s">
        <v>205</v>
      </c>
    </row>
    <row r="59" customFormat="false" ht="36.75" hidden="false" customHeight="true" outlineLevel="0" collapsed="false">
      <c r="A59" s="23" t="n">
        <v>10</v>
      </c>
      <c r="B59" s="24" t="s">
        <v>206</v>
      </c>
      <c r="C59" s="25" t="n">
        <v>2</v>
      </c>
      <c r="D59" s="23" t="str">
        <f aca="false">CHOOSE(C59+1,"Nenhuma","Mínima","Moderada","Média","Significativa","Grande")</f>
        <v>Moderada</v>
      </c>
      <c r="E59" s="24" t="s">
        <v>207</v>
      </c>
    </row>
    <row r="60" customFormat="false" ht="50.25" hidden="false" customHeight="true" outlineLevel="0" collapsed="false">
      <c r="A60" s="23" t="n">
        <v>11</v>
      </c>
      <c r="B60" s="24" t="s">
        <v>208</v>
      </c>
      <c r="C60" s="25" t="n">
        <v>2</v>
      </c>
      <c r="D60" s="23" t="str">
        <f aca="false">CHOOSE(C60+1,"Nenhuma","Mínima","Moderada","Média","Significativa","Grande")</f>
        <v>Moderada</v>
      </c>
      <c r="E60" s="24" t="s">
        <v>209</v>
      </c>
    </row>
    <row r="61" customFormat="false" ht="50.25" hidden="false" customHeight="true" outlineLevel="0" collapsed="false">
      <c r="A61" s="23" t="n">
        <v>12</v>
      </c>
      <c r="B61" s="24" t="s">
        <v>210</v>
      </c>
      <c r="C61" s="25" t="n">
        <v>3</v>
      </c>
      <c r="D61" s="23" t="str">
        <f aca="false">CHOOSE(C61+1,"Nenhuma","Mínima","Moderada","Média","Significativa","Grande")</f>
        <v>Média</v>
      </c>
      <c r="E61" s="24" t="s">
        <v>211</v>
      </c>
    </row>
    <row r="62" customFormat="false" ht="36.75" hidden="false" customHeight="true" outlineLevel="0" collapsed="false">
      <c r="A62" s="23" t="n">
        <v>13</v>
      </c>
      <c r="B62" s="24" t="s">
        <v>212</v>
      </c>
      <c r="C62" s="25" t="n">
        <v>3</v>
      </c>
      <c r="D62" s="23" t="str">
        <f aca="false">CHOOSE(C62+1,"Nenhuma","Mínima","Moderada","Média","Significativa","Grande")</f>
        <v>Média</v>
      </c>
      <c r="E62" s="24" t="s">
        <v>213</v>
      </c>
    </row>
    <row r="63" customFormat="false" ht="50.25" hidden="false" customHeight="true" outlineLevel="0" collapsed="false">
      <c r="A63" s="23" t="n">
        <v>14</v>
      </c>
      <c r="B63" s="24" t="s">
        <v>214</v>
      </c>
      <c r="C63" s="25" t="n">
        <v>2</v>
      </c>
      <c r="D63" s="23" t="str">
        <f aca="false">CHOOSE(C63+1,"Nenhuma","Mínima","Moderada","Média","Significativa","Grande")</f>
        <v>Moderada</v>
      </c>
      <c r="E63" s="24" t="s">
        <v>215</v>
      </c>
    </row>
    <row r="64" customFormat="false" ht="27" hidden="false" customHeight="true" outlineLevel="0" collapsed="false">
      <c r="A64" s="26" t="s">
        <v>216</v>
      </c>
      <c r="B64" s="27" t="s">
        <v>217</v>
      </c>
      <c r="C64" s="28" t="n">
        <f aca="false">SUM(C50:C63)</f>
        <v>42</v>
      </c>
      <c r="D64" s="27"/>
      <c r="E64" s="27"/>
    </row>
    <row r="67" customFormat="false" ht="14.25" hidden="false" customHeight="false" outlineLevel="0" collapsed="false">
      <c r="A67" s="21" t="s">
        <v>218</v>
      </c>
      <c r="B67" s="21"/>
      <c r="C67" s="21"/>
      <c r="D67" s="9"/>
      <c r="E67" s="9"/>
    </row>
    <row r="68" customFormat="false" ht="14.25" hidden="false" customHeight="false" outlineLevel="0" collapsed="false">
      <c r="A68" s="22" t="s">
        <v>219</v>
      </c>
      <c r="B68" s="22" t="s">
        <v>220</v>
      </c>
      <c r="C68" s="22" t="s">
        <v>221</v>
      </c>
    </row>
    <row r="69" customFormat="false" ht="14.25" hidden="false" customHeight="false" outlineLevel="0" collapsed="false">
      <c r="A69" s="24" t="s">
        <v>222</v>
      </c>
      <c r="B69" s="24" t="s">
        <v>223</v>
      </c>
      <c r="C69" s="29" t="n">
        <f aca="false">(C64*0.01)+0.65</f>
        <v>1.07</v>
      </c>
    </row>
    <row r="70" customFormat="false" ht="14.25" hidden="false" customHeight="false" outlineLevel="0" collapsed="false">
      <c r="A70" s="24" t="s">
        <v>224</v>
      </c>
      <c r="B70" s="24" t="s">
        <v>225</v>
      </c>
      <c r="C70" s="29" t="n">
        <f aca="false">D44*C69</f>
        <v>185.11</v>
      </c>
    </row>
    <row r="73" customFormat="false" ht="14.25" hidden="false" customHeight="false" outlineLevel="0" collapsed="false">
      <c r="A73" s="21" t="s">
        <v>226</v>
      </c>
      <c r="B73" s="21"/>
      <c r="C73" s="21"/>
      <c r="D73" s="21"/>
      <c r="E73" s="9"/>
    </row>
    <row r="74" customFormat="false" ht="14.25" hidden="false" customHeight="false" outlineLevel="0" collapsed="false">
      <c r="A74" s="22" t="s">
        <v>227</v>
      </c>
      <c r="B74" s="22" t="s">
        <v>220</v>
      </c>
      <c r="C74" s="22" t="s">
        <v>221</v>
      </c>
      <c r="D74" s="22" t="s">
        <v>228</v>
      </c>
    </row>
    <row r="75" customFormat="false" ht="14.25" hidden="false" customHeight="false" outlineLevel="0" collapsed="false">
      <c r="A75" s="24" t="s">
        <v>229</v>
      </c>
      <c r="B75" s="24" t="s">
        <v>230</v>
      </c>
      <c r="C75" s="25" t="n">
        <v>10</v>
      </c>
      <c r="D75" s="23" t="s">
        <v>231</v>
      </c>
    </row>
    <row r="76" customFormat="false" ht="14.25" hidden="false" customHeight="false" outlineLevel="0" collapsed="false">
      <c r="A76" s="24" t="s">
        <v>232</v>
      </c>
      <c r="B76" s="24" t="s">
        <v>233</v>
      </c>
      <c r="C76" s="25" t="n">
        <v>4</v>
      </c>
      <c r="D76" s="23" t="s">
        <v>234</v>
      </c>
    </row>
    <row r="77" customFormat="false" ht="14.25" hidden="false" customHeight="false" outlineLevel="0" collapsed="false">
      <c r="A77" s="24" t="s">
        <v>235</v>
      </c>
      <c r="B77" s="24" t="s">
        <v>236</v>
      </c>
      <c r="C77" s="25" t="n">
        <v>3</v>
      </c>
      <c r="D77" s="23" t="s">
        <v>237</v>
      </c>
    </row>
    <row r="78" customFormat="false" ht="14.25" hidden="false" customHeight="false" outlineLevel="0" collapsed="false">
      <c r="A78" s="24" t="s">
        <v>238</v>
      </c>
      <c r="B78" s="24" t="s">
        <v>239</v>
      </c>
      <c r="C78" s="30" t="n">
        <v>25</v>
      </c>
      <c r="D78" s="23" t="s">
        <v>240</v>
      </c>
    </row>
    <row r="79" customFormat="false" ht="14.25" hidden="false" customHeight="false" outlineLevel="0" collapsed="false">
      <c r="A79" s="27" t="s">
        <v>241</v>
      </c>
      <c r="B79" s="27" t="s">
        <v>242</v>
      </c>
      <c r="C79" s="31" t="n">
        <f aca="false">C70*C75</f>
        <v>1851.1</v>
      </c>
      <c r="D79" s="32" t="s">
        <v>243</v>
      </c>
    </row>
    <row r="80" customFormat="false" ht="14.25" hidden="false" customHeight="false" outlineLevel="0" collapsed="false">
      <c r="A80" s="27" t="s">
        <v>244</v>
      </c>
      <c r="B80" s="27" t="s">
        <v>245</v>
      </c>
      <c r="C80" s="31" t="n">
        <f aca="false">C79/(C77*C76)</f>
        <v>154.258333333333</v>
      </c>
      <c r="D80" s="32" t="s">
        <v>246</v>
      </c>
    </row>
    <row r="81" customFormat="false" ht="14.25" hidden="false" customHeight="false" outlineLevel="0" collapsed="false">
      <c r="A81" s="27" t="s">
        <v>244</v>
      </c>
      <c r="B81" s="27" t="s">
        <v>247</v>
      </c>
      <c r="C81" s="33" t="n">
        <f aca="false">C80/21</f>
        <v>7.34563492063492</v>
      </c>
      <c r="D81" s="32" t="s">
        <v>248</v>
      </c>
    </row>
    <row r="82" customFormat="false" ht="14.25" hidden="false" customHeight="false" outlineLevel="0" collapsed="false">
      <c r="A82" s="27" t="s">
        <v>249</v>
      </c>
      <c r="B82" s="27" t="s">
        <v>250</v>
      </c>
      <c r="C82" s="34" t="n">
        <f aca="false">C79*C78</f>
        <v>46277.5</v>
      </c>
      <c r="D82" s="32" t="s">
        <v>251</v>
      </c>
    </row>
  </sheetData>
  <mergeCells count="4">
    <mergeCell ref="A1:D1"/>
    <mergeCell ref="A48:E48"/>
    <mergeCell ref="A67:C67"/>
    <mergeCell ref="A73:D7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2026-10-21T18:02:39Z</dcterms:created>
  <dc:creator>Eduardo Lourenço da Silva</dc:creator>
  <dc:description/>
  <dc:language>en-US</dc:language>
  <cp:lastModifiedBy>Eduardo Lourenço da Silva</cp:lastModifiedBy>
  <dcterms:modified xsi:type="dcterms:W3CDTF">2026-10-21T21:44:42Z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