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09.10\"/>
    </mc:Choice>
  </mc:AlternateContent>
  <xr:revisionPtr revIDLastSave="0" documentId="14_{CD6388EB-99CA-4563-A73D-74E4B3D9219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omparação anual" sheetId="2" r:id="rId1"/>
    <sheet name="Dashboard" sheetId="3" r:id="rId2"/>
    <sheet name="Rótulo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I4" i="4"/>
  <c r="I3" i="4"/>
  <c r="I2" i="4"/>
  <c r="A1" i="4"/>
  <c r="H4" i="4"/>
  <c r="H3" i="4"/>
  <c r="H2" i="4"/>
  <c r="B7" i="3"/>
  <c r="B6" i="3"/>
  <c r="B8" i="3" l="1"/>
  <c r="B9" i="3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8" i="2"/>
  <c r="E8" i="2" s="1"/>
</calcChain>
</file>

<file path=xl/sharedStrings.xml><?xml version="1.0" encoding="utf-8"?>
<sst xmlns="http://schemas.openxmlformats.org/spreadsheetml/2006/main" count="52" uniqueCount="49">
  <si>
    <t>Loja</t>
  </si>
  <si>
    <t>Diferença (R$)</t>
  </si>
  <si>
    <t>Diferença (%)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</si>
  <si>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</si>
  <si>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</si>
  <si>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</si>
  <si>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</si>
  <si>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</si>
  <si>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</si>
  <si>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</si>
  <si>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</si>
  <si>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</si>
  <si>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</si>
  <si>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</si>
  <si>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</si>
  <si>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</si>
  <si>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</si>
  <si>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</si>
  <si>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</si>
  <si>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</si>
  <si>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</si>
  <si>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</si>
  <si>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Loja 29</t>
  </si>
  <si>
    <t>Loja 30</t>
  </si>
  <si>
    <t>Loja 01</t>
  </si>
  <si>
    <t>Loja 02</t>
  </si>
  <si>
    <t>Loja 03</t>
  </si>
  <si>
    <t>Loja 04</t>
  </si>
  <si>
    <t>Loja 05</t>
  </si>
  <si>
    <t>Loja 06</t>
  </si>
  <si>
    <t>Loja 07</t>
  </si>
  <si>
    <t>Loja 08</t>
  </si>
  <si>
    <t>Loja 09</t>
  </si>
  <si>
    <t>Diferença</t>
  </si>
  <si>
    <t>Variação (%)</t>
  </si>
  <si>
    <t>Receita 2017</t>
  </si>
  <si>
    <t>Receita 2018</t>
  </si>
  <si>
    <t xml:space="preserve">A loja com maior aumento de receita foi a </t>
  </si>
  <si>
    <t>Receitas em 2021:</t>
  </si>
  <si>
    <t>Receitas em 2022:</t>
  </si>
  <si>
    <t>A loja que menos vendeu em 2021 foi a</t>
  </si>
  <si>
    <t xml:space="preserve">A loja que menos vendeu em 2022 foi a </t>
  </si>
  <si>
    <t>Aumento da receita:</t>
  </si>
  <si>
    <t>Máx. 2021</t>
  </si>
  <si>
    <t>Máx. 2022</t>
  </si>
  <si>
    <t>Mín. 2021</t>
  </si>
  <si>
    <t>Mín. 2022</t>
  </si>
  <si>
    <t>Maior %</t>
  </si>
  <si>
    <t>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</si>
</sst>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8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0" fontId="2" fillId="5" borderId="1" xfId="3" applyFill="1" applyBorder="1" applyAlignment="1">
      <alignment horizontal="center"/>
    </xf>
    <xf numFmtId="0" fontId="4" fillId="4" borderId="3" xfId="3" applyFont="1" applyFill="1" applyBorder="1" applyAlignment="1">
      <alignment horizontal="center"/>
    </xf>
    <xf numFmtId="0" fontId="4" fillId="4" borderId="4" xfId="3" applyFont="1" applyFill="1" applyBorder="1" applyAlignment="1">
      <alignment horizontal="center"/>
    </xf>
    <xf numFmtId="0" fontId="2" fillId="0" borderId="5" xfId="3" applyBorder="1" applyAlignment="1">
      <alignment horizontal="center"/>
    </xf>
    <xf numFmtId="0" fontId="4" fillId="4" borderId="6" xfId="3" applyFont="1" applyFill="1" applyBorder="1" applyAlignment="1">
      <alignment horizontal="center"/>
    </xf>
    <xf numFmtId="0" fontId="0" fillId="0" borderId="0" xfId="0" applyAlignment="1">
      <alignment horizontal="center"/>
    </xf>
    <xf numFmtId="37" fontId="0" fillId="0" borderId="6" xfId="0" applyNumberFormat="1" applyBorder="1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37" fontId="5" fillId="2" borderId="1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7" fontId="0" fillId="0" borderId="0" xfId="0" applyNumberFormat="1" applyAlignment="1">
      <alignment horizontal="center" vertical="center"/>
    </xf>
  </cellXfs>
  <cellStyles count="4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5" formatCode="#,##0;\-#,##0"/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/>
        <bottom style="thin">
          <color indexed="22"/>
        </bottom>
        <vertical/>
        <horizontal/>
      </border>
    </dxf>
    <dxf>
      <border outline="0">
        <left style="thin">
          <color indexed="22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0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36507936507937E-2"/>
          <c:y val="0.14372427983539093"/>
          <c:w val="0.8891269841269841"/>
          <c:h val="0.55317078189300406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2"/>
                <c:pt idx="0">
                  <c:v>Receita 2017</c:v>
                </c:pt>
                <c:pt idx="1">
                  <c:v>Receita 2018</c:v>
                </c:pt>
              </c:strCache>
            </c:strRef>
          </c:cat>
          <c:val>
            <c:numRef>
              <c:f>Dashboard!$B$6:$B$7</c:f>
              <c:numCache>
                <c:formatCode>#,##0</c:formatCode>
                <c:ptCount val="2"/>
                <c:pt idx="0">
                  <c:v>105000</c:v>
                </c:pt>
                <c:pt idx="1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9-48E9-A00E-06BCCE98C6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08151000"/>
        <c:axId val="308151784"/>
      </c:barChart>
      <c:catAx>
        <c:axId val="30815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151784"/>
        <c:crosses val="autoZero"/>
        <c:auto val="1"/>
        <c:lblAlgn val="ctr"/>
        <c:lblOffset val="100"/>
        <c:noMultiLvlLbl val="0"/>
      </c:catAx>
      <c:valAx>
        <c:axId val="308151784"/>
        <c:scaling>
          <c:orientation val="minMax"/>
          <c:max val="200000"/>
          <c:min val="50000"/>
        </c:scaling>
        <c:delete val="1"/>
        <c:axPos val="l"/>
        <c:numFmt formatCode="#,##0" sourceLinked="1"/>
        <c:majorTickMark val="none"/>
        <c:minorTickMark val="none"/>
        <c:tickLblPos val="nextTo"/>
        <c:crossAx val="308151000"/>
        <c:crosses val="autoZero"/>
        <c:crossBetween val="between"/>
        <c:majorUnit val="25000"/>
        <c:min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66675</xdr:rowOff>
    </xdr:from>
    <xdr:to>
      <xdr:col>5</xdr:col>
      <xdr:colOff>575925</xdr:colOff>
      <xdr:row>9</xdr:row>
      <xdr:rowOff>8175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3BCE9-922F-4686-80D5-6E0AED3DA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9</xdr:row>
      <xdr:rowOff>57150</xdr:rowOff>
    </xdr:from>
    <xdr:to>
      <xdr:col>2</xdr:col>
      <xdr:colOff>171450</xdr:colOff>
      <xdr:row>12</xdr:row>
      <xdr:rowOff>161925</xdr:rowOff>
    </xdr:to>
    <xdr:sp macro="" textlink="Rótulos!A1">
      <xdr:nvSpPr>
        <xdr:cNvPr id="3" name="Retângulo: Cantos Arredondados 2">
          <a:extLst>
            <a:ext uri="{FF2B5EF4-FFF2-40B4-BE49-F238E27FC236}">
              <a16:creationId xmlns:a16="http://schemas.microsoft.com/office/drawing/2014/main" id="{10E94B4B-4440-5FBC-7130-241072F076D6}"/>
            </a:ext>
          </a:extLst>
        </xdr:cNvPr>
        <xdr:cNvSpPr/>
      </xdr:nvSpPr>
      <xdr:spPr>
        <a:xfrm>
          <a:off x="28575" y="1771650"/>
          <a:ext cx="1838325" cy="6762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A77D1FD-FC10-4172-940E-67387AF46542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algn="ctr"/>
            <a:t>A loja que mais vendeu em 2021 foi a Loja 09 (150.000)</a:t>
          </a:fld>
          <a:endParaRPr lang="pt-BR" sz="1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285750</xdr:colOff>
      <xdr:row>9</xdr:row>
      <xdr:rowOff>66675</xdr:rowOff>
    </xdr:from>
    <xdr:to>
      <xdr:col>4</xdr:col>
      <xdr:colOff>504825</xdr:colOff>
      <xdr:row>12</xdr:row>
      <xdr:rowOff>171450</xdr:rowOff>
    </xdr:to>
    <xdr:sp macro="" textlink="Rótulos!A2">
      <xdr:nvSpPr>
        <xdr:cNvPr id="4" name="Retângulo: Cantos Arredondados 3">
          <a:extLst>
            <a:ext uri="{FF2B5EF4-FFF2-40B4-BE49-F238E27FC236}">
              <a16:creationId xmlns:a16="http://schemas.microsoft.com/office/drawing/2014/main" id="{039911DE-11A3-DEB2-0591-E1F6400B87DB}"/>
            </a:ext>
          </a:extLst>
        </xdr:cNvPr>
        <xdr:cNvSpPr/>
      </xdr:nvSpPr>
      <xdr:spPr>
        <a:xfrm>
          <a:off x="1981200" y="1781175"/>
          <a:ext cx="1838325" cy="6762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3033079-5B33-4C59-9236-76D77ABA2A66}" type="TxLink">
            <a:rPr lang="en-US" sz="1000" b="1" i="0" u="none" strike="noStrike">
              <a:solidFill>
                <a:schemeClr val="bg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A loja que mais vendeu em 2022 foi a Loja 19 (180.000)</a:t>
          </a:fld>
          <a:endParaRPr lang="pt-BR" sz="8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7:E37" totalsRowShown="0" headerRowDxfId="10" tableBorderDxfId="9" headerRowCellStyle="Normal_Sheet2">
  <autoFilter ref="A7:E37" xr:uid="{00000000-0009-0000-0100-000003000000}"/>
  <sortState xmlns:xlrd2="http://schemas.microsoft.com/office/spreadsheetml/2017/richdata2" ref="A8:E37">
    <sortCondition ref="A7:A37"/>
  </sortState>
  <tableColumns count="5">
    <tableColumn id="1" xr3:uid="{00000000-0010-0000-0000-000001000000}" name="Loja" dataDxfId="8" dataCellStyle="Normal_Sheet2"/>
    <tableColumn id="2" xr3:uid="{00000000-0010-0000-0000-000002000000}" name="Receita 2017" dataDxfId="7" dataCellStyle="Normal_Sheet2"/>
    <tableColumn id="3" xr3:uid="{00000000-0010-0000-0000-000003000000}" name="Receita 2018" dataDxfId="6" dataCellStyle="Normal_Sheet2"/>
    <tableColumn id="4" xr3:uid="{00000000-0010-0000-0000-000004000000}" name="Diferença" dataDxfId="5">
      <calculatedColumnFormula>C8-B8</calculatedColumnFormula>
    </tableColumn>
    <tableColumn id="5" xr3:uid="{00000000-0010-0000-0000-000005000000}" name="Variação (%)" dataDxfId="4" dataCellStyle="Porcentagem">
      <calculatedColumnFormula>D8/B8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showGridLines="0" workbookViewId="0">
      <selection activeCell="A2" sqref="A2:D5"/>
    </sheetView>
  </sheetViews>
  <sheetFormatPr defaultRowHeight="15" x14ac:dyDescent="0.25"/>
  <cols>
    <col min="1" max="1" width="9.5703125" bestFit="1" customWidth="1"/>
    <col min="2" max="3" width="17" bestFit="1" customWidth="1"/>
    <col min="4" max="4" width="14.28515625" style="10" bestFit="1" customWidth="1"/>
    <col min="5" max="5" width="16.85546875" style="10" bestFit="1" customWidth="1"/>
    <col min="7" max="7" width="10" bestFit="1" customWidth="1"/>
  </cols>
  <sheetData>
    <row r="1" spans="1:5" x14ac:dyDescent="0.25">
      <c r="A1" s="1"/>
      <c r="B1" s="1"/>
      <c r="C1" s="1"/>
      <c r="D1" s="1"/>
    </row>
    <row r="6" spans="1:5" x14ac:dyDescent="0.25">
      <c r="A6" s="2"/>
      <c r="B6" s="2"/>
    </row>
    <row r="7" spans="1:5" x14ac:dyDescent="0.25">
      <c r="A7" s="7" t="s">
        <v>0</v>
      </c>
      <c r="B7" s="6" t="s">
        <v>35</v>
      </c>
      <c r="C7" s="6" t="s">
        <v>36</v>
      </c>
      <c r="D7" s="9" t="s">
        <v>33</v>
      </c>
      <c r="E7" s="9" t="s">
        <v>34</v>
      </c>
    </row>
    <row r="8" spans="1:5" x14ac:dyDescent="0.25">
      <c r="A8" s="8" t="s">
        <v>24</v>
      </c>
      <c r="B8" s="3">
        <v>120650</v>
      </c>
      <c r="C8" s="3">
        <v>125650</v>
      </c>
      <c r="D8" s="11">
        <f t="shared" ref="D8:D37" si="0">C8-B8</f>
        <v>5000</v>
      </c>
      <c r="E8" s="13">
        <f t="shared" ref="E8:E37" si="1">D8/B8</f>
        <v>4.1442188147534191E-2</v>
      </c>
    </row>
    <row r="9" spans="1:5" x14ac:dyDescent="0.25">
      <c r="A9" s="8" t="s">
        <v>25</v>
      </c>
      <c r="B9" s="3">
        <v>80500</v>
      </c>
      <c r="C9" s="3">
        <v>81000</v>
      </c>
      <c r="D9" s="11">
        <f t="shared" si="0"/>
        <v>500</v>
      </c>
      <c r="E9" s="13">
        <f t="shared" si="1"/>
        <v>6.2111801242236021E-3</v>
      </c>
    </row>
    <row r="10" spans="1:5" x14ac:dyDescent="0.25">
      <c r="A10" s="8" t="s">
        <v>26</v>
      </c>
      <c r="B10" s="3">
        <v>90000</v>
      </c>
      <c r="C10" s="3">
        <v>95800</v>
      </c>
      <c r="D10" s="11">
        <f t="shared" si="0"/>
        <v>5800</v>
      </c>
      <c r="E10" s="13">
        <f t="shared" si="1"/>
        <v>6.4444444444444443E-2</v>
      </c>
    </row>
    <row r="11" spans="1:5" x14ac:dyDescent="0.25">
      <c r="A11" s="8" t="s">
        <v>27</v>
      </c>
      <c r="B11" s="3">
        <v>92700</v>
      </c>
      <c r="C11" s="3">
        <v>98400</v>
      </c>
      <c r="D11" s="11">
        <f t="shared" si="0"/>
        <v>5700</v>
      </c>
      <c r="E11" s="13">
        <f t="shared" si="1"/>
        <v>6.1488673139158574E-2</v>
      </c>
    </row>
    <row r="12" spans="1:5" x14ac:dyDescent="0.25">
      <c r="A12" s="8" t="s">
        <v>28</v>
      </c>
      <c r="B12" s="3">
        <v>105000</v>
      </c>
      <c r="C12" s="3">
        <v>110000</v>
      </c>
      <c r="D12" s="11">
        <f t="shared" si="0"/>
        <v>5000</v>
      </c>
      <c r="E12" s="13">
        <f t="shared" si="1"/>
        <v>4.7619047619047616E-2</v>
      </c>
    </row>
    <row r="13" spans="1:5" x14ac:dyDescent="0.25">
      <c r="A13" s="8" t="s">
        <v>29</v>
      </c>
      <c r="B13" s="3">
        <v>130000</v>
      </c>
      <c r="C13" s="3">
        <v>130000</v>
      </c>
      <c r="D13" s="11">
        <f t="shared" si="0"/>
        <v>0</v>
      </c>
      <c r="E13" s="13">
        <f t="shared" si="1"/>
        <v>0</v>
      </c>
    </row>
    <row r="14" spans="1:5" x14ac:dyDescent="0.25">
      <c r="A14" s="8" t="s">
        <v>30</v>
      </c>
      <c r="B14" s="3">
        <v>79800</v>
      </c>
      <c r="C14" s="3">
        <v>89500</v>
      </c>
      <c r="D14" s="11">
        <f t="shared" si="0"/>
        <v>9700</v>
      </c>
      <c r="E14" s="13">
        <f t="shared" si="1"/>
        <v>0.12155388471177944</v>
      </c>
    </row>
    <row r="15" spans="1:5" x14ac:dyDescent="0.25">
      <c r="A15" s="8" t="s">
        <v>31</v>
      </c>
      <c r="B15" s="3">
        <v>115000</v>
      </c>
      <c r="C15" s="3">
        <v>110000</v>
      </c>
      <c r="D15" s="11">
        <f t="shared" si="0"/>
        <v>-5000</v>
      </c>
      <c r="E15" s="13">
        <f t="shared" si="1"/>
        <v>-4.3478260869565216E-2</v>
      </c>
    </row>
    <row r="16" spans="1:5" x14ac:dyDescent="0.25">
      <c r="A16" s="8" t="s">
        <v>32</v>
      </c>
      <c r="B16" s="3">
        <v>150000</v>
      </c>
      <c r="C16" s="3">
        <v>160000</v>
      </c>
      <c r="D16" s="11">
        <f t="shared" si="0"/>
        <v>10000</v>
      </c>
      <c r="E16" s="13">
        <f t="shared" si="1"/>
        <v>6.6666666666666666E-2</v>
      </c>
    </row>
    <row r="17" spans="1:5" x14ac:dyDescent="0.25">
      <c r="A17" s="8" t="s">
        <v>3</v>
      </c>
      <c r="B17" s="3">
        <v>145000</v>
      </c>
      <c r="C17" s="3">
        <v>140000</v>
      </c>
      <c r="D17" s="11">
        <f t="shared" si="0"/>
        <v>-5000</v>
      </c>
      <c r="E17" s="13">
        <f t="shared" si="1"/>
        <v>-3.4482758620689655E-2</v>
      </c>
    </row>
    <row r="18" spans="1:5" x14ac:dyDescent="0.25">
      <c r="A18" s="8" t="s">
        <v>4</v>
      </c>
      <c r="B18" s="3">
        <v>90000</v>
      </c>
      <c r="C18" s="3">
        <v>90000</v>
      </c>
      <c r="D18" s="11">
        <f t="shared" si="0"/>
        <v>0</v>
      </c>
      <c r="E18" s="13">
        <f t="shared" si="1"/>
        <v>0</v>
      </c>
    </row>
    <row r="19" spans="1:5" x14ac:dyDescent="0.25">
      <c r="A19" s="8" t="s">
        <v>5</v>
      </c>
      <c r="B19" s="3">
        <v>105000</v>
      </c>
      <c r="C19" s="3">
        <v>100000</v>
      </c>
      <c r="D19" s="11">
        <f t="shared" si="0"/>
        <v>-5000</v>
      </c>
      <c r="E19" s="13">
        <f t="shared" si="1"/>
        <v>-4.7619047619047616E-2</v>
      </c>
    </row>
    <row r="20" spans="1:5" x14ac:dyDescent="0.25">
      <c r="A20" s="8" t="s">
        <v>6</v>
      </c>
      <c r="B20" s="3">
        <v>85500</v>
      </c>
      <c r="C20" s="3">
        <v>87000</v>
      </c>
      <c r="D20" s="11">
        <f t="shared" si="0"/>
        <v>1500</v>
      </c>
      <c r="E20" s="13">
        <f t="shared" si="1"/>
        <v>1.7543859649122806E-2</v>
      </c>
    </row>
    <row r="21" spans="1:5" x14ac:dyDescent="0.25">
      <c r="A21" s="8" t="s">
        <v>7</v>
      </c>
      <c r="B21" s="3">
        <v>110000</v>
      </c>
      <c r="C21" s="3">
        <v>115000</v>
      </c>
      <c r="D21" s="11">
        <f t="shared" si="0"/>
        <v>5000</v>
      </c>
      <c r="E21" s="13">
        <f t="shared" si="1"/>
        <v>4.5454545454545456E-2</v>
      </c>
    </row>
    <row r="22" spans="1:5" x14ac:dyDescent="0.25">
      <c r="A22" s="8" t="s">
        <v>8</v>
      </c>
      <c r="B22" s="3">
        <v>100000</v>
      </c>
      <c r="C22" s="3">
        <v>120000</v>
      </c>
      <c r="D22" s="11">
        <f t="shared" si="0"/>
        <v>20000</v>
      </c>
      <c r="E22" s="13">
        <f t="shared" si="1"/>
        <v>0.2</v>
      </c>
    </row>
    <row r="23" spans="1:5" x14ac:dyDescent="0.25">
      <c r="A23" s="8" t="s">
        <v>9</v>
      </c>
      <c r="B23" s="3">
        <v>80000</v>
      </c>
      <c r="C23" s="3">
        <v>130000</v>
      </c>
      <c r="D23" s="11">
        <f t="shared" si="0"/>
        <v>50000</v>
      </c>
      <c r="E23" s="13">
        <f t="shared" si="1"/>
        <v>0.625</v>
      </c>
    </row>
    <row r="24" spans="1:5" x14ac:dyDescent="0.25">
      <c r="A24" s="8" t="s">
        <v>10</v>
      </c>
      <c r="B24" s="3">
        <v>90000</v>
      </c>
      <c r="C24" s="3">
        <v>120000</v>
      </c>
      <c r="D24" s="11">
        <f t="shared" si="0"/>
        <v>30000</v>
      </c>
      <c r="E24" s="13">
        <f t="shared" si="1"/>
        <v>0.33333333333333331</v>
      </c>
    </row>
    <row r="25" spans="1:5" x14ac:dyDescent="0.25">
      <c r="A25" s="8" t="s">
        <v>11</v>
      </c>
      <c r="B25" s="3">
        <v>95000</v>
      </c>
      <c r="C25" s="3">
        <v>95000</v>
      </c>
      <c r="D25" s="11">
        <f t="shared" si="0"/>
        <v>0</v>
      </c>
      <c r="E25" s="13">
        <f t="shared" si="1"/>
        <v>0</v>
      </c>
    </row>
    <row r="26" spans="1:5" x14ac:dyDescent="0.25">
      <c r="A26" s="8" t="s">
        <v>12</v>
      </c>
      <c r="B26" s="3">
        <v>110000</v>
      </c>
      <c r="C26" s="3">
        <v>180000</v>
      </c>
      <c r="D26" s="11">
        <f t="shared" si="0"/>
        <v>70000</v>
      </c>
      <c r="E26" s="13">
        <f t="shared" si="1"/>
        <v>0.63636363636363635</v>
      </c>
    </row>
    <row r="27" spans="1:5" x14ac:dyDescent="0.25">
      <c r="A27" s="8" t="s">
        <v>13</v>
      </c>
      <c r="B27" s="3">
        <v>120000</v>
      </c>
      <c r="C27" s="3">
        <v>130000</v>
      </c>
      <c r="D27" s="11">
        <f t="shared" si="0"/>
        <v>10000</v>
      </c>
      <c r="E27" s="13">
        <f t="shared" si="1"/>
        <v>8.3333333333333329E-2</v>
      </c>
    </row>
    <row r="28" spans="1:5" x14ac:dyDescent="0.25">
      <c r="A28" s="8" t="s">
        <v>14</v>
      </c>
      <c r="B28" s="3">
        <v>105000</v>
      </c>
      <c r="C28" s="3">
        <v>105000</v>
      </c>
      <c r="D28" s="11">
        <f t="shared" si="0"/>
        <v>0</v>
      </c>
      <c r="E28" s="13">
        <f t="shared" si="1"/>
        <v>0</v>
      </c>
    </row>
    <row r="29" spans="1:5" x14ac:dyDescent="0.25">
      <c r="A29" s="8" t="s">
        <v>15</v>
      </c>
      <c r="B29" s="3">
        <v>90000</v>
      </c>
      <c r="C29" s="3">
        <v>110000</v>
      </c>
      <c r="D29" s="11">
        <f t="shared" si="0"/>
        <v>20000</v>
      </c>
      <c r="E29" s="13">
        <f t="shared" si="1"/>
        <v>0.22222222222222221</v>
      </c>
    </row>
    <row r="30" spans="1:5" x14ac:dyDescent="0.25">
      <c r="A30" s="8" t="s">
        <v>16</v>
      </c>
      <c r="B30" s="3">
        <v>120000</v>
      </c>
      <c r="C30" s="3">
        <v>150000</v>
      </c>
      <c r="D30" s="11">
        <f t="shared" si="0"/>
        <v>30000</v>
      </c>
      <c r="E30" s="13">
        <f t="shared" si="1"/>
        <v>0.25</v>
      </c>
    </row>
    <row r="31" spans="1:5" x14ac:dyDescent="0.25">
      <c r="A31" s="8" t="s">
        <v>17</v>
      </c>
      <c r="B31" s="3">
        <v>110000</v>
      </c>
      <c r="C31" s="3">
        <v>105000</v>
      </c>
      <c r="D31" s="11">
        <f t="shared" si="0"/>
        <v>-5000</v>
      </c>
      <c r="E31" s="13">
        <f t="shared" si="1"/>
        <v>-4.5454545454545456E-2</v>
      </c>
    </row>
    <row r="32" spans="1:5" x14ac:dyDescent="0.25">
      <c r="A32" s="8" t="s">
        <v>18</v>
      </c>
      <c r="B32" s="3">
        <v>120000</v>
      </c>
      <c r="C32" s="3">
        <v>110000</v>
      </c>
      <c r="D32" s="11">
        <f t="shared" si="0"/>
        <v>-10000</v>
      </c>
      <c r="E32" s="13">
        <f t="shared" si="1"/>
        <v>-8.3333333333333329E-2</v>
      </c>
    </row>
    <row r="33" spans="1:5" x14ac:dyDescent="0.25">
      <c r="A33" s="8" t="s">
        <v>19</v>
      </c>
      <c r="B33" s="3">
        <v>89000</v>
      </c>
      <c r="C33" s="3">
        <v>108000</v>
      </c>
      <c r="D33" s="11">
        <f t="shared" si="0"/>
        <v>19000</v>
      </c>
      <c r="E33" s="13">
        <f t="shared" si="1"/>
        <v>0.21348314606741572</v>
      </c>
    </row>
    <row r="34" spans="1:5" x14ac:dyDescent="0.25">
      <c r="A34" s="8" t="s">
        <v>20</v>
      </c>
      <c r="B34" s="3">
        <v>95500</v>
      </c>
      <c r="C34" s="3">
        <v>125000</v>
      </c>
      <c r="D34" s="11">
        <f t="shared" si="0"/>
        <v>29500</v>
      </c>
      <c r="E34" s="13">
        <f t="shared" si="1"/>
        <v>0.30890052356020942</v>
      </c>
    </row>
    <row r="35" spans="1:5" x14ac:dyDescent="0.25">
      <c r="A35" s="8" t="s">
        <v>21</v>
      </c>
      <c r="B35" s="3">
        <v>107000</v>
      </c>
      <c r="C35" s="3">
        <v>126000</v>
      </c>
      <c r="D35" s="11">
        <f t="shared" si="0"/>
        <v>19000</v>
      </c>
      <c r="E35" s="13">
        <f t="shared" si="1"/>
        <v>0.17757009345794392</v>
      </c>
    </row>
    <row r="36" spans="1:5" x14ac:dyDescent="0.25">
      <c r="A36" s="8" t="s">
        <v>22</v>
      </c>
      <c r="B36" s="3">
        <v>110000</v>
      </c>
      <c r="C36" s="3">
        <v>170000</v>
      </c>
      <c r="D36" s="11">
        <f t="shared" si="0"/>
        <v>60000</v>
      </c>
      <c r="E36" s="13">
        <f t="shared" si="1"/>
        <v>0.54545454545454541</v>
      </c>
    </row>
    <row r="37" spans="1:5" x14ac:dyDescent="0.25">
      <c r="A37" s="8" t="s">
        <v>23</v>
      </c>
      <c r="B37" s="3">
        <v>105000</v>
      </c>
      <c r="C37" s="3">
        <v>108000</v>
      </c>
      <c r="D37" s="11">
        <f t="shared" si="0"/>
        <v>3000</v>
      </c>
      <c r="E37" s="13">
        <f t="shared" si="1"/>
        <v>2.8571428571428571E-2</v>
      </c>
    </row>
  </sheetData>
  <conditionalFormatting sqref="E8:E37">
    <cfRule type="iconSet" priority="5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CE2E-51CE-41D1-ABCF-80A382A0D857}">
  <dimension ref="A2:B9"/>
  <sheetViews>
    <sheetView tabSelected="1" workbookViewId="0">
      <selection activeCell="L11" sqref="L11"/>
    </sheetView>
  </sheetViews>
  <sheetFormatPr defaultRowHeight="15" x14ac:dyDescent="0.25"/>
  <cols>
    <col min="1" max="2" width="12.7109375" customWidth="1"/>
    <col min="3" max="3" width="12.7109375" bestFit="1" customWidth="1"/>
    <col min="4" max="4" width="11.5703125" customWidth="1"/>
  </cols>
  <sheetData>
    <row r="2" spans="1:2" x14ac:dyDescent="0.25">
      <c r="B2" s="2"/>
    </row>
    <row r="5" spans="1:2" x14ac:dyDescent="0.25">
      <c r="A5" s="15" t="s">
        <v>23</v>
      </c>
      <c r="B5" s="2"/>
    </row>
    <row r="6" spans="1:2" x14ac:dyDescent="0.25">
      <c r="A6" s="5" t="s">
        <v>35</v>
      </c>
      <c r="B6" s="12">
        <f>VLOOKUP($A$5,'Comparação anual'!$A$7:$C$37,2,FALSE)</f>
        <v>105000</v>
      </c>
    </row>
    <row r="7" spans="1:2" x14ac:dyDescent="0.25">
      <c r="A7" s="5" t="s">
        <v>36</v>
      </c>
      <c r="B7" s="12">
        <f>VLOOKUP($A$5,'Comparação anual'!$A$7:$C$37,3,FALSE)</f>
        <v>108000</v>
      </c>
    </row>
    <row r="8" spans="1:2" x14ac:dyDescent="0.25">
      <c r="A8" s="5" t="s">
        <v>1</v>
      </c>
      <c r="B8" s="4">
        <f>B7-B6</f>
        <v>3000</v>
      </c>
    </row>
    <row r="9" spans="1:2" x14ac:dyDescent="0.25">
      <c r="A9" s="5" t="s">
        <v>2</v>
      </c>
      <c r="B9" s="14">
        <f>B8/B6</f>
        <v>2.8571428571428571E-2</v>
      </c>
    </row>
  </sheetData>
  <conditionalFormatting sqref="B8">
    <cfRule type="cellIs" dxfId="1" priority="2" operator="lessThan">
      <formula>0</formula>
    </cfRule>
    <cfRule type="cellIs" dxfId="0" priority="3" operator="greaterThan">
      <formula>0</formula>
    </cfRule>
  </conditionalFormatting>
  <conditionalFormatting sqref="B9">
    <cfRule type="iconSet" priority="1">
      <iconSet iconSet="3Arrows">
        <cfvo type="percent" val="0"/>
        <cfvo type="formula" val="0"/>
        <cfvo type="formula" val="0.001"/>
      </iconSet>
    </cfRule>
  </conditionalFormatting>
  <dataValidations count="1">
    <dataValidation type="list" allowBlank="1" showInputMessage="1" showErrorMessage="1" sqref="A5" xr:uid="{00000000-0002-0000-0000-000000000000}">
      <formula1>$A$12:$A$37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F6E1-8E6C-465D-A8E0-2CFF6790BCAB}">
  <dimension ref="A1:N8"/>
  <sheetViews>
    <sheetView workbookViewId="0">
      <selection activeCell="L11" sqref="L11"/>
    </sheetView>
  </sheetViews>
  <sheetFormatPr defaultRowHeight="15" x14ac:dyDescent="0.25"/>
  <cols>
    <col min="1" max="1" width="49.7109375" bestFit="1" customWidth="1"/>
  </cols>
  <sheetData>
    <row r="1" spans="1:14" x14ac:dyDescent="0.25">
      <c r="A1" t="str">
        <f>"A loja que mais vendeu em 2021 foi a "&amp;H4&amp;" ("&amp;TEXT(H2,"#.00")&amp;")"</f>
        <v>A loja que mais vendeu em 2021 foi a Loja 09 (150.000)</v>
      </c>
      <c r="H1" s="16" t="s">
        <v>43</v>
      </c>
      <c r="I1" s="16" t="s">
        <v>44</v>
      </c>
      <c r="J1" s="16" t="s">
        <v>45</v>
      </c>
      <c r="K1" s="16" t="s">
        <v>46</v>
      </c>
      <c r="L1" s="16" t="s">
        <v>47</v>
      </c>
      <c r="M1" s="16">
        <v>2022</v>
      </c>
      <c r="N1" s="16" t="s">
        <v>48</v>
      </c>
    </row>
    <row r="2" spans="1:14" x14ac:dyDescent="0.25">
      <c r="A2" t="str">
        <f>"A loja que mais vendeu em 2022 foi a "&amp;I4&amp;" ("&amp;TEXT(I2,"#.00")&amp;")"</f>
        <v>A loja que mais vendeu em 2022 foi a Loja 19 (180.000)</v>
      </c>
      <c r="H2" s="17">
        <f>MAX('Comparação anual'!B8:B37)</f>
        <v>150000</v>
      </c>
      <c r="I2" s="17">
        <f>MAX('Comparação anual'!C8:C37)</f>
        <v>180000</v>
      </c>
      <c r="J2" s="16"/>
      <c r="K2" s="16"/>
      <c r="L2" s="16"/>
      <c r="M2" s="16"/>
      <c r="N2" s="16"/>
    </row>
    <row r="3" spans="1:14" x14ac:dyDescent="0.25">
      <c r="A3" t="s">
        <v>40</v>
      </c>
      <c r="H3" s="16">
        <f>MATCH(H2,'Comparação anual'!B8:B37,0)</f>
        <v>9</v>
      </c>
      <c r="I3" s="16">
        <f>MATCH(I2,'Comparação anual'!C8:C37,0)</f>
        <v>19</v>
      </c>
      <c r="J3" s="16"/>
      <c r="K3" s="16"/>
      <c r="L3" s="16"/>
      <c r="M3" s="16"/>
      <c r="N3" s="16"/>
    </row>
    <row r="4" spans="1:14" x14ac:dyDescent="0.25">
      <c r="A4" t="s">
        <v>41</v>
      </c>
      <c r="H4" s="16" t="str">
        <f>INDEX('Comparação anual'!A8:B37,H3,1)</f>
        <v>Loja 09</v>
      </c>
      <c r="I4" s="16" t="str">
        <f>INDEX('Comparação anual'!A8:C37,I3,1)</f>
        <v>Loja 19</v>
      </c>
      <c r="J4" s="16"/>
      <c r="K4" s="16"/>
      <c r="L4" s="16"/>
      <c r="M4" s="16"/>
      <c r="N4" s="16"/>
    </row>
    <row r="5" spans="1:14" x14ac:dyDescent="0.25">
      <c r="A5" t="s">
        <v>37</v>
      </c>
    </row>
    <row r="6" spans="1:14" x14ac:dyDescent="0.25">
      <c r="A6" t="s">
        <v>38</v>
      </c>
    </row>
    <row r="7" spans="1:14" x14ac:dyDescent="0.25">
      <c r="A7" t="s">
        <v>39</v>
      </c>
    </row>
    <row r="8" spans="1:14" x14ac:dyDescent="0.25">
      <c r="A8" t="s">
        <v>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Comparação anual</vt:lpstr>
      <vt:lpstr>Dashboard</vt:lpstr>
      <vt:lpstr>Rótulos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2023-10-09T17:07:47Z</dcterms:modified>
</cp:coreProperties>
</file>