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0.10\"/>
    </mc:Choice>
  </mc:AlternateContent>
  <xr:revisionPtr revIDLastSave="0" documentId="13_ncr:1_{5BAC15C3-55BE-46F1-9727-498072731C4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  <sheet name="Análise" sheetId="5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1" i="4"/>
  <c r="B6" i="3" l="1"/>
  <c r="D26" i="2"/>
  <c r="D34" i="2"/>
  <c r="E34" i="2" s="1"/>
  <c r="D35" i="2"/>
  <c r="E35" i="2"/>
  <c r="H2" i="4"/>
  <c r="H3" i="4" s="1"/>
  <c r="H4" i="4" s="1"/>
  <c r="I2" i="4"/>
  <c r="I3" i="4" s="1"/>
  <c r="I4" i="4" s="1"/>
  <c r="B7" i="3"/>
  <c r="B8" i="3" l="1"/>
  <c r="B9" i="3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E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4" i="2"/>
  <c r="E4" i="2" s="1"/>
</calcChain>
</file>

<file path=xl/sharedStrings.xml><?xml version="1.0" encoding="utf-8"?>
<sst xmlns="http://schemas.openxmlformats.org/spreadsheetml/2006/main" count="52" uniqueCount="44">
  <si>
    <t>Diferença (R$)</t>
  </si>
  <si>
    <t>Diferença (%)</t>
  </si>
  <si>
    <t>Diferença</t>
  </si>
  <si>
    <t>Variação (%)</t>
  </si>
  <si>
    <t>Sorocaba</t>
  </si>
  <si>
    <t>São Paulo</t>
  </si>
  <si>
    <t>Barueri</t>
  </si>
  <si>
    <t>Bauru</t>
  </si>
  <si>
    <t>Campinas</t>
  </si>
  <si>
    <t>Carapicuíba</t>
  </si>
  <si>
    <t>Diadema</t>
  </si>
  <si>
    <t>Embu</t>
  </si>
  <si>
    <t>Franca</t>
  </si>
  <si>
    <t>Guarujá</t>
  </si>
  <si>
    <t>Guarulhos</t>
  </si>
  <si>
    <t>Itaquaquecetuba</t>
  </si>
  <si>
    <t>Jundiaí</t>
  </si>
  <si>
    <t>Limeira</t>
  </si>
  <si>
    <t>Marília</t>
  </si>
  <si>
    <t>Mauá</t>
  </si>
  <si>
    <t>Mogi das Cruzes</t>
  </si>
  <si>
    <t>Osasco</t>
  </si>
  <si>
    <t>Piracicaba</t>
  </si>
  <si>
    <t>Praia Grande</t>
  </si>
  <si>
    <t>Ribeirão Preto</t>
  </si>
  <si>
    <t>Santo André</t>
  </si>
  <si>
    <t>Santos</t>
  </si>
  <si>
    <t>São Bernardo do Campo</t>
  </si>
  <si>
    <t>São Carlos</t>
  </si>
  <si>
    <t>São José do Rio Preto</t>
  </si>
  <si>
    <t>São José dos Campos</t>
  </si>
  <si>
    <t>São Vicente</t>
  </si>
  <si>
    <t>Sumaré</t>
  </si>
  <si>
    <t>Suzano</t>
  </si>
  <si>
    <t>Taboão da Serra</t>
  </si>
  <si>
    <t>Taubaté</t>
  </si>
  <si>
    <t>Loja (Cidade)</t>
  </si>
  <si>
    <t>Receita 2017</t>
  </si>
  <si>
    <t>Receita 2018</t>
  </si>
  <si>
    <t>Máx. 2017</t>
  </si>
  <si>
    <t>Máx. 2018</t>
  </si>
  <si>
    <t>Rótulos de Linha</t>
  </si>
  <si>
    <t>Total Geral</t>
  </si>
  <si>
    <t>Soma de 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</si>
</sst>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&quot;M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5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37" fontId="2" fillId="0" borderId="5" xfId="4" applyNumberFormat="1" applyFont="1" applyFill="1" applyBorder="1" applyAlignment="1">
      <alignment horizontal="center"/>
    </xf>
    <xf numFmtId="37" fontId="2" fillId="0" borderId="2" xfId="4" applyNumberFormat="1" applyFon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5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  <cellStyle name="Texto Explicativo" xfId="4" builtinId="53"/>
  </cellStyles>
  <dxfs count="10">
    <dxf>
      <numFmt numFmtId="164" formatCode="#,&quot;M&quot;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250000</c:v>
                </c:pt>
                <c:pt idx="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977-BF4D-0407E41E38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2753192"/>
        <c:axId val="382754368"/>
      </c:barChart>
      <c:catAx>
        <c:axId val="38275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754368"/>
        <c:crosses val="autoZero"/>
        <c:auto val="1"/>
        <c:lblAlgn val="ctr"/>
        <c:lblOffset val="100"/>
        <c:noMultiLvlLbl val="0"/>
      </c:catAx>
      <c:valAx>
        <c:axId val="382754368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382753192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5.xlsx]Análise!Tabela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/>
              <a:t>5 Lojas com maior receita em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Análise!$A$4:$A$9</c:f>
              <c:strCache>
                <c:ptCount val="5"/>
                <c:pt idx="0">
                  <c:v>Guarulhos</c:v>
                </c:pt>
                <c:pt idx="1">
                  <c:v>Osasco</c:v>
                </c:pt>
                <c:pt idx="2">
                  <c:v>São Bernardo do Campo</c:v>
                </c:pt>
                <c:pt idx="3">
                  <c:v>Campinas</c:v>
                </c:pt>
                <c:pt idx="4">
                  <c:v>São Paulo</c:v>
                </c:pt>
              </c:strCache>
            </c:strRef>
          </c:cat>
          <c:val>
            <c:numRef>
              <c:f>Análise!$B$4:$B$9</c:f>
              <c:numCache>
                <c:formatCode>#,"M"</c:formatCode>
                <c:ptCount val="5"/>
                <c:pt idx="0">
                  <c:v>400000</c:v>
                </c:pt>
                <c:pt idx="1">
                  <c:v>360000</c:v>
                </c:pt>
                <c:pt idx="2">
                  <c:v>330000</c:v>
                </c:pt>
                <c:pt idx="3">
                  <c:v>320000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E-4DC5-90BC-63187CD390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86731375"/>
        <c:axId val="1865425999"/>
      </c:barChart>
      <c:catAx>
        <c:axId val="208673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425999"/>
        <c:crosses val="autoZero"/>
        <c:auto val="1"/>
        <c:lblAlgn val="ctr"/>
        <c:lblOffset val="100"/>
        <c:noMultiLvlLbl val="0"/>
      </c:catAx>
      <c:valAx>
        <c:axId val="1865425999"/>
        <c:scaling>
          <c:orientation val="minMax"/>
        </c:scaling>
        <c:delete val="1"/>
        <c:axPos val="l"/>
        <c:numFmt formatCode="#,&quot;M&quot;" sourceLinked="1"/>
        <c:majorTickMark val="none"/>
        <c:minorTickMark val="none"/>
        <c:tickLblPos val="nextTo"/>
        <c:crossAx val="20867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6</xdr:col>
      <xdr:colOff>347325</xdr:colOff>
      <xdr:row>9</xdr:row>
      <xdr:rowOff>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</xdr:colOff>
      <xdr:row>9</xdr:row>
      <xdr:rowOff>66675</xdr:rowOff>
    </xdr:from>
    <xdr:to>
      <xdr:col>3</xdr:col>
      <xdr:colOff>200099</xdr:colOff>
      <xdr:row>12</xdr:row>
      <xdr:rowOff>107175</xdr:rowOff>
    </xdr:to>
    <xdr:sp macro="" textlink="Rótulos!A1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149" y="1781175"/>
          <a:ext cx="2448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D327AC7-8DFF-4705-9868-4A5779411FD2}" type="TxLink">
            <a:rPr lang="en-US" sz="1400" b="1" i="0" u="none" strike="noStrike">
              <a:solidFill>
                <a:schemeClr val="tx1"/>
              </a:solidFill>
              <a:latin typeface="+mn-lt"/>
            </a:rPr>
            <a:pPr algn="ctr"/>
            <a:t>A loja que mais vendeu em 2017: Osasco (320.000)</a:t>
          </a:fld>
          <a:endParaRPr lang="pt-BR" sz="1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276224</xdr:colOff>
      <xdr:row>9</xdr:row>
      <xdr:rowOff>66675</xdr:rowOff>
    </xdr:from>
    <xdr:to>
      <xdr:col>7</xdr:col>
      <xdr:colOff>285824</xdr:colOff>
      <xdr:row>12</xdr:row>
      <xdr:rowOff>107175</xdr:rowOff>
    </xdr:to>
    <xdr:sp macro="" textlink="Rótulos!A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81274" y="1781175"/>
          <a:ext cx="2448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7AF21B4-3B04-410E-8EEE-8C3B74785881}" type="TxLink">
            <a:rPr lang="en-US" sz="14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 algn="ctr"/>
            <a:t>A loja que mais vendeu em 2018: Guarulhos (400.000)</a:t>
          </a:fld>
          <a:endParaRPr lang="pt-BR" sz="14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457200</xdr:colOff>
      <xdr:row>0</xdr:row>
      <xdr:rowOff>114300</xdr:rowOff>
    </xdr:from>
    <xdr:to>
      <xdr:col>13</xdr:col>
      <xdr:colOff>219600</xdr:colOff>
      <xdr:row>11</xdr:row>
      <xdr:rowOff>178800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1B453C-4775-4AB7-9BE3-B5A5D56F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09.537862384263" createdVersion="8" refreshedVersion="8" minRefreshableVersion="3" recordCount="32" xr:uid="{252CDB2F-4976-43BC-B89A-6B34C6C0F486}">
  <cacheSource type="worksheet">
    <worksheetSource ref="A3:C35" sheet="Comparação anual"/>
  </cacheSource>
  <cacheFields count="3">
    <cacheField name="Loja (Cidade)" numFmtId="0">
      <sharedItems count="32">
        <s v="Barueri"/>
        <s v="Bauru"/>
        <s v="Campinas"/>
        <s v="Carapicuíba"/>
        <s v="Diadema"/>
        <s v="Embu"/>
        <s v="Franca"/>
        <s v="Guarujá"/>
        <s v="Guarulhos"/>
        <s v="Itaquaquecetuba"/>
        <s v="Jundiaí"/>
        <s v="Limeira"/>
        <s v="Marília"/>
        <s v="Mauá"/>
        <s v="Mogi das Cruzes"/>
        <s v="Osasco"/>
        <s v="Piracicaba"/>
        <s v="Praia Grande"/>
        <s v="Ribeirão Preto"/>
        <s v="Santo André"/>
        <s v="Santos"/>
        <s v="São Bernardo do Campo"/>
        <s v="São Carlos"/>
        <s v="São José do Rio Preto"/>
        <s v="São José dos Campos"/>
        <s v="São Paulo"/>
        <s v="São Vicente"/>
        <s v="Sorocaba"/>
        <s v="Sumaré"/>
        <s v="Suzano"/>
        <s v="Taboão da Serra"/>
        <s v="Taubaté"/>
      </sharedItems>
    </cacheField>
    <cacheField name="Receita 2017" numFmtId="37">
      <sharedItems containsSemiMixedTypes="0" containsString="0" containsNumber="1" containsInteger="1" minValue="110000" maxValue="320000"/>
    </cacheField>
    <cacheField name="Receita 2018" numFmtId="37">
      <sharedItems containsSemiMixedTypes="0" containsString="0" containsNumber="1" containsInteger="1" minValue="11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50000"/>
    <n v="160000"/>
  </r>
  <r>
    <x v="1"/>
    <n v="155000"/>
    <n v="150000"/>
  </r>
  <r>
    <x v="2"/>
    <n v="250000"/>
    <n v="320000"/>
  </r>
  <r>
    <x v="3"/>
    <n v="200000"/>
    <n v="220000"/>
  </r>
  <r>
    <x v="4"/>
    <n v="160000"/>
    <n v="170000"/>
  </r>
  <r>
    <x v="5"/>
    <n v="130000"/>
    <n v="130000"/>
  </r>
  <r>
    <x v="6"/>
    <n v="120000"/>
    <n v="140000"/>
  </r>
  <r>
    <x v="7"/>
    <n v="115000"/>
    <n v="110000"/>
  </r>
  <r>
    <x v="8"/>
    <n v="310000"/>
    <n v="400000"/>
  </r>
  <r>
    <x v="9"/>
    <n v="180000"/>
    <n v="195000"/>
  </r>
  <r>
    <x v="10"/>
    <n v="150000"/>
    <n v="165000"/>
  </r>
  <r>
    <x v="11"/>
    <n v="155000"/>
    <n v="154000"/>
  </r>
  <r>
    <x v="12"/>
    <n v="125000"/>
    <n v="150000"/>
  </r>
  <r>
    <x v="13"/>
    <n v="110000"/>
    <n v="115000"/>
  </r>
  <r>
    <x v="14"/>
    <n v="135000"/>
    <n v="150000"/>
  </r>
  <r>
    <x v="15"/>
    <n v="320000"/>
    <n v="360000"/>
  </r>
  <r>
    <x v="16"/>
    <n v="165000"/>
    <n v="165000"/>
  </r>
  <r>
    <x v="17"/>
    <n v="130000"/>
    <n v="120000"/>
  </r>
  <r>
    <x v="18"/>
    <n v="180000"/>
    <n v="220000"/>
  </r>
  <r>
    <x v="19"/>
    <n v="170000"/>
    <n v="230000"/>
  </r>
  <r>
    <x v="20"/>
    <n v="160000"/>
    <n v="180000"/>
  </r>
  <r>
    <x v="21"/>
    <n v="260000"/>
    <n v="330000"/>
  </r>
  <r>
    <x v="22"/>
    <n v="140000"/>
    <n v="180000"/>
  </r>
  <r>
    <x v="23"/>
    <n v="200000"/>
    <n v="240000"/>
  </r>
  <r>
    <x v="24"/>
    <n v="195000"/>
    <n v="235000"/>
  </r>
  <r>
    <x v="25"/>
    <n v="250000"/>
    <n v="300000"/>
  </r>
  <r>
    <x v="26"/>
    <n v="125000"/>
    <n v="145000"/>
  </r>
  <r>
    <x v="27"/>
    <n v="190000"/>
    <n v="230000"/>
  </r>
  <r>
    <x v="28"/>
    <n v="140000"/>
    <n v="110000"/>
  </r>
  <r>
    <x v="29"/>
    <n v="180000"/>
    <n v="220000"/>
  </r>
  <r>
    <x v="30"/>
    <n v="140000"/>
    <n v="140000"/>
  </r>
  <r>
    <x v="31"/>
    <n v="125000"/>
    <n v="1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83D92-8756-4720-A3DB-281947EB65C2}" name="Tabela dinâ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3">
    <pivotField axis="axisRow" showAll="0" measureFilter="1" sortType="descending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6">
    <i>
      <x v="23"/>
    </i>
    <i>
      <x v="16"/>
    </i>
    <i>
      <x v="10"/>
    </i>
    <i>
      <x v="29"/>
    </i>
    <i>
      <x v="6"/>
    </i>
    <i t="grand">
      <x/>
    </i>
  </rowItems>
  <colItems count="1">
    <i/>
  </colItems>
  <dataFields count="1">
    <dataField name="Soma de Receita 2018" fld="2" baseField="0" baseItem="0"/>
  </dataFields>
  <formats count="1">
    <format dxfId="0">
      <pivotArea collapsedLevelsAreSubtotals="1" fieldPosition="0">
        <references count="1">
          <reference field="0" count="5">
            <x v="6"/>
            <x v="10"/>
            <x v="16"/>
            <x v="23"/>
            <x v="29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3:E35" totalsRowShown="0" headerRowDxfId="9" tableBorderDxfId="8" headerRowCellStyle="Texto Explicativo">
  <autoFilter ref="A3:E35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 (Cidade)" dataDxfId="7" dataCellStyle="Normal"/>
    <tableColumn id="2" xr3:uid="{00000000-0010-0000-0000-000002000000}" name="Receita 2017" dataDxfId="6" dataCellStyle="Texto Explicativo"/>
    <tableColumn id="3" xr3:uid="{00000000-0010-0000-0000-000003000000}" name="Receita 2018" dataDxfId="5" dataCellStyle="Texto Explicativo"/>
    <tableColumn id="4" xr3:uid="{00000000-0010-0000-0000-000004000000}" name="Diferença" dataDxfId="4">
      <calculatedColumnFormula>C4-B4</calculatedColumnFormula>
    </tableColumn>
    <tableColumn id="5" xr3:uid="{00000000-0010-0000-0000-000005000000}" name="Variação (%)" dataDxfId="3">
      <calculatedColumnFormula>D4/B4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showGridLines="0" topLeftCell="A3" workbookViewId="0">
      <selection activeCell="C4" sqref="C4"/>
    </sheetView>
  </sheetViews>
  <sheetFormatPr defaultRowHeight="15" x14ac:dyDescent="0.25"/>
  <cols>
    <col min="1" max="1" width="22.42578125" bestFit="1" customWidth="1"/>
    <col min="2" max="3" width="17" bestFit="1" customWidth="1"/>
    <col min="4" max="4" width="14.28515625" style="9" bestFit="1" customWidth="1"/>
    <col min="5" max="5" width="16.85546875" style="9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2" spans="1:5" x14ac:dyDescent="0.25">
      <c r="A2" s="2"/>
      <c r="B2" s="2"/>
    </row>
    <row r="3" spans="1:5" x14ac:dyDescent="0.25">
      <c r="A3" s="7" t="s">
        <v>36</v>
      </c>
      <c r="B3" s="6" t="s">
        <v>37</v>
      </c>
      <c r="C3" s="6" t="s">
        <v>38</v>
      </c>
      <c r="D3" s="8" t="s">
        <v>2</v>
      </c>
      <c r="E3" s="8" t="s">
        <v>3</v>
      </c>
    </row>
    <row r="4" spans="1:5" x14ac:dyDescent="0.25">
      <c r="A4" s="9" t="s">
        <v>6</v>
      </c>
      <c r="B4" s="3">
        <v>150000</v>
      </c>
      <c r="C4" s="3">
        <v>160000</v>
      </c>
      <c r="D4" s="10">
        <f t="shared" ref="D4:D33" si="0">C4-B4</f>
        <v>10000</v>
      </c>
      <c r="E4" s="12">
        <f t="shared" ref="E4:E33" si="1">D4/B4</f>
        <v>6.6666666666666666E-2</v>
      </c>
    </row>
    <row r="5" spans="1:5" x14ac:dyDescent="0.25">
      <c r="A5" s="9" t="s">
        <v>7</v>
      </c>
      <c r="B5" s="3">
        <v>155000</v>
      </c>
      <c r="C5" s="3">
        <v>150000</v>
      </c>
      <c r="D5" s="10">
        <f t="shared" si="0"/>
        <v>-5000</v>
      </c>
      <c r="E5" s="12">
        <f t="shared" si="1"/>
        <v>-3.2258064516129031E-2</v>
      </c>
    </row>
    <row r="6" spans="1:5" x14ac:dyDescent="0.25">
      <c r="A6" s="9" t="s">
        <v>8</v>
      </c>
      <c r="B6" s="3">
        <v>250000</v>
      </c>
      <c r="C6" s="3">
        <v>320000</v>
      </c>
      <c r="D6" s="10">
        <f t="shared" si="0"/>
        <v>70000</v>
      </c>
      <c r="E6" s="12">
        <f t="shared" si="1"/>
        <v>0.28000000000000003</v>
      </c>
    </row>
    <row r="7" spans="1:5" x14ac:dyDescent="0.25">
      <c r="A7" s="9" t="s">
        <v>9</v>
      </c>
      <c r="B7" s="3">
        <v>200000</v>
      </c>
      <c r="C7" s="3">
        <v>220000</v>
      </c>
      <c r="D7" s="10">
        <f t="shared" si="0"/>
        <v>20000</v>
      </c>
      <c r="E7" s="12">
        <f t="shared" si="1"/>
        <v>0.1</v>
      </c>
    </row>
    <row r="8" spans="1:5" x14ac:dyDescent="0.25">
      <c r="A8" s="9" t="s">
        <v>10</v>
      </c>
      <c r="B8" s="3">
        <v>160000</v>
      </c>
      <c r="C8" s="3">
        <v>170000</v>
      </c>
      <c r="D8" s="10">
        <f t="shared" si="0"/>
        <v>10000</v>
      </c>
      <c r="E8" s="12">
        <f t="shared" si="1"/>
        <v>6.25E-2</v>
      </c>
    </row>
    <row r="9" spans="1:5" x14ac:dyDescent="0.25">
      <c r="A9" s="9" t="s">
        <v>11</v>
      </c>
      <c r="B9" s="3">
        <v>130000</v>
      </c>
      <c r="C9" s="3">
        <v>130000</v>
      </c>
      <c r="D9" s="10">
        <f t="shared" si="0"/>
        <v>0</v>
      </c>
      <c r="E9" s="12">
        <f t="shared" si="1"/>
        <v>0</v>
      </c>
    </row>
    <row r="10" spans="1:5" x14ac:dyDescent="0.25">
      <c r="A10" s="9" t="s">
        <v>12</v>
      </c>
      <c r="B10" s="3">
        <v>120000</v>
      </c>
      <c r="C10" s="3">
        <v>140000</v>
      </c>
      <c r="D10" s="10">
        <f t="shared" si="0"/>
        <v>20000</v>
      </c>
      <c r="E10" s="12">
        <f t="shared" si="1"/>
        <v>0.16666666666666666</v>
      </c>
    </row>
    <row r="11" spans="1:5" x14ac:dyDescent="0.25">
      <c r="A11" s="9" t="s">
        <v>13</v>
      </c>
      <c r="B11" s="3">
        <v>115000</v>
      </c>
      <c r="C11" s="3">
        <v>110000</v>
      </c>
      <c r="D11" s="10">
        <f t="shared" si="0"/>
        <v>-5000</v>
      </c>
      <c r="E11" s="12">
        <f t="shared" si="1"/>
        <v>-4.3478260869565216E-2</v>
      </c>
    </row>
    <row r="12" spans="1:5" x14ac:dyDescent="0.25">
      <c r="A12" s="9" t="s">
        <v>14</v>
      </c>
      <c r="B12" s="3">
        <v>310000</v>
      </c>
      <c r="C12" s="3">
        <v>400000</v>
      </c>
      <c r="D12" s="10">
        <f t="shared" si="0"/>
        <v>90000</v>
      </c>
      <c r="E12" s="12">
        <f t="shared" si="1"/>
        <v>0.29032258064516131</v>
      </c>
    </row>
    <row r="13" spans="1:5" x14ac:dyDescent="0.25">
      <c r="A13" s="9" t="s">
        <v>15</v>
      </c>
      <c r="B13" s="3">
        <v>180000</v>
      </c>
      <c r="C13" s="3">
        <v>195000</v>
      </c>
      <c r="D13" s="10">
        <f t="shared" si="0"/>
        <v>15000</v>
      </c>
      <c r="E13" s="12">
        <f t="shared" si="1"/>
        <v>8.3333333333333329E-2</v>
      </c>
    </row>
    <row r="14" spans="1:5" x14ac:dyDescent="0.25">
      <c r="A14" s="9" t="s">
        <v>16</v>
      </c>
      <c r="B14" s="3">
        <v>150000</v>
      </c>
      <c r="C14" s="3">
        <v>165000</v>
      </c>
      <c r="D14" s="10">
        <f t="shared" si="0"/>
        <v>15000</v>
      </c>
      <c r="E14" s="12">
        <f t="shared" si="1"/>
        <v>0.1</v>
      </c>
    </row>
    <row r="15" spans="1:5" x14ac:dyDescent="0.25">
      <c r="A15" s="9" t="s">
        <v>17</v>
      </c>
      <c r="B15" s="3">
        <v>155000</v>
      </c>
      <c r="C15" s="3">
        <v>154000</v>
      </c>
      <c r="D15" s="10">
        <f t="shared" si="0"/>
        <v>-1000</v>
      </c>
      <c r="E15" s="12">
        <f t="shared" si="1"/>
        <v>-6.4516129032258064E-3</v>
      </c>
    </row>
    <row r="16" spans="1:5" x14ac:dyDescent="0.25">
      <c r="A16" s="9" t="s">
        <v>18</v>
      </c>
      <c r="B16" s="3">
        <v>125000</v>
      </c>
      <c r="C16" s="3">
        <v>150000</v>
      </c>
      <c r="D16" s="10">
        <f t="shared" si="0"/>
        <v>25000</v>
      </c>
      <c r="E16" s="12">
        <f t="shared" si="1"/>
        <v>0.2</v>
      </c>
    </row>
    <row r="17" spans="1:5" x14ac:dyDescent="0.25">
      <c r="A17" s="9" t="s">
        <v>19</v>
      </c>
      <c r="B17" s="3">
        <v>110000</v>
      </c>
      <c r="C17" s="3">
        <v>115000</v>
      </c>
      <c r="D17" s="10">
        <f t="shared" si="0"/>
        <v>5000</v>
      </c>
      <c r="E17" s="12">
        <f t="shared" si="1"/>
        <v>4.5454545454545456E-2</v>
      </c>
    </row>
    <row r="18" spans="1:5" x14ac:dyDescent="0.25">
      <c r="A18" s="9" t="s">
        <v>20</v>
      </c>
      <c r="B18" s="3">
        <v>135000</v>
      </c>
      <c r="C18" s="3">
        <v>150000</v>
      </c>
      <c r="D18" s="10">
        <f t="shared" si="0"/>
        <v>15000</v>
      </c>
      <c r="E18" s="12">
        <f t="shared" si="1"/>
        <v>0.1111111111111111</v>
      </c>
    </row>
    <row r="19" spans="1:5" x14ac:dyDescent="0.25">
      <c r="A19" s="9" t="s">
        <v>21</v>
      </c>
      <c r="B19" s="3">
        <v>320000</v>
      </c>
      <c r="C19" s="3">
        <v>360000</v>
      </c>
      <c r="D19" s="10">
        <f t="shared" si="0"/>
        <v>40000</v>
      </c>
      <c r="E19" s="12">
        <f t="shared" si="1"/>
        <v>0.125</v>
      </c>
    </row>
    <row r="20" spans="1:5" x14ac:dyDescent="0.25">
      <c r="A20" s="9" t="s">
        <v>22</v>
      </c>
      <c r="B20" s="3">
        <v>165000</v>
      </c>
      <c r="C20" s="3">
        <v>165000</v>
      </c>
      <c r="D20" s="10">
        <f t="shared" si="0"/>
        <v>0</v>
      </c>
      <c r="E20" s="12">
        <f t="shared" si="1"/>
        <v>0</v>
      </c>
    </row>
    <row r="21" spans="1:5" x14ac:dyDescent="0.25">
      <c r="A21" s="9" t="s">
        <v>23</v>
      </c>
      <c r="B21" s="3">
        <v>130000</v>
      </c>
      <c r="C21" s="3">
        <v>120000</v>
      </c>
      <c r="D21" s="10">
        <f t="shared" si="0"/>
        <v>-10000</v>
      </c>
      <c r="E21" s="12">
        <f t="shared" si="1"/>
        <v>-7.6923076923076927E-2</v>
      </c>
    </row>
    <row r="22" spans="1:5" x14ac:dyDescent="0.25">
      <c r="A22" s="9" t="s">
        <v>24</v>
      </c>
      <c r="B22" s="3">
        <v>180000</v>
      </c>
      <c r="C22" s="3">
        <v>220000</v>
      </c>
      <c r="D22" s="10">
        <f t="shared" si="0"/>
        <v>40000</v>
      </c>
      <c r="E22" s="12">
        <f t="shared" si="1"/>
        <v>0.22222222222222221</v>
      </c>
    </row>
    <row r="23" spans="1:5" x14ac:dyDescent="0.25">
      <c r="A23" s="9" t="s">
        <v>25</v>
      </c>
      <c r="B23" s="3">
        <v>170000</v>
      </c>
      <c r="C23" s="3">
        <v>230000</v>
      </c>
      <c r="D23" s="10">
        <f t="shared" si="0"/>
        <v>60000</v>
      </c>
      <c r="E23" s="12">
        <f t="shared" si="1"/>
        <v>0.35294117647058826</v>
      </c>
    </row>
    <row r="24" spans="1:5" x14ac:dyDescent="0.25">
      <c r="A24" s="9" t="s">
        <v>26</v>
      </c>
      <c r="B24" s="3">
        <v>160000</v>
      </c>
      <c r="C24" s="3">
        <v>180000</v>
      </c>
      <c r="D24" s="10">
        <f t="shared" si="0"/>
        <v>20000</v>
      </c>
      <c r="E24" s="12">
        <f t="shared" si="1"/>
        <v>0.125</v>
      </c>
    </row>
    <row r="25" spans="1:5" x14ac:dyDescent="0.25">
      <c r="A25" s="9" t="s">
        <v>27</v>
      </c>
      <c r="B25" s="3">
        <v>260000</v>
      </c>
      <c r="C25" s="3">
        <v>330000</v>
      </c>
      <c r="D25" s="10">
        <f t="shared" si="0"/>
        <v>70000</v>
      </c>
      <c r="E25" s="12">
        <f t="shared" si="1"/>
        <v>0.26923076923076922</v>
      </c>
    </row>
    <row r="26" spans="1:5" x14ac:dyDescent="0.25">
      <c r="A26" s="9" t="s">
        <v>28</v>
      </c>
      <c r="B26" s="3">
        <v>140000</v>
      </c>
      <c r="C26" s="3">
        <v>180000</v>
      </c>
      <c r="D26" s="10">
        <f t="shared" si="0"/>
        <v>40000</v>
      </c>
      <c r="E26" s="12">
        <f t="shared" si="1"/>
        <v>0.2857142857142857</v>
      </c>
    </row>
    <row r="27" spans="1:5" x14ac:dyDescent="0.25">
      <c r="A27" s="9" t="s">
        <v>29</v>
      </c>
      <c r="B27" s="3">
        <v>200000</v>
      </c>
      <c r="C27" s="3">
        <v>240000</v>
      </c>
      <c r="D27" s="10">
        <f t="shared" si="0"/>
        <v>40000</v>
      </c>
      <c r="E27" s="12">
        <f t="shared" si="1"/>
        <v>0.2</v>
      </c>
    </row>
    <row r="28" spans="1:5" x14ac:dyDescent="0.25">
      <c r="A28" s="9" t="s">
        <v>30</v>
      </c>
      <c r="B28" s="3">
        <v>195000</v>
      </c>
      <c r="C28" s="3">
        <v>235000</v>
      </c>
      <c r="D28" s="10">
        <f t="shared" si="0"/>
        <v>40000</v>
      </c>
      <c r="E28" s="12">
        <f t="shared" si="1"/>
        <v>0.20512820512820512</v>
      </c>
    </row>
    <row r="29" spans="1:5" x14ac:dyDescent="0.25">
      <c r="A29" s="9" t="s">
        <v>5</v>
      </c>
      <c r="B29" s="3">
        <v>250000</v>
      </c>
      <c r="C29" s="3">
        <v>300000</v>
      </c>
      <c r="D29" s="10">
        <f t="shared" si="0"/>
        <v>50000</v>
      </c>
      <c r="E29" s="12">
        <f t="shared" si="1"/>
        <v>0.2</v>
      </c>
    </row>
    <row r="30" spans="1:5" x14ac:dyDescent="0.25">
      <c r="A30" s="9" t="s">
        <v>31</v>
      </c>
      <c r="B30" s="3">
        <v>125000</v>
      </c>
      <c r="C30" s="3">
        <v>145000</v>
      </c>
      <c r="D30" s="10">
        <f t="shared" si="0"/>
        <v>20000</v>
      </c>
      <c r="E30" s="12">
        <f t="shared" si="1"/>
        <v>0.16</v>
      </c>
    </row>
    <row r="31" spans="1:5" x14ac:dyDescent="0.25">
      <c r="A31" s="9" t="s">
        <v>4</v>
      </c>
      <c r="B31" s="3">
        <v>190000</v>
      </c>
      <c r="C31" s="3">
        <v>230000</v>
      </c>
      <c r="D31" s="10">
        <f t="shared" si="0"/>
        <v>40000</v>
      </c>
      <c r="E31" s="12">
        <f t="shared" si="1"/>
        <v>0.21052631578947367</v>
      </c>
    </row>
    <row r="32" spans="1:5" ht="15" customHeight="1" x14ac:dyDescent="0.25">
      <c r="A32" s="9" t="s">
        <v>32</v>
      </c>
      <c r="B32" s="3">
        <v>140000</v>
      </c>
      <c r="C32" s="3">
        <v>110000</v>
      </c>
      <c r="D32" s="10">
        <f t="shared" si="0"/>
        <v>-30000</v>
      </c>
      <c r="E32" s="12">
        <f t="shared" si="1"/>
        <v>-0.21428571428571427</v>
      </c>
    </row>
    <row r="33" spans="1:5" x14ac:dyDescent="0.25">
      <c r="A33" s="9" t="s">
        <v>33</v>
      </c>
      <c r="B33" s="3">
        <v>180000</v>
      </c>
      <c r="C33" s="3">
        <v>220000</v>
      </c>
      <c r="D33" s="10">
        <f t="shared" si="0"/>
        <v>40000</v>
      </c>
      <c r="E33" s="12">
        <f t="shared" si="1"/>
        <v>0.22222222222222221</v>
      </c>
    </row>
    <row r="34" spans="1:5" ht="15" customHeight="1" x14ac:dyDescent="0.25">
      <c r="A34" s="9" t="s">
        <v>34</v>
      </c>
      <c r="B34" s="16">
        <v>140000</v>
      </c>
      <c r="C34" s="16">
        <v>140000</v>
      </c>
      <c r="D34" s="18">
        <f t="shared" ref="D34:D35" si="2">C34-B34</f>
        <v>0</v>
      </c>
      <c r="E34" s="12">
        <f t="shared" ref="E34:E35" si="3">D34/B34</f>
        <v>0</v>
      </c>
    </row>
    <row r="35" spans="1:5" ht="15" customHeight="1" x14ac:dyDescent="0.25">
      <c r="A35" s="9" t="s">
        <v>35</v>
      </c>
      <c r="B35" s="17">
        <v>125000</v>
      </c>
      <c r="C35" s="17">
        <v>135000</v>
      </c>
      <c r="D35" s="18">
        <f t="shared" si="2"/>
        <v>10000</v>
      </c>
      <c r="E35" s="12">
        <f t="shared" si="3"/>
        <v>0.08</v>
      </c>
    </row>
  </sheetData>
  <conditionalFormatting sqref="E4:E35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showGridLines="0" tabSelected="1" workbookViewId="0">
      <selection activeCell="I2" sqref="I2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4" t="s">
        <v>8</v>
      </c>
      <c r="B5" s="2"/>
    </row>
    <row r="6" spans="1:2" x14ac:dyDescent="0.25">
      <c r="A6" s="5" t="s">
        <v>37</v>
      </c>
      <c r="B6" s="11">
        <f>VLOOKUP($A$5,'Comparação anual'!$A$3:$C$35,2,FALSE)</f>
        <v>250000</v>
      </c>
    </row>
    <row r="7" spans="1:2" x14ac:dyDescent="0.25">
      <c r="A7" s="5" t="s">
        <v>38</v>
      </c>
      <c r="B7" s="11">
        <f>VLOOKUP($A$5,'Comparação anual'!$A$3:$C$35,3,FALSE)</f>
        <v>320000</v>
      </c>
    </row>
    <row r="8" spans="1:2" x14ac:dyDescent="0.25">
      <c r="A8" s="5" t="s">
        <v>0</v>
      </c>
      <c r="B8" s="4">
        <f>B7-B6</f>
        <v>70000</v>
      </c>
    </row>
    <row r="9" spans="1:2" x14ac:dyDescent="0.25">
      <c r="A9" s="5" t="s">
        <v>1</v>
      </c>
      <c r="B9" s="13">
        <f>B8/B6</f>
        <v>0.28000000000000003</v>
      </c>
    </row>
  </sheetData>
  <conditionalFormatting sqref="B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'Comparação anual'!$A$4:$A$35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C12" sqref="C12"/>
    </sheetView>
  </sheetViews>
  <sheetFormatPr defaultRowHeight="15" x14ac:dyDescent="0.25"/>
  <sheetData>
    <row r="1" spans="1:9" x14ac:dyDescent="0.25">
      <c r="A1" t="str">
        <f>"A loja que mais vendeu em 2017: "&amp;H4&amp;" ("&amp;TEXT(H2,"#.00")&amp;")"</f>
        <v>A loja que mais vendeu em 2017: Osasco (320.000)</v>
      </c>
      <c r="H1" s="9" t="s">
        <v>39</v>
      </c>
      <c r="I1" s="9" t="s">
        <v>40</v>
      </c>
    </row>
    <row r="2" spans="1:9" x14ac:dyDescent="0.25">
      <c r="A2" t="str">
        <f>"A loja que mais vendeu em 2018: "&amp;I4&amp;" ("&amp;TEXT(I2,"#.00")&amp;")"</f>
        <v>A loja que mais vendeu em 2018: Guarulhos (400.000)</v>
      </c>
      <c r="H2" s="15">
        <f>MAX('Comparação anual'!B4:B35)</f>
        <v>320000</v>
      </c>
      <c r="I2" s="15">
        <f>MAX('Comparação anual'!C4:C35)</f>
        <v>400000</v>
      </c>
    </row>
    <row r="3" spans="1:9" x14ac:dyDescent="0.25">
      <c r="H3" s="9">
        <f>MATCH(H2,'Comparação anual'!B4:B35,0)</f>
        <v>16</v>
      </c>
      <c r="I3" s="9">
        <f>MATCH(I2,'Comparação anual'!C4:C35,0)</f>
        <v>9</v>
      </c>
    </row>
    <row r="4" spans="1:9" x14ac:dyDescent="0.25">
      <c r="H4" s="9" t="str">
        <f>INDEX('Comparação anual'!A4:C35,H3,1)</f>
        <v>Osasco</v>
      </c>
      <c r="I4" s="9" t="str">
        <f>INDEX('Comparação anual'!A4:C35,I3,1)</f>
        <v>Guarulhos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B4" sqref="B4:B8"/>
    </sheetView>
  </sheetViews>
  <sheetFormatPr defaultRowHeight="15" x14ac:dyDescent="0.25"/>
  <cols>
    <col min="1" max="1" width="22.42578125" bestFit="1" customWidth="1"/>
    <col min="2" max="2" width="20.28515625" bestFit="1" customWidth="1"/>
  </cols>
  <sheetData>
    <row r="3" spans="1:2" x14ac:dyDescent="0.25">
      <c r="A3" s="19" t="s">
        <v>41</v>
      </c>
      <c r="B3" t="s">
        <v>43</v>
      </c>
    </row>
    <row r="4" spans="1:2" x14ac:dyDescent="0.25">
      <c r="A4" s="20" t="s">
        <v>14</v>
      </c>
      <c r="B4" s="22">
        <v>400000</v>
      </c>
    </row>
    <row r="5" spans="1:2" x14ac:dyDescent="0.25">
      <c r="A5" s="20" t="s">
        <v>21</v>
      </c>
      <c r="B5" s="22">
        <v>360000</v>
      </c>
    </row>
    <row r="6" spans="1:2" x14ac:dyDescent="0.25">
      <c r="A6" s="20" t="s">
        <v>27</v>
      </c>
      <c r="B6" s="22">
        <v>330000</v>
      </c>
    </row>
    <row r="7" spans="1:2" x14ac:dyDescent="0.25">
      <c r="A7" s="20" t="s">
        <v>8</v>
      </c>
      <c r="B7" s="22">
        <v>320000</v>
      </c>
    </row>
    <row r="8" spans="1:2" x14ac:dyDescent="0.25">
      <c r="A8" s="20" t="s">
        <v>5</v>
      </c>
      <c r="B8" s="22">
        <v>300000</v>
      </c>
    </row>
    <row r="9" spans="1:2" x14ac:dyDescent="0.25">
      <c r="A9" s="20" t="s">
        <v>42</v>
      </c>
      <c r="B9" s="21">
        <v>1710000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 anual</vt:lpstr>
      <vt:lpstr>Dashboard</vt:lpstr>
      <vt:lpstr>Rótulos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2023-10-10T15:57:50Z</dcterms:modified>
</cp:coreProperties>
</file>