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fbdcb2cf436726/Documentos/"/>
    </mc:Choice>
  </mc:AlternateContent>
  <xr:revisionPtr revIDLastSave="3" documentId="8_{E7BF1274-DCE4-4DD0-966A-8372E8DC5863}" xr6:coauthVersionLast="47" xr6:coauthVersionMax="47" xr10:uidLastSave="{5783C7CA-FEBD-4B6E-B6A6-332FB1DFB474}"/>
  <bookViews>
    <workbookView xWindow="-120" yWindow="-13620" windowWidth="24240" windowHeight="13290" xr2:uid="{6AC5F856-46EA-4561-B233-E7D1316265B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5" i="1" l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3" i="1"/>
  <c r="AH4" i="1"/>
  <c r="AH2" i="1"/>
  <c r="Z2" i="1"/>
  <c r="Z3" i="1" s="1"/>
  <c r="Z4" i="1" s="1"/>
  <c r="Z5" i="1" s="1"/>
  <c r="Z6" i="1" s="1"/>
  <c r="Z7" i="1" s="1"/>
  <c r="Z8" i="1" s="1"/>
  <c r="Z9" i="1" s="1"/>
  <c r="Z10" i="1" s="1"/>
  <c r="Z11" i="1" s="1"/>
  <c r="Z12" i="1" s="1"/>
  <c r="Z13" i="1" s="1"/>
  <c r="Z14" i="1" s="1"/>
  <c r="Z15" i="1" s="1"/>
  <c r="Z16" i="1" s="1"/>
  <c r="Z17" i="1" s="1"/>
  <c r="Z18" i="1" s="1"/>
  <c r="Z19" i="1" s="1"/>
  <c r="Z20" i="1" s="1"/>
  <c r="Z21" i="1" s="1"/>
  <c r="Z22" i="1" s="1"/>
  <c r="Z23" i="1" s="1"/>
  <c r="Z24" i="1" s="1"/>
  <c r="Z25" i="1" s="1"/>
  <c r="Z26" i="1" s="1"/>
  <c r="Z27" i="1" s="1"/>
  <c r="Z28" i="1" s="1"/>
  <c r="Z29" i="1" s="1"/>
  <c r="Z30" i="1" s="1"/>
  <c r="Z31" i="1" s="1"/>
  <c r="Z32" i="1" s="1"/>
  <c r="Z33" i="1" s="1"/>
  <c r="Z34" i="1" s="1"/>
  <c r="Z35" i="1" s="1"/>
  <c r="Z36" i="1" s="1"/>
  <c r="Z37" i="1" s="1"/>
  <c r="Z38" i="1" s="1"/>
  <c r="Z39" i="1" s="1"/>
  <c r="Z40" i="1" s="1"/>
  <c r="Z41" i="1" s="1"/>
  <c r="Z42" i="1" s="1"/>
  <c r="Z43" i="1" s="1"/>
  <c r="Z44" i="1" s="1"/>
  <c r="Z45" i="1" s="1"/>
  <c r="Z46" i="1" s="1"/>
  <c r="Z47" i="1" s="1"/>
  <c r="Z48" i="1" s="1"/>
  <c r="Z49" i="1" s="1"/>
  <c r="Z50" i="1" s="1"/>
  <c r="Z51" i="1" s="1"/>
  <c r="Z52" i="1" s="1"/>
  <c r="Z53" i="1" s="1"/>
  <c r="Z54" i="1" s="1"/>
  <c r="Z55" i="1" s="1"/>
  <c r="Z56" i="1" s="1"/>
  <c r="Z57" i="1" s="1"/>
  <c r="Z58" i="1" s="1"/>
  <c r="Z59" i="1" s="1"/>
  <c r="Z60" i="1" s="1"/>
  <c r="Z61" i="1" s="1"/>
  <c r="Z62" i="1" s="1"/>
  <c r="Z63" i="1" s="1"/>
  <c r="Z64" i="1" s="1"/>
  <c r="Z65" i="1" s="1"/>
  <c r="Z66" i="1" s="1"/>
  <c r="Z67" i="1" s="1"/>
  <c r="Z68" i="1" s="1"/>
  <c r="Z69" i="1" s="1"/>
  <c r="Z70" i="1" s="1"/>
  <c r="Z71" i="1" s="1"/>
  <c r="Z72" i="1" s="1"/>
  <c r="Z73" i="1" s="1"/>
  <c r="Z74" i="1" s="1"/>
  <c r="Z75" i="1" s="1"/>
  <c r="Z76" i="1" s="1"/>
  <c r="Z77" i="1" s="1"/>
  <c r="Z78" i="1" s="1"/>
  <c r="Z79" i="1" s="1"/>
  <c r="Z80" i="1" s="1"/>
  <c r="Z81" i="1" s="1"/>
  <c r="Z82" i="1" s="1"/>
  <c r="Z83" i="1" s="1"/>
  <c r="Z84" i="1" s="1"/>
  <c r="Z85" i="1" s="1"/>
  <c r="Z86" i="1" s="1"/>
  <c r="Z87" i="1" s="1"/>
  <c r="Z88" i="1" s="1"/>
  <c r="Z89" i="1" s="1"/>
  <c r="Z90" i="1" s="1"/>
  <c r="Z91" i="1" s="1"/>
  <c r="Z92" i="1" s="1"/>
  <c r="Z93" i="1" s="1"/>
  <c r="Z94" i="1" s="1"/>
  <c r="Z95" i="1" s="1"/>
  <c r="Z96" i="1" s="1"/>
  <c r="Z97" i="1" s="1"/>
  <c r="Z98" i="1" s="1"/>
  <c r="Z99" i="1" s="1"/>
  <c r="Z100" i="1" s="1"/>
  <c r="Z101" i="1" s="1"/>
  <c r="Z102" i="1" s="1"/>
  <c r="Z103" i="1" s="1"/>
  <c r="Z104" i="1" s="1"/>
  <c r="Z105" i="1" s="1"/>
  <c r="Z106" i="1" s="1"/>
  <c r="Z107" i="1" s="1"/>
  <c r="Z108" i="1" s="1"/>
  <c r="Z109" i="1" s="1"/>
  <c r="Z110" i="1" s="1"/>
  <c r="Z111" i="1" s="1"/>
  <c r="Z112" i="1" s="1"/>
  <c r="Z113" i="1" s="1"/>
  <c r="Z114" i="1" s="1"/>
  <c r="Z115" i="1" s="1"/>
  <c r="Z116" i="1" s="1"/>
  <c r="Z117" i="1" s="1"/>
  <c r="Z118" i="1" s="1"/>
  <c r="Z119" i="1" s="1"/>
  <c r="Z120" i="1" s="1"/>
  <c r="Z121" i="1" s="1"/>
  <c r="Z122" i="1" s="1"/>
  <c r="Z123" i="1" s="1"/>
  <c r="Z124" i="1" s="1"/>
  <c r="Z125" i="1" s="1"/>
  <c r="Z126" i="1" s="1"/>
  <c r="Z127" i="1" s="1"/>
  <c r="Z128" i="1" s="1"/>
  <c r="Z129" i="1" s="1"/>
  <c r="Z130" i="1" s="1"/>
  <c r="Z131" i="1" s="1"/>
  <c r="Z132" i="1" s="1"/>
  <c r="Z133" i="1" s="1"/>
  <c r="Z134" i="1" s="1"/>
  <c r="Z135" i="1" s="1"/>
  <c r="Z136" i="1" s="1"/>
  <c r="Z137" i="1" s="1"/>
  <c r="Z138" i="1" s="1"/>
  <c r="Z139" i="1" s="1"/>
  <c r="Z140" i="1" s="1"/>
  <c r="Z141" i="1" s="1"/>
  <c r="Z142" i="1" s="1"/>
  <c r="Z143" i="1" s="1"/>
  <c r="Z144" i="1" s="1"/>
  <c r="Z145" i="1" s="1"/>
  <c r="Z146" i="1" s="1"/>
  <c r="Z147" i="1" s="1"/>
  <c r="Z148" i="1" s="1"/>
  <c r="Z149" i="1" s="1"/>
  <c r="Z150" i="1" s="1"/>
  <c r="Z151" i="1" s="1"/>
  <c r="Z152" i="1" s="1"/>
  <c r="Z153" i="1" s="1"/>
  <c r="Z154" i="1" s="1"/>
  <c r="Z155" i="1" s="1"/>
  <c r="Z156" i="1" s="1"/>
  <c r="Z157" i="1" s="1"/>
  <c r="Z158" i="1" s="1"/>
  <c r="Z159" i="1" s="1"/>
  <c r="Z160" i="1" s="1"/>
  <c r="Z161" i="1" s="1"/>
  <c r="Z162" i="1" s="1"/>
  <c r="Z163" i="1" s="1"/>
  <c r="Z164" i="1" s="1"/>
  <c r="Z165" i="1" s="1"/>
  <c r="Z166" i="1" s="1"/>
  <c r="Z167" i="1" s="1"/>
  <c r="Z168" i="1" s="1"/>
  <c r="Z169" i="1" s="1"/>
  <c r="Z170" i="1" s="1"/>
  <c r="AA2" i="1" s="1"/>
  <c r="AA3" i="1" s="1"/>
  <c r="AA4" i="1" s="1"/>
  <c r="AA5" i="1" s="1"/>
  <c r="AA6" i="1" s="1"/>
  <c r="AA7" i="1" s="1"/>
  <c r="AA8" i="1" s="1"/>
  <c r="AA9" i="1" s="1"/>
  <c r="AA10" i="1" s="1"/>
  <c r="AA11" i="1" s="1"/>
  <c r="AA12" i="1" s="1"/>
  <c r="AA13" i="1" s="1"/>
  <c r="AA14" i="1" s="1"/>
  <c r="AA15" i="1" s="1"/>
  <c r="AA16" i="1" s="1"/>
  <c r="AA17" i="1" s="1"/>
  <c r="AA18" i="1" s="1"/>
  <c r="AA19" i="1" s="1"/>
  <c r="AA20" i="1" s="1"/>
  <c r="AA21" i="1" s="1"/>
  <c r="AA22" i="1" s="1"/>
  <c r="AA23" i="1" s="1"/>
  <c r="AA24" i="1" s="1"/>
  <c r="AA25" i="1" s="1"/>
  <c r="AA26" i="1" s="1"/>
  <c r="AA27" i="1" s="1"/>
  <c r="AA28" i="1" s="1"/>
  <c r="AA29" i="1" s="1"/>
  <c r="AA30" i="1" s="1"/>
  <c r="AA31" i="1" s="1"/>
  <c r="AA32" i="1" s="1"/>
  <c r="AA33" i="1" s="1"/>
  <c r="AA34" i="1" s="1"/>
  <c r="AA35" i="1" s="1"/>
  <c r="AA36" i="1" s="1"/>
  <c r="AA37" i="1" s="1"/>
  <c r="AA38" i="1" s="1"/>
  <c r="AA39" i="1" s="1"/>
  <c r="AA40" i="1" s="1"/>
  <c r="AA41" i="1" s="1"/>
  <c r="AA42" i="1" s="1"/>
  <c r="AA43" i="1" s="1"/>
  <c r="AA44" i="1" s="1"/>
  <c r="AA45" i="1" s="1"/>
  <c r="AA46" i="1" s="1"/>
  <c r="AA47" i="1" s="1"/>
  <c r="AA48" i="1" s="1"/>
  <c r="AA49" i="1" s="1"/>
  <c r="AA50" i="1" s="1"/>
  <c r="AA51" i="1" s="1"/>
  <c r="AA52" i="1" s="1"/>
  <c r="AA53" i="1" s="1"/>
  <c r="AA54" i="1" s="1"/>
  <c r="AA55" i="1" s="1"/>
  <c r="AA56" i="1" s="1"/>
  <c r="AA57" i="1" s="1"/>
  <c r="AA58" i="1" s="1"/>
  <c r="AA59" i="1" s="1"/>
  <c r="AA60" i="1" s="1"/>
  <c r="AA61" i="1" s="1"/>
  <c r="AA62" i="1" s="1"/>
  <c r="AA63" i="1" s="1"/>
  <c r="AA64" i="1" s="1"/>
  <c r="AA65" i="1" s="1"/>
  <c r="AA66" i="1" s="1"/>
  <c r="AA67" i="1" s="1"/>
  <c r="AA68" i="1" s="1"/>
  <c r="AA69" i="1" s="1"/>
  <c r="AA70" i="1" s="1"/>
  <c r="AA71" i="1" s="1"/>
  <c r="AA72" i="1" s="1"/>
  <c r="AA73" i="1" s="1"/>
  <c r="AA74" i="1" s="1"/>
  <c r="AA75" i="1" s="1"/>
  <c r="AA76" i="1" s="1"/>
  <c r="AA77" i="1" s="1"/>
  <c r="AA78" i="1" s="1"/>
  <c r="AA79" i="1" s="1"/>
  <c r="AA80" i="1" s="1"/>
  <c r="AA81" i="1" s="1"/>
  <c r="AA82" i="1" s="1"/>
  <c r="AA83" i="1" s="1"/>
  <c r="AA84" i="1" s="1"/>
  <c r="AA85" i="1" s="1"/>
  <c r="AA86" i="1" s="1"/>
  <c r="AA87" i="1" s="1"/>
  <c r="AA88" i="1" s="1"/>
  <c r="AA89" i="1" s="1"/>
  <c r="AA90" i="1" s="1"/>
  <c r="AA91" i="1" s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B2" i="1" s="1"/>
  <c r="AB3" i="1" s="1"/>
  <c r="AB4" i="1" s="1"/>
  <c r="AB5" i="1" s="1"/>
  <c r="AB6" i="1" s="1"/>
  <c r="AB7" i="1" s="1"/>
  <c r="AB8" i="1" s="1"/>
  <c r="AB9" i="1" s="1"/>
  <c r="AB10" i="1" s="1"/>
  <c r="AB11" i="1" s="1"/>
  <c r="AB12" i="1" s="1"/>
  <c r="AB13" i="1" s="1"/>
  <c r="AB14" i="1" s="1"/>
  <c r="AB15" i="1" s="1"/>
  <c r="AB16" i="1" s="1"/>
  <c r="AB17" i="1" s="1"/>
  <c r="AB18" i="1" s="1"/>
  <c r="AB19" i="1" s="1"/>
  <c r="AB20" i="1" s="1"/>
  <c r="AB21" i="1" s="1"/>
  <c r="AB22" i="1" s="1"/>
  <c r="AB23" i="1" s="1"/>
  <c r="AB24" i="1" s="1"/>
  <c r="AB25" i="1" s="1"/>
  <c r="AB26" i="1" s="1"/>
  <c r="AB27" i="1" s="1"/>
  <c r="AB28" i="1" s="1"/>
  <c r="AB29" i="1" s="1"/>
  <c r="AB30" i="1" s="1"/>
  <c r="AB31" i="1" s="1"/>
  <c r="AB32" i="1" s="1"/>
  <c r="AB33" i="1" s="1"/>
  <c r="AB34" i="1" s="1"/>
  <c r="AB35" i="1" s="1"/>
  <c r="AB36" i="1" s="1"/>
  <c r="AB37" i="1" s="1"/>
  <c r="AB38" i="1" s="1"/>
  <c r="AB39" i="1" s="1"/>
  <c r="AB40" i="1" s="1"/>
  <c r="AB41" i="1" s="1"/>
  <c r="AB42" i="1" s="1"/>
  <c r="AB43" i="1" s="1"/>
  <c r="AB44" i="1" s="1"/>
  <c r="AB45" i="1" s="1"/>
  <c r="AB46" i="1" s="1"/>
  <c r="AB47" i="1" s="1"/>
  <c r="AB48" i="1" s="1"/>
  <c r="AB49" i="1" s="1"/>
  <c r="AB50" i="1" s="1"/>
  <c r="AB51" i="1" s="1"/>
  <c r="AB52" i="1" s="1"/>
  <c r="AB53" i="1" s="1"/>
  <c r="AB54" i="1" s="1"/>
  <c r="AB55" i="1" s="1"/>
  <c r="AB56" i="1" s="1"/>
  <c r="AB57" i="1" s="1"/>
  <c r="AB58" i="1" s="1"/>
  <c r="AB59" i="1" s="1"/>
  <c r="AB60" i="1" s="1"/>
  <c r="AB61" i="1" s="1"/>
  <c r="AB62" i="1" s="1"/>
  <c r="AB63" i="1" s="1"/>
  <c r="AB64" i="1" s="1"/>
  <c r="AB65" i="1" s="1"/>
  <c r="AB66" i="1" s="1"/>
  <c r="AB67" i="1" s="1"/>
  <c r="AB68" i="1" s="1"/>
  <c r="AB69" i="1" s="1"/>
  <c r="AB70" i="1" s="1"/>
  <c r="AB71" i="1" s="1"/>
  <c r="AB72" i="1" s="1"/>
  <c r="AB73" i="1" s="1"/>
  <c r="AB74" i="1" s="1"/>
  <c r="AB75" i="1" s="1"/>
  <c r="AB76" i="1" s="1"/>
  <c r="AB77" i="1" s="1"/>
  <c r="AB78" i="1" s="1"/>
  <c r="AB79" i="1" s="1"/>
  <c r="AB80" i="1" s="1"/>
  <c r="AB81" i="1" s="1"/>
  <c r="AB82" i="1" s="1"/>
  <c r="AB83" i="1" s="1"/>
  <c r="AB84" i="1" s="1"/>
  <c r="AB85" i="1" s="1"/>
  <c r="AB86" i="1" s="1"/>
  <c r="AB87" i="1" s="1"/>
  <c r="AB88" i="1" s="1"/>
  <c r="AB89" i="1" s="1"/>
  <c r="AB90" i="1" s="1"/>
  <c r="AB91" i="1" s="1"/>
  <c r="AB92" i="1" s="1"/>
  <c r="AB93" i="1" s="1"/>
  <c r="AB94" i="1" s="1"/>
  <c r="AB95" i="1" s="1"/>
  <c r="AB96" i="1" s="1"/>
  <c r="AB97" i="1" s="1"/>
  <c r="AB98" i="1" s="1"/>
  <c r="AB99" i="1" s="1"/>
  <c r="AB100" i="1" s="1"/>
  <c r="AB101" i="1" s="1"/>
  <c r="AB102" i="1" s="1"/>
  <c r="AB103" i="1" s="1"/>
  <c r="AB104" i="1" s="1"/>
  <c r="AB105" i="1" s="1"/>
  <c r="AB106" i="1" s="1"/>
  <c r="AB107" i="1" s="1"/>
  <c r="AB108" i="1" s="1"/>
  <c r="AB109" i="1" s="1"/>
  <c r="AB110" i="1" s="1"/>
  <c r="AB111" i="1" s="1"/>
  <c r="AB112" i="1" s="1"/>
  <c r="AB113" i="1" s="1"/>
  <c r="AB114" i="1" s="1"/>
  <c r="AB115" i="1" s="1"/>
  <c r="AB116" i="1" s="1"/>
  <c r="AB117" i="1" s="1"/>
  <c r="AB118" i="1" s="1"/>
  <c r="AB119" i="1" s="1"/>
  <c r="AB120" i="1" s="1"/>
  <c r="AB121" i="1" s="1"/>
  <c r="AB122" i="1" s="1"/>
  <c r="AB123" i="1" s="1"/>
  <c r="AB124" i="1" s="1"/>
  <c r="AB125" i="1" s="1"/>
  <c r="AB126" i="1" s="1"/>
  <c r="AB127" i="1" s="1"/>
  <c r="AB128" i="1" s="1"/>
  <c r="AB129" i="1" s="1"/>
  <c r="AB130" i="1" s="1"/>
  <c r="AB131" i="1" s="1"/>
  <c r="AB132" i="1" s="1"/>
  <c r="AB133" i="1" s="1"/>
  <c r="AB134" i="1" s="1"/>
  <c r="AB135" i="1" s="1"/>
  <c r="AB136" i="1" s="1"/>
  <c r="AB137" i="1" s="1"/>
  <c r="AB138" i="1" s="1"/>
  <c r="AB139" i="1" s="1"/>
  <c r="AB140" i="1" s="1"/>
  <c r="AB141" i="1" s="1"/>
  <c r="AB142" i="1" s="1"/>
  <c r="AB143" i="1" s="1"/>
  <c r="AB144" i="1" s="1"/>
  <c r="AB145" i="1" s="1"/>
  <c r="AB146" i="1" s="1"/>
  <c r="AB147" i="1" s="1"/>
  <c r="AB148" i="1" s="1"/>
  <c r="AB149" i="1" s="1"/>
  <c r="AB150" i="1" s="1"/>
  <c r="AB151" i="1" s="1"/>
  <c r="AB152" i="1" s="1"/>
  <c r="AB153" i="1" s="1"/>
  <c r="AB154" i="1" s="1"/>
  <c r="AB155" i="1" s="1"/>
  <c r="AB156" i="1" s="1"/>
  <c r="AB157" i="1" s="1"/>
  <c r="AB158" i="1" s="1"/>
  <c r="AB159" i="1" s="1"/>
  <c r="AB160" i="1" s="1"/>
  <c r="AB161" i="1" s="1"/>
  <c r="AB162" i="1" s="1"/>
  <c r="AB163" i="1" s="1"/>
  <c r="AB164" i="1" s="1"/>
  <c r="AB165" i="1" s="1"/>
  <c r="AB166" i="1" s="1"/>
  <c r="AB167" i="1" s="1"/>
  <c r="AB168" i="1" s="1"/>
  <c r="AB169" i="1" s="1"/>
  <c r="AB170" i="1" s="1"/>
  <c r="AC2" i="1" s="1"/>
  <c r="AC3" i="1" s="1"/>
  <c r="AC4" i="1" s="1"/>
  <c r="AC5" i="1" s="1"/>
  <c r="AC6" i="1" s="1"/>
  <c r="AC7" i="1" s="1"/>
  <c r="AC8" i="1" s="1"/>
  <c r="AC9" i="1" s="1"/>
  <c r="AC10" i="1" s="1"/>
  <c r="AC11" i="1" s="1"/>
  <c r="AC12" i="1" s="1"/>
  <c r="AC13" i="1" s="1"/>
  <c r="AC14" i="1" s="1"/>
  <c r="AC15" i="1" s="1"/>
  <c r="AC16" i="1" s="1"/>
  <c r="AC17" i="1" s="1"/>
  <c r="AC18" i="1" s="1"/>
  <c r="AC19" i="1" s="1"/>
  <c r="AC20" i="1" s="1"/>
  <c r="AC21" i="1" s="1"/>
  <c r="AC22" i="1" s="1"/>
  <c r="AC23" i="1" s="1"/>
  <c r="AC24" i="1" s="1"/>
  <c r="AC25" i="1" s="1"/>
  <c r="AC26" i="1" s="1"/>
  <c r="AC27" i="1" s="1"/>
  <c r="AC28" i="1" s="1"/>
  <c r="AC29" i="1" s="1"/>
  <c r="AC30" i="1" s="1"/>
  <c r="AC31" i="1" s="1"/>
  <c r="AC32" i="1" s="1"/>
  <c r="AC33" i="1" s="1"/>
  <c r="AC34" i="1" s="1"/>
  <c r="AC35" i="1" s="1"/>
  <c r="AC36" i="1" s="1"/>
  <c r="AC37" i="1" s="1"/>
  <c r="AC38" i="1" s="1"/>
  <c r="AC39" i="1" s="1"/>
  <c r="AC40" i="1" s="1"/>
  <c r="AC41" i="1" s="1"/>
  <c r="AC42" i="1" s="1"/>
  <c r="AC43" i="1" s="1"/>
  <c r="AC44" i="1" s="1"/>
  <c r="AC45" i="1" s="1"/>
  <c r="AC46" i="1" s="1"/>
  <c r="AC47" i="1" s="1"/>
  <c r="AC48" i="1" s="1"/>
  <c r="AC49" i="1" s="1"/>
  <c r="AC50" i="1" s="1"/>
  <c r="AC51" i="1" s="1"/>
  <c r="AC52" i="1" s="1"/>
  <c r="AC53" i="1" s="1"/>
  <c r="AC54" i="1" s="1"/>
  <c r="AC55" i="1" s="1"/>
  <c r="AC56" i="1" s="1"/>
  <c r="AC57" i="1" s="1"/>
  <c r="AC58" i="1" s="1"/>
  <c r="AC59" i="1" s="1"/>
  <c r="AC60" i="1" s="1"/>
  <c r="AC61" i="1" s="1"/>
  <c r="AC62" i="1" s="1"/>
  <c r="AC63" i="1" s="1"/>
  <c r="AC64" i="1" s="1"/>
  <c r="AC65" i="1" s="1"/>
  <c r="AC66" i="1" s="1"/>
  <c r="AC67" i="1" s="1"/>
  <c r="AC68" i="1" s="1"/>
  <c r="AC69" i="1" s="1"/>
  <c r="AC70" i="1" s="1"/>
  <c r="AC71" i="1" s="1"/>
  <c r="AC72" i="1" s="1"/>
  <c r="AC73" i="1" s="1"/>
  <c r="AC74" i="1" s="1"/>
  <c r="AC75" i="1" s="1"/>
  <c r="AC76" i="1" s="1"/>
  <c r="AC77" i="1" s="1"/>
  <c r="AC78" i="1" s="1"/>
  <c r="AC79" i="1" s="1"/>
  <c r="AC80" i="1" s="1"/>
  <c r="AC81" i="1" s="1"/>
  <c r="AC82" i="1" s="1"/>
  <c r="AC83" i="1" s="1"/>
  <c r="AC84" i="1" s="1"/>
  <c r="AC85" i="1" s="1"/>
  <c r="AC86" i="1" s="1"/>
  <c r="AC87" i="1" s="1"/>
  <c r="AC88" i="1" s="1"/>
  <c r="AC89" i="1" s="1"/>
  <c r="AC90" i="1" s="1"/>
  <c r="AC91" i="1" s="1"/>
  <c r="AC92" i="1" s="1"/>
  <c r="AC93" i="1" s="1"/>
  <c r="AC94" i="1" s="1"/>
  <c r="AC95" i="1" s="1"/>
  <c r="AC96" i="1" s="1"/>
  <c r="AC97" i="1" s="1"/>
  <c r="AC98" i="1" s="1"/>
  <c r="AC99" i="1" s="1"/>
  <c r="AC100" i="1" s="1"/>
  <c r="AC101" i="1" s="1"/>
  <c r="AC102" i="1" s="1"/>
  <c r="AC103" i="1" s="1"/>
  <c r="AC104" i="1" s="1"/>
  <c r="AC105" i="1" s="1"/>
  <c r="AC106" i="1" s="1"/>
  <c r="AC107" i="1" s="1"/>
  <c r="AC108" i="1" s="1"/>
  <c r="AC109" i="1" s="1"/>
  <c r="AC110" i="1" s="1"/>
  <c r="AC111" i="1" s="1"/>
  <c r="AC112" i="1" s="1"/>
  <c r="AC113" i="1" s="1"/>
  <c r="AC114" i="1" s="1"/>
  <c r="AC115" i="1" s="1"/>
  <c r="AC116" i="1" s="1"/>
  <c r="AC117" i="1" s="1"/>
  <c r="AC118" i="1" s="1"/>
  <c r="AC119" i="1" s="1"/>
  <c r="AC120" i="1" s="1"/>
  <c r="AC121" i="1" s="1"/>
  <c r="AC122" i="1" s="1"/>
  <c r="AC123" i="1" s="1"/>
  <c r="AC124" i="1" s="1"/>
  <c r="AC125" i="1" s="1"/>
  <c r="AC126" i="1" s="1"/>
  <c r="AC127" i="1" s="1"/>
  <c r="AC128" i="1" s="1"/>
  <c r="AC129" i="1" s="1"/>
  <c r="AC130" i="1" s="1"/>
  <c r="AC131" i="1" s="1"/>
  <c r="AC132" i="1" s="1"/>
  <c r="AC133" i="1" s="1"/>
  <c r="AC134" i="1" s="1"/>
  <c r="AC135" i="1" s="1"/>
  <c r="AC136" i="1" s="1"/>
  <c r="AC137" i="1" s="1"/>
  <c r="AC138" i="1" s="1"/>
  <c r="AC139" i="1" s="1"/>
  <c r="AC140" i="1" s="1"/>
  <c r="AC141" i="1" s="1"/>
  <c r="AC142" i="1" s="1"/>
  <c r="AC143" i="1" s="1"/>
  <c r="AC144" i="1" s="1"/>
  <c r="AC145" i="1" s="1"/>
  <c r="AC146" i="1" s="1"/>
  <c r="AC147" i="1" s="1"/>
  <c r="AC148" i="1" s="1"/>
  <c r="AC149" i="1" s="1"/>
  <c r="AC150" i="1" s="1"/>
  <c r="AC151" i="1" s="1"/>
  <c r="AC152" i="1" s="1"/>
  <c r="AC153" i="1" s="1"/>
  <c r="AC154" i="1" s="1"/>
  <c r="AC155" i="1" s="1"/>
  <c r="AC156" i="1" s="1"/>
  <c r="AC157" i="1" s="1"/>
  <c r="AC158" i="1" s="1"/>
  <c r="AC159" i="1" s="1"/>
  <c r="AC160" i="1" s="1"/>
  <c r="AC161" i="1" s="1"/>
  <c r="AC162" i="1" s="1"/>
  <c r="AC163" i="1" s="1"/>
  <c r="AC164" i="1" s="1"/>
  <c r="AC165" i="1" s="1"/>
  <c r="AC166" i="1" s="1"/>
  <c r="AC167" i="1" s="1"/>
  <c r="AC168" i="1" s="1"/>
  <c r="AC169" i="1" s="1"/>
  <c r="AC170" i="1" s="1"/>
  <c r="AD2" i="1" s="1"/>
  <c r="AD3" i="1" s="1"/>
  <c r="AD4" i="1" s="1"/>
  <c r="AD5" i="1" s="1"/>
  <c r="AD6" i="1" s="1"/>
  <c r="AD7" i="1" s="1"/>
  <c r="AD8" i="1" s="1"/>
  <c r="AD9" i="1" s="1"/>
  <c r="AD10" i="1" s="1"/>
  <c r="AD11" i="1" s="1"/>
  <c r="AD12" i="1" s="1"/>
  <c r="AD13" i="1" s="1"/>
  <c r="AD14" i="1" s="1"/>
  <c r="AD15" i="1" s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26" i="1" s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AD38" i="1" s="1"/>
  <c r="AD39" i="1" s="1"/>
  <c r="AD40" i="1" s="1"/>
  <c r="AD41" i="1" s="1"/>
  <c r="AD42" i="1" s="1"/>
  <c r="AD43" i="1" s="1"/>
  <c r="AD44" i="1" s="1"/>
  <c r="AD45" i="1" s="1"/>
  <c r="AD46" i="1" s="1"/>
  <c r="AD47" i="1" s="1"/>
  <c r="AD48" i="1" s="1"/>
  <c r="AD49" i="1" s="1"/>
  <c r="AD50" i="1" s="1"/>
  <c r="AD51" i="1" s="1"/>
  <c r="AD52" i="1" s="1"/>
  <c r="AD53" i="1" s="1"/>
  <c r="AD54" i="1" s="1"/>
  <c r="AD55" i="1" s="1"/>
  <c r="AD56" i="1" s="1"/>
  <c r="AD57" i="1" s="1"/>
  <c r="AD58" i="1" s="1"/>
  <c r="AD59" i="1" s="1"/>
  <c r="AD60" i="1" s="1"/>
  <c r="AD61" i="1" s="1"/>
  <c r="AD62" i="1" s="1"/>
  <c r="AD63" i="1" s="1"/>
  <c r="AD64" i="1" s="1"/>
  <c r="AD65" i="1" s="1"/>
  <c r="AD66" i="1" s="1"/>
  <c r="AD67" i="1" s="1"/>
  <c r="AD68" i="1" s="1"/>
  <c r="AD69" i="1" s="1"/>
  <c r="AD70" i="1" s="1"/>
  <c r="AD71" i="1" s="1"/>
  <c r="AD72" i="1" s="1"/>
  <c r="AD73" i="1" s="1"/>
  <c r="AD74" i="1" s="1"/>
  <c r="AD75" i="1" s="1"/>
  <c r="AD76" i="1" s="1"/>
  <c r="AD77" i="1" s="1"/>
  <c r="AD78" i="1" s="1"/>
  <c r="AD79" i="1" s="1"/>
  <c r="AD80" i="1" s="1"/>
  <c r="AD81" i="1" s="1"/>
  <c r="AD82" i="1" s="1"/>
  <c r="AD83" i="1" s="1"/>
  <c r="AD84" i="1" s="1"/>
  <c r="AD85" i="1" s="1"/>
  <c r="AD86" i="1" s="1"/>
  <c r="AD87" i="1" s="1"/>
  <c r="AD88" i="1" s="1"/>
  <c r="AD89" i="1" s="1"/>
  <c r="AD90" i="1" s="1"/>
  <c r="AD91" i="1" s="1"/>
  <c r="AD92" i="1" s="1"/>
  <c r="AD93" i="1" s="1"/>
  <c r="AD94" i="1" s="1"/>
  <c r="AD95" i="1" s="1"/>
  <c r="AD96" i="1" s="1"/>
  <c r="AD97" i="1" s="1"/>
  <c r="AD98" i="1" s="1"/>
  <c r="AD99" i="1" s="1"/>
  <c r="AD100" i="1" s="1"/>
  <c r="AD101" i="1" s="1"/>
  <c r="AD102" i="1" s="1"/>
  <c r="AD103" i="1" s="1"/>
  <c r="AD104" i="1" s="1"/>
  <c r="AD105" i="1" s="1"/>
  <c r="AD106" i="1" s="1"/>
  <c r="AD107" i="1" s="1"/>
  <c r="AD108" i="1" s="1"/>
  <c r="AD109" i="1" s="1"/>
  <c r="AD110" i="1" s="1"/>
  <c r="AD111" i="1" s="1"/>
  <c r="AD112" i="1" s="1"/>
  <c r="AD113" i="1" s="1"/>
  <c r="AD114" i="1" s="1"/>
  <c r="AD115" i="1" s="1"/>
  <c r="AD116" i="1" s="1"/>
  <c r="AD117" i="1" s="1"/>
  <c r="AD118" i="1" s="1"/>
  <c r="AD119" i="1" s="1"/>
  <c r="AD120" i="1" s="1"/>
  <c r="AD121" i="1" s="1"/>
  <c r="AD122" i="1" s="1"/>
  <c r="AD123" i="1" s="1"/>
  <c r="AD124" i="1" s="1"/>
  <c r="AD125" i="1" s="1"/>
  <c r="AD126" i="1" s="1"/>
  <c r="AD127" i="1" s="1"/>
  <c r="AD128" i="1" s="1"/>
  <c r="AD129" i="1" s="1"/>
  <c r="AD130" i="1" s="1"/>
  <c r="AD131" i="1" s="1"/>
  <c r="AD132" i="1" s="1"/>
  <c r="AD133" i="1" s="1"/>
  <c r="AD134" i="1" s="1"/>
  <c r="AD135" i="1" s="1"/>
  <c r="AD136" i="1" s="1"/>
  <c r="AD137" i="1" s="1"/>
  <c r="AD138" i="1" s="1"/>
  <c r="AD139" i="1" s="1"/>
  <c r="AD140" i="1" s="1"/>
  <c r="AD141" i="1" s="1"/>
  <c r="AD142" i="1" s="1"/>
  <c r="AD143" i="1" s="1"/>
  <c r="AD144" i="1" s="1"/>
  <c r="AD145" i="1" s="1"/>
  <c r="AD146" i="1" s="1"/>
  <c r="AD147" i="1" s="1"/>
  <c r="AD148" i="1" s="1"/>
  <c r="AD149" i="1" s="1"/>
  <c r="AD150" i="1" s="1"/>
  <c r="AD151" i="1" s="1"/>
  <c r="AD152" i="1" s="1"/>
  <c r="AD153" i="1" s="1"/>
  <c r="AD154" i="1" s="1"/>
  <c r="AD155" i="1" s="1"/>
  <c r="AD156" i="1" s="1"/>
  <c r="AD157" i="1" s="1"/>
  <c r="AD158" i="1" s="1"/>
  <c r="AD159" i="1" s="1"/>
  <c r="AD160" i="1" s="1"/>
  <c r="AD161" i="1" s="1"/>
  <c r="AD162" i="1" s="1"/>
  <c r="AD163" i="1" s="1"/>
  <c r="AD164" i="1" s="1"/>
  <c r="AD165" i="1" s="1"/>
  <c r="AD166" i="1" s="1"/>
  <c r="AD167" i="1" s="1"/>
  <c r="AD168" i="1" s="1"/>
  <c r="AD169" i="1" s="1"/>
  <c r="AD170" i="1" s="1"/>
  <c r="AE2" i="1" s="1"/>
  <c r="AE3" i="1" s="1"/>
  <c r="AE4" i="1" s="1"/>
  <c r="AE5" i="1" s="1"/>
  <c r="AE6" i="1" s="1"/>
  <c r="AE7" i="1" s="1"/>
  <c r="AE8" i="1" s="1"/>
  <c r="AE9" i="1" s="1"/>
  <c r="AE10" i="1" s="1"/>
  <c r="AE11" i="1" s="1"/>
  <c r="AE12" i="1" s="1"/>
  <c r="AE13" i="1" s="1"/>
  <c r="AE14" i="1" s="1"/>
  <c r="AE15" i="1" s="1"/>
  <c r="AE16" i="1" s="1"/>
  <c r="AE17" i="1" s="1"/>
  <c r="AE18" i="1" s="1"/>
  <c r="AE19" i="1" s="1"/>
  <c r="AE20" i="1" s="1"/>
  <c r="AE21" i="1" s="1"/>
  <c r="AE22" i="1" s="1"/>
  <c r="AE23" i="1" s="1"/>
  <c r="AE24" i="1" s="1"/>
  <c r="AE25" i="1" s="1"/>
  <c r="AE26" i="1" s="1"/>
  <c r="AE27" i="1" s="1"/>
  <c r="AE28" i="1" s="1"/>
  <c r="AE29" i="1" s="1"/>
  <c r="AE30" i="1" s="1"/>
  <c r="AE31" i="1" s="1"/>
  <c r="AE32" i="1" s="1"/>
  <c r="AE33" i="1" s="1"/>
  <c r="AE34" i="1" s="1"/>
  <c r="AE35" i="1" s="1"/>
  <c r="AE36" i="1" s="1"/>
  <c r="AE37" i="1" s="1"/>
  <c r="AE38" i="1" s="1"/>
  <c r="AE39" i="1" s="1"/>
  <c r="AE40" i="1" s="1"/>
  <c r="AE41" i="1" s="1"/>
  <c r="AE42" i="1" s="1"/>
  <c r="AE43" i="1" s="1"/>
  <c r="AE44" i="1" s="1"/>
  <c r="AE45" i="1" s="1"/>
  <c r="AE46" i="1" s="1"/>
  <c r="AE47" i="1" s="1"/>
  <c r="AE48" i="1" s="1"/>
  <c r="AE49" i="1" s="1"/>
  <c r="AE50" i="1" s="1"/>
  <c r="AE51" i="1" s="1"/>
  <c r="AE52" i="1" s="1"/>
  <c r="AE53" i="1" s="1"/>
  <c r="AE54" i="1" s="1"/>
  <c r="AE55" i="1" s="1"/>
  <c r="AE56" i="1" s="1"/>
  <c r="AE57" i="1" s="1"/>
  <c r="AE58" i="1" s="1"/>
  <c r="AE59" i="1" s="1"/>
  <c r="AE60" i="1" s="1"/>
  <c r="AE61" i="1" s="1"/>
  <c r="AE62" i="1" s="1"/>
  <c r="AE63" i="1" s="1"/>
  <c r="AE64" i="1" s="1"/>
  <c r="AE65" i="1" s="1"/>
  <c r="AE66" i="1" s="1"/>
  <c r="AE67" i="1" s="1"/>
  <c r="AE68" i="1" s="1"/>
  <c r="AE69" i="1" s="1"/>
  <c r="AE70" i="1" s="1"/>
  <c r="AE71" i="1" s="1"/>
  <c r="AE72" i="1" s="1"/>
  <c r="AE73" i="1" s="1"/>
  <c r="AE74" i="1" s="1"/>
  <c r="AE75" i="1" s="1"/>
  <c r="AE76" i="1" s="1"/>
  <c r="AE77" i="1" s="1"/>
  <c r="AE78" i="1" s="1"/>
  <c r="AE79" i="1" s="1"/>
  <c r="AE80" i="1" s="1"/>
  <c r="AE81" i="1" s="1"/>
  <c r="AE82" i="1" s="1"/>
  <c r="AE83" i="1" s="1"/>
  <c r="AE84" i="1" s="1"/>
  <c r="AE85" i="1" s="1"/>
  <c r="AE86" i="1" s="1"/>
  <c r="AE87" i="1" s="1"/>
  <c r="AE88" i="1" s="1"/>
  <c r="AE89" i="1" s="1"/>
  <c r="AE90" i="1" s="1"/>
  <c r="AE91" i="1" s="1"/>
  <c r="AE92" i="1" s="1"/>
  <c r="AE93" i="1" s="1"/>
  <c r="AE94" i="1" s="1"/>
  <c r="AE95" i="1" s="1"/>
  <c r="AE96" i="1" s="1"/>
  <c r="AE97" i="1" s="1"/>
  <c r="AE98" i="1" s="1"/>
  <c r="AE99" i="1" s="1"/>
  <c r="AE100" i="1" s="1"/>
  <c r="AE101" i="1" s="1"/>
  <c r="AE102" i="1" s="1"/>
  <c r="AE103" i="1" s="1"/>
  <c r="AE104" i="1" s="1"/>
  <c r="AE105" i="1" s="1"/>
  <c r="AE106" i="1" s="1"/>
  <c r="AE107" i="1" s="1"/>
  <c r="AE108" i="1" s="1"/>
  <c r="AE109" i="1" s="1"/>
  <c r="AE110" i="1" s="1"/>
  <c r="AE111" i="1" s="1"/>
  <c r="AE112" i="1" s="1"/>
  <c r="AE113" i="1" s="1"/>
  <c r="AE114" i="1" s="1"/>
  <c r="AE115" i="1" s="1"/>
  <c r="AE116" i="1" s="1"/>
  <c r="AE117" i="1" s="1"/>
  <c r="AE118" i="1" s="1"/>
  <c r="AE119" i="1" s="1"/>
  <c r="AE120" i="1" s="1"/>
  <c r="AE121" i="1" s="1"/>
  <c r="AE122" i="1" s="1"/>
  <c r="AE123" i="1" s="1"/>
  <c r="AE124" i="1" s="1"/>
  <c r="AE125" i="1" s="1"/>
  <c r="AE126" i="1" s="1"/>
  <c r="AE127" i="1" s="1"/>
  <c r="AE128" i="1" s="1"/>
  <c r="AE129" i="1" s="1"/>
  <c r="AE130" i="1" s="1"/>
  <c r="AE131" i="1" s="1"/>
  <c r="AE132" i="1" s="1"/>
  <c r="AE133" i="1" s="1"/>
  <c r="AE134" i="1" s="1"/>
  <c r="AE135" i="1" s="1"/>
  <c r="AE136" i="1" s="1"/>
  <c r="AE137" i="1" s="1"/>
  <c r="AE138" i="1" s="1"/>
  <c r="AE139" i="1" s="1"/>
  <c r="AE140" i="1" s="1"/>
  <c r="AE141" i="1" s="1"/>
  <c r="AE142" i="1" s="1"/>
  <c r="AE143" i="1" s="1"/>
  <c r="AE144" i="1" s="1"/>
  <c r="AE145" i="1" s="1"/>
  <c r="AE146" i="1" s="1"/>
  <c r="AE147" i="1" s="1"/>
  <c r="AE148" i="1" s="1"/>
  <c r="AE149" i="1" s="1"/>
  <c r="AE150" i="1" s="1"/>
  <c r="AE151" i="1" s="1"/>
  <c r="AE152" i="1" s="1"/>
  <c r="AE153" i="1" s="1"/>
  <c r="AE154" i="1" s="1"/>
  <c r="AE155" i="1" s="1"/>
  <c r="AE156" i="1" s="1"/>
  <c r="AE157" i="1" s="1"/>
  <c r="AE158" i="1" s="1"/>
  <c r="AE159" i="1" s="1"/>
  <c r="AE160" i="1" s="1"/>
  <c r="AE161" i="1" s="1"/>
  <c r="AE162" i="1" s="1"/>
  <c r="AE163" i="1" s="1"/>
  <c r="AE164" i="1" s="1"/>
  <c r="AE165" i="1" s="1"/>
  <c r="AE166" i="1" s="1"/>
  <c r="AE167" i="1" s="1"/>
  <c r="AE168" i="1" s="1"/>
  <c r="AE169" i="1" s="1"/>
  <c r="AE170" i="1" s="1"/>
  <c r="AF2" i="1" s="1"/>
  <c r="AF3" i="1" s="1"/>
  <c r="AF4" i="1" s="1"/>
  <c r="AF5" i="1" s="1"/>
  <c r="AF6" i="1" s="1"/>
  <c r="AF7" i="1" s="1"/>
  <c r="AF8" i="1" s="1"/>
  <c r="AF9" i="1" s="1"/>
  <c r="AF10" i="1" s="1"/>
  <c r="AF11" i="1" s="1"/>
  <c r="AF12" i="1" s="1"/>
  <c r="AF13" i="1" s="1"/>
  <c r="AF14" i="1" s="1"/>
  <c r="AF15" i="1" s="1"/>
  <c r="AF16" i="1" s="1"/>
  <c r="AF17" i="1" s="1"/>
  <c r="AF18" i="1" s="1"/>
  <c r="AF19" i="1" s="1"/>
  <c r="AF20" i="1" s="1"/>
  <c r="AF21" i="1" s="1"/>
  <c r="AF22" i="1" s="1"/>
  <c r="AF23" i="1" s="1"/>
  <c r="AF24" i="1" s="1"/>
  <c r="AF25" i="1" s="1"/>
  <c r="AF26" i="1" s="1"/>
  <c r="AF27" i="1" s="1"/>
  <c r="AF28" i="1" s="1"/>
  <c r="AF29" i="1" s="1"/>
  <c r="AF30" i="1" s="1"/>
  <c r="AF31" i="1" s="1"/>
  <c r="AF32" i="1" s="1"/>
  <c r="AF33" i="1" s="1"/>
  <c r="AF34" i="1" s="1"/>
  <c r="AF35" i="1" s="1"/>
  <c r="AF36" i="1" s="1"/>
  <c r="AF37" i="1" s="1"/>
  <c r="AF38" i="1" s="1"/>
  <c r="AF39" i="1" s="1"/>
  <c r="AF40" i="1" s="1"/>
  <c r="AF41" i="1" s="1"/>
  <c r="AF42" i="1" s="1"/>
  <c r="AF43" i="1" s="1"/>
  <c r="AF44" i="1" s="1"/>
  <c r="AF45" i="1" s="1"/>
  <c r="AF46" i="1" s="1"/>
  <c r="AF47" i="1" s="1"/>
  <c r="AF48" i="1" s="1"/>
  <c r="AF49" i="1" s="1"/>
  <c r="AF50" i="1" s="1"/>
  <c r="AF51" i="1" s="1"/>
  <c r="AF52" i="1" s="1"/>
  <c r="AF53" i="1" s="1"/>
  <c r="AF54" i="1" s="1"/>
  <c r="AF55" i="1" s="1"/>
  <c r="AF56" i="1" s="1"/>
  <c r="AF57" i="1" s="1"/>
  <c r="AF58" i="1" s="1"/>
  <c r="AF59" i="1" s="1"/>
  <c r="AF60" i="1" s="1"/>
  <c r="AF61" i="1" s="1"/>
  <c r="AF62" i="1" s="1"/>
  <c r="AF63" i="1" s="1"/>
  <c r="AF64" i="1" s="1"/>
  <c r="AF65" i="1" s="1"/>
  <c r="AF66" i="1" s="1"/>
  <c r="AF67" i="1" s="1"/>
  <c r="AF68" i="1" s="1"/>
  <c r="AF69" i="1" s="1"/>
  <c r="AF70" i="1" s="1"/>
  <c r="AF71" i="1" s="1"/>
  <c r="AF72" i="1" s="1"/>
  <c r="AF73" i="1" s="1"/>
  <c r="AF74" i="1" s="1"/>
  <c r="AF75" i="1" s="1"/>
  <c r="AF76" i="1" s="1"/>
  <c r="AF77" i="1" s="1"/>
  <c r="AF78" i="1" s="1"/>
  <c r="AF79" i="1" s="1"/>
  <c r="AF80" i="1" s="1"/>
  <c r="AF81" i="1" s="1"/>
  <c r="AF82" i="1" s="1"/>
  <c r="AF83" i="1" s="1"/>
  <c r="AF84" i="1" s="1"/>
  <c r="AF85" i="1" s="1"/>
  <c r="AF86" i="1" s="1"/>
  <c r="AF87" i="1" s="1"/>
  <c r="AF88" i="1" s="1"/>
  <c r="AF89" i="1" s="1"/>
  <c r="AF90" i="1" s="1"/>
  <c r="AF91" i="1" s="1"/>
  <c r="AF92" i="1" s="1"/>
  <c r="AF93" i="1" s="1"/>
  <c r="AF94" i="1" s="1"/>
  <c r="AF95" i="1" s="1"/>
  <c r="AF96" i="1" s="1"/>
  <c r="AF97" i="1" s="1"/>
  <c r="AF98" i="1" s="1"/>
  <c r="AF99" i="1" s="1"/>
  <c r="AF100" i="1" s="1"/>
  <c r="AF101" i="1" s="1"/>
  <c r="AF102" i="1" s="1"/>
  <c r="AF103" i="1" s="1"/>
  <c r="AF104" i="1" s="1"/>
  <c r="AF105" i="1" s="1"/>
  <c r="AF106" i="1" s="1"/>
  <c r="AF107" i="1" s="1"/>
  <c r="AF108" i="1" s="1"/>
  <c r="AF109" i="1" s="1"/>
  <c r="AF110" i="1" s="1"/>
  <c r="AF111" i="1" s="1"/>
  <c r="AF112" i="1" s="1"/>
  <c r="AF113" i="1" s="1"/>
  <c r="AF114" i="1" s="1"/>
  <c r="AF115" i="1" s="1"/>
  <c r="AF116" i="1" s="1"/>
  <c r="AF117" i="1" s="1"/>
  <c r="AF118" i="1" s="1"/>
  <c r="AF119" i="1" s="1"/>
  <c r="AF120" i="1" s="1"/>
  <c r="AF121" i="1" s="1"/>
  <c r="AF122" i="1" s="1"/>
  <c r="AF123" i="1" s="1"/>
  <c r="AF124" i="1" s="1"/>
  <c r="AF125" i="1" s="1"/>
  <c r="AF126" i="1" s="1"/>
  <c r="AF127" i="1" s="1"/>
  <c r="AF128" i="1" s="1"/>
  <c r="AF129" i="1" s="1"/>
  <c r="AF130" i="1" s="1"/>
  <c r="AF131" i="1" s="1"/>
  <c r="AF132" i="1" s="1"/>
  <c r="AF133" i="1" s="1"/>
  <c r="AF134" i="1" s="1"/>
  <c r="AF135" i="1" s="1"/>
  <c r="AF136" i="1" s="1"/>
  <c r="AF137" i="1" s="1"/>
  <c r="AF138" i="1" s="1"/>
  <c r="AF139" i="1" s="1"/>
  <c r="AF140" i="1" s="1"/>
  <c r="AF141" i="1" s="1"/>
  <c r="AF142" i="1" s="1"/>
  <c r="AF143" i="1" s="1"/>
  <c r="AF144" i="1" s="1"/>
  <c r="AF145" i="1" s="1"/>
  <c r="AF146" i="1" s="1"/>
  <c r="AF147" i="1" s="1"/>
  <c r="AF148" i="1" s="1"/>
  <c r="AF149" i="1" s="1"/>
  <c r="AF150" i="1" s="1"/>
  <c r="AF151" i="1" s="1"/>
  <c r="AF152" i="1" s="1"/>
  <c r="AF153" i="1" s="1"/>
  <c r="AF154" i="1" s="1"/>
  <c r="AF155" i="1" s="1"/>
  <c r="AF156" i="1" s="1"/>
  <c r="AF157" i="1" s="1"/>
  <c r="AF158" i="1" s="1"/>
  <c r="AF159" i="1" s="1"/>
  <c r="AF160" i="1" s="1"/>
  <c r="AF161" i="1" s="1"/>
  <c r="AF162" i="1" s="1"/>
  <c r="AF163" i="1" s="1"/>
  <c r="AF164" i="1" s="1"/>
  <c r="AF165" i="1" s="1"/>
  <c r="AF166" i="1" s="1"/>
  <c r="AF167" i="1" s="1"/>
  <c r="AF168" i="1" s="1"/>
  <c r="AF169" i="1" s="1"/>
  <c r="AF170" i="1" s="1"/>
  <c r="AG2" i="1" s="1"/>
  <c r="AG3" i="1" s="1"/>
  <c r="AG4" i="1" s="1"/>
  <c r="AG5" i="1" s="1"/>
  <c r="AG6" i="1" s="1"/>
  <c r="AG7" i="1" s="1"/>
  <c r="AG8" i="1" s="1"/>
  <c r="AG9" i="1" s="1"/>
  <c r="AG10" i="1" s="1"/>
  <c r="AG11" i="1" s="1"/>
  <c r="AG12" i="1" s="1"/>
  <c r="AG13" i="1" s="1"/>
  <c r="AG14" i="1" s="1"/>
  <c r="AG15" i="1" s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G31" i="1" s="1"/>
  <c r="AG32" i="1" s="1"/>
  <c r="AG33" i="1" s="1"/>
  <c r="AG34" i="1" s="1"/>
  <c r="AG35" i="1" s="1"/>
  <c r="AG36" i="1" s="1"/>
  <c r="AG37" i="1" s="1"/>
  <c r="AG38" i="1" s="1"/>
  <c r="AG39" i="1" s="1"/>
  <c r="AG40" i="1" s="1"/>
  <c r="AG41" i="1" s="1"/>
  <c r="AG42" i="1" s="1"/>
  <c r="AG43" i="1" s="1"/>
  <c r="AG44" i="1" s="1"/>
  <c r="AG45" i="1" s="1"/>
  <c r="AG46" i="1" s="1"/>
  <c r="AG47" i="1" s="1"/>
  <c r="AG48" i="1" s="1"/>
  <c r="AG49" i="1" s="1"/>
  <c r="AG50" i="1" s="1"/>
  <c r="AG51" i="1" s="1"/>
  <c r="AG52" i="1" s="1"/>
  <c r="AG53" i="1" s="1"/>
  <c r="AG54" i="1" s="1"/>
  <c r="AG55" i="1" s="1"/>
  <c r="AG56" i="1" s="1"/>
  <c r="AG57" i="1" s="1"/>
  <c r="AG58" i="1" s="1"/>
  <c r="AG59" i="1" s="1"/>
  <c r="AG60" i="1" s="1"/>
  <c r="AG61" i="1" s="1"/>
  <c r="AG62" i="1" s="1"/>
  <c r="AG63" i="1" s="1"/>
  <c r="AG64" i="1" s="1"/>
  <c r="AG65" i="1" s="1"/>
  <c r="AG66" i="1" s="1"/>
  <c r="AG67" i="1" s="1"/>
  <c r="AG68" i="1" s="1"/>
  <c r="AG69" i="1" s="1"/>
  <c r="AG70" i="1" s="1"/>
  <c r="AG71" i="1" s="1"/>
  <c r="AG72" i="1" s="1"/>
  <c r="AG73" i="1" s="1"/>
  <c r="AG74" i="1" s="1"/>
  <c r="AG75" i="1" s="1"/>
  <c r="AG76" i="1" s="1"/>
  <c r="AG77" i="1" s="1"/>
  <c r="AG78" i="1" s="1"/>
  <c r="AG79" i="1" s="1"/>
  <c r="AG80" i="1" s="1"/>
  <c r="AG81" i="1" s="1"/>
  <c r="AG82" i="1" s="1"/>
  <c r="AG83" i="1" s="1"/>
  <c r="AG84" i="1" s="1"/>
  <c r="AG85" i="1" s="1"/>
  <c r="AG86" i="1" s="1"/>
  <c r="AG87" i="1" s="1"/>
  <c r="AG88" i="1" s="1"/>
  <c r="AG89" i="1" s="1"/>
  <c r="AG90" i="1" s="1"/>
  <c r="AG91" i="1" s="1"/>
  <c r="AG92" i="1" s="1"/>
  <c r="AG93" i="1" s="1"/>
  <c r="AG94" i="1" s="1"/>
  <c r="AG95" i="1" s="1"/>
  <c r="AG96" i="1" s="1"/>
  <c r="AG97" i="1" s="1"/>
  <c r="AG98" i="1" s="1"/>
  <c r="AG99" i="1" s="1"/>
  <c r="AG100" i="1" s="1"/>
  <c r="AG101" i="1" s="1"/>
  <c r="AG102" i="1" s="1"/>
  <c r="AG103" i="1" s="1"/>
  <c r="AG104" i="1" s="1"/>
  <c r="AG105" i="1" s="1"/>
  <c r="AG106" i="1" s="1"/>
  <c r="AG107" i="1" s="1"/>
  <c r="AG108" i="1" s="1"/>
  <c r="AG109" i="1" s="1"/>
  <c r="AG110" i="1" s="1"/>
  <c r="AG111" i="1" s="1"/>
  <c r="AG112" i="1" s="1"/>
  <c r="AG113" i="1" s="1"/>
  <c r="AG114" i="1" s="1"/>
  <c r="AG115" i="1" s="1"/>
  <c r="AG116" i="1" s="1"/>
  <c r="AG117" i="1" s="1"/>
  <c r="AG118" i="1" s="1"/>
  <c r="AG119" i="1" s="1"/>
  <c r="AG120" i="1" s="1"/>
  <c r="AG121" i="1" s="1"/>
  <c r="AG122" i="1" s="1"/>
  <c r="AG123" i="1" s="1"/>
  <c r="AG124" i="1" s="1"/>
  <c r="AG125" i="1" s="1"/>
  <c r="AG126" i="1" s="1"/>
  <c r="AG127" i="1" s="1"/>
  <c r="AG128" i="1" s="1"/>
  <c r="AG129" i="1" s="1"/>
  <c r="AG130" i="1" s="1"/>
  <c r="AG131" i="1" s="1"/>
  <c r="AG132" i="1" s="1"/>
  <c r="AG133" i="1" s="1"/>
  <c r="AG134" i="1" s="1"/>
  <c r="AG135" i="1" s="1"/>
  <c r="AG136" i="1" s="1"/>
  <c r="AG137" i="1" s="1"/>
  <c r="AG138" i="1" s="1"/>
  <c r="AG139" i="1" s="1"/>
  <c r="AG140" i="1" s="1"/>
  <c r="AG141" i="1" s="1"/>
  <c r="AG142" i="1" s="1"/>
  <c r="AG143" i="1" s="1"/>
  <c r="AG144" i="1" s="1"/>
  <c r="AG145" i="1" s="1"/>
  <c r="AG146" i="1" s="1"/>
  <c r="AG147" i="1" s="1"/>
  <c r="AG148" i="1" s="1"/>
  <c r="AG149" i="1" s="1"/>
  <c r="AG150" i="1" s="1"/>
  <c r="AG151" i="1" s="1"/>
  <c r="AG152" i="1" s="1"/>
  <c r="AG153" i="1" s="1"/>
  <c r="AG154" i="1" s="1"/>
  <c r="AG155" i="1" s="1"/>
  <c r="AG156" i="1" s="1"/>
  <c r="AG157" i="1" s="1"/>
  <c r="AG158" i="1" s="1"/>
  <c r="AG159" i="1" s="1"/>
  <c r="AG160" i="1" s="1"/>
  <c r="AG161" i="1" s="1"/>
  <c r="AG162" i="1" s="1"/>
  <c r="AG163" i="1" s="1"/>
  <c r="AG164" i="1" s="1"/>
  <c r="AG165" i="1" s="1"/>
  <c r="AG166" i="1" s="1"/>
  <c r="AG167" i="1" s="1"/>
  <c r="AG168" i="1" s="1"/>
  <c r="AG169" i="1" s="1"/>
  <c r="AG170" i="1" s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2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2" i="1"/>
  <c r="C3" i="1"/>
  <c r="E3" i="1" s="1"/>
  <c r="G3" i="1" s="1"/>
  <c r="H3" i="1" s="1"/>
  <c r="L3" i="1" s="1"/>
  <c r="C4" i="1"/>
  <c r="E4" i="1" s="1"/>
  <c r="C5" i="1"/>
  <c r="D5" i="1" s="1"/>
  <c r="C6" i="1"/>
  <c r="E6" i="1" s="1"/>
  <c r="F6" i="1" s="1"/>
  <c r="C7" i="1"/>
  <c r="E7" i="1" s="1"/>
  <c r="F7" i="1" s="1"/>
  <c r="C8" i="1"/>
  <c r="E8" i="1" s="1"/>
  <c r="C9" i="1"/>
  <c r="D9" i="1" s="1"/>
  <c r="C10" i="1"/>
  <c r="E10" i="1" s="1"/>
  <c r="G10" i="1" s="1"/>
  <c r="C11" i="1"/>
  <c r="E11" i="1" s="1"/>
  <c r="F11" i="1" s="1"/>
  <c r="C12" i="1"/>
  <c r="E12" i="1" s="1"/>
  <c r="C13" i="1"/>
  <c r="C14" i="1"/>
  <c r="E14" i="1" s="1"/>
  <c r="G14" i="1" s="1"/>
  <c r="H14" i="1" s="1"/>
  <c r="L14" i="1" s="1"/>
  <c r="C15" i="1"/>
  <c r="E15" i="1" s="1"/>
  <c r="G15" i="1" s="1"/>
  <c r="C16" i="1"/>
  <c r="E16" i="1" s="1"/>
  <c r="C17" i="1"/>
  <c r="D17" i="1" s="1"/>
  <c r="C18" i="1"/>
  <c r="E18" i="1" s="1"/>
  <c r="F18" i="1" s="1"/>
  <c r="C19" i="1"/>
  <c r="E19" i="1" s="1"/>
  <c r="G19" i="1" s="1"/>
  <c r="I19" i="1" s="1"/>
  <c r="C20" i="1"/>
  <c r="E20" i="1" s="1"/>
  <c r="C21" i="1"/>
  <c r="D21" i="1" s="1"/>
  <c r="C22" i="1"/>
  <c r="E22" i="1" s="1"/>
  <c r="G22" i="1" s="1"/>
  <c r="C23" i="1"/>
  <c r="E23" i="1" s="1"/>
  <c r="F23" i="1" s="1"/>
  <c r="C24" i="1"/>
  <c r="E24" i="1" s="1"/>
  <c r="C25" i="1"/>
  <c r="D25" i="1" s="1"/>
  <c r="C26" i="1"/>
  <c r="E26" i="1" s="1"/>
  <c r="G26" i="1" s="1"/>
  <c r="C27" i="1"/>
  <c r="E27" i="1" s="1"/>
  <c r="F27" i="1" s="1"/>
  <c r="C28" i="1"/>
  <c r="E28" i="1" s="1"/>
  <c r="C29" i="1"/>
  <c r="C30" i="1"/>
  <c r="E30" i="1" s="1"/>
  <c r="G30" i="1" s="1"/>
  <c r="H30" i="1" s="1"/>
  <c r="L30" i="1" s="1"/>
  <c r="C31" i="1"/>
  <c r="E31" i="1" s="1"/>
  <c r="G31" i="1" s="1"/>
  <c r="C32" i="1"/>
  <c r="E32" i="1" s="1"/>
  <c r="C33" i="1"/>
  <c r="D33" i="1" s="1"/>
  <c r="C34" i="1"/>
  <c r="E34" i="1" s="1"/>
  <c r="F34" i="1" s="1"/>
  <c r="C35" i="1"/>
  <c r="E35" i="1" s="1"/>
  <c r="G35" i="1" s="1"/>
  <c r="I35" i="1" s="1"/>
  <c r="C36" i="1"/>
  <c r="E36" i="1" s="1"/>
  <c r="C37" i="1"/>
  <c r="D37" i="1" s="1"/>
  <c r="C38" i="1"/>
  <c r="E38" i="1" s="1"/>
  <c r="G38" i="1" s="1"/>
  <c r="C39" i="1"/>
  <c r="E39" i="1" s="1"/>
  <c r="G39" i="1" s="1"/>
  <c r="C40" i="1"/>
  <c r="E40" i="1" s="1"/>
  <c r="F40" i="1" s="1"/>
  <c r="C41" i="1"/>
  <c r="D41" i="1" s="1"/>
  <c r="C42" i="1"/>
  <c r="C43" i="1"/>
  <c r="E43" i="1" s="1"/>
  <c r="G43" i="1" s="1"/>
  <c r="C44" i="1"/>
  <c r="E44" i="1" s="1"/>
  <c r="F44" i="1" s="1"/>
  <c r="C45" i="1"/>
  <c r="E45" i="1" s="1"/>
  <c r="C46" i="1"/>
  <c r="C47" i="1"/>
  <c r="E47" i="1" s="1"/>
  <c r="G47" i="1" s="1"/>
  <c r="C48" i="1"/>
  <c r="E48" i="1" s="1"/>
  <c r="G48" i="1" s="1"/>
  <c r="I48" i="1" s="1"/>
  <c r="C49" i="1"/>
  <c r="E49" i="1" s="1"/>
  <c r="C50" i="1"/>
  <c r="C51" i="1"/>
  <c r="E51" i="1" s="1"/>
  <c r="F51" i="1" s="1"/>
  <c r="C52" i="1"/>
  <c r="E52" i="1" s="1"/>
  <c r="G52" i="1" s="1"/>
  <c r="H52" i="1" s="1"/>
  <c r="L52" i="1" s="1"/>
  <c r="C53" i="1"/>
  <c r="E53" i="1" s="1"/>
  <c r="C54" i="1"/>
  <c r="C55" i="1"/>
  <c r="E55" i="1" s="1"/>
  <c r="G55" i="1" s="1"/>
  <c r="C56" i="1"/>
  <c r="E56" i="1" s="1"/>
  <c r="F56" i="1" s="1"/>
  <c r="C57" i="1"/>
  <c r="D57" i="1" s="1"/>
  <c r="C58" i="1"/>
  <c r="C59" i="1"/>
  <c r="E59" i="1" s="1"/>
  <c r="G59" i="1" s="1"/>
  <c r="C60" i="1"/>
  <c r="E60" i="1" s="1"/>
  <c r="G60" i="1" s="1"/>
  <c r="C61" i="1"/>
  <c r="E61" i="1" s="1"/>
  <c r="C62" i="1"/>
  <c r="C63" i="1"/>
  <c r="E63" i="1" s="1"/>
  <c r="G63" i="1" s="1"/>
  <c r="C64" i="1"/>
  <c r="E64" i="1" s="1"/>
  <c r="G64" i="1" s="1"/>
  <c r="I64" i="1" s="1"/>
  <c r="C65" i="1"/>
  <c r="D65" i="1" s="1"/>
  <c r="C66" i="1"/>
  <c r="C67" i="1"/>
  <c r="E67" i="1" s="1"/>
  <c r="F67" i="1" s="1"/>
  <c r="C68" i="1"/>
  <c r="E68" i="1" s="1"/>
  <c r="G68" i="1" s="1"/>
  <c r="H68" i="1" s="1"/>
  <c r="L68" i="1" s="1"/>
  <c r="C69" i="1"/>
  <c r="E69" i="1" s="1"/>
  <c r="C70" i="1"/>
  <c r="C71" i="1"/>
  <c r="E71" i="1" s="1"/>
  <c r="F71" i="1" s="1"/>
  <c r="C72" i="1"/>
  <c r="E72" i="1" s="1"/>
  <c r="F72" i="1" s="1"/>
  <c r="C73" i="1"/>
  <c r="D73" i="1" s="1"/>
  <c r="C74" i="1"/>
  <c r="C75" i="1"/>
  <c r="E75" i="1" s="1"/>
  <c r="G75" i="1" s="1"/>
  <c r="C76" i="1"/>
  <c r="E76" i="1" s="1"/>
  <c r="F76" i="1" s="1"/>
  <c r="C77" i="1"/>
  <c r="E77" i="1" s="1"/>
  <c r="C78" i="1"/>
  <c r="C79" i="1"/>
  <c r="E79" i="1" s="1"/>
  <c r="G79" i="1" s="1"/>
  <c r="H79" i="1" s="1"/>
  <c r="L79" i="1" s="1"/>
  <c r="C80" i="1"/>
  <c r="E80" i="1" s="1"/>
  <c r="G80" i="1" s="1"/>
  <c r="C81" i="1"/>
  <c r="E81" i="1" s="1"/>
  <c r="C82" i="1"/>
  <c r="C83" i="1"/>
  <c r="E83" i="1" s="1"/>
  <c r="F83" i="1" s="1"/>
  <c r="C84" i="1"/>
  <c r="E84" i="1" s="1"/>
  <c r="G84" i="1" s="1"/>
  <c r="I84" i="1" s="1"/>
  <c r="C85" i="1"/>
  <c r="D85" i="1" s="1"/>
  <c r="C86" i="1"/>
  <c r="C87" i="1"/>
  <c r="E87" i="1" s="1"/>
  <c r="F87" i="1" s="1"/>
  <c r="C88" i="1"/>
  <c r="E88" i="1" s="1"/>
  <c r="G88" i="1" s="1"/>
  <c r="C89" i="1"/>
  <c r="E89" i="1" s="1"/>
  <c r="C90" i="1"/>
  <c r="C91" i="1"/>
  <c r="E91" i="1" s="1"/>
  <c r="G91" i="1" s="1"/>
  <c r="C92" i="1"/>
  <c r="E92" i="1" s="1"/>
  <c r="F92" i="1" s="1"/>
  <c r="C93" i="1"/>
  <c r="E93" i="1" s="1"/>
  <c r="C94" i="1"/>
  <c r="C95" i="1"/>
  <c r="E95" i="1" s="1"/>
  <c r="G95" i="1" s="1"/>
  <c r="C96" i="1"/>
  <c r="E96" i="1" s="1"/>
  <c r="G96" i="1" s="1"/>
  <c r="C97" i="1"/>
  <c r="E97" i="1" s="1"/>
  <c r="C98" i="1"/>
  <c r="C99" i="1"/>
  <c r="E99" i="1" s="1"/>
  <c r="G99" i="1" s="1"/>
  <c r="C100" i="1"/>
  <c r="E100" i="1" s="1"/>
  <c r="G100" i="1" s="1"/>
  <c r="H100" i="1" s="1"/>
  <c r="L100" i="1" s="1"/>
  <c r="C101" i="1"/>
  <c r="D101" i="1" s="1"/>
  <c r="C102" i="1"/>
  <c r="C103" i="1"/>
  <c r="E103" i="1" s="1"/>
  <c r="F103" i="1" s="1"/>
  <c r="C104" i="1"/>
  <c r="E104" i="1" s="1"/>
  <c r="F104" i="1" s="1"/>
  <c r="C105" i="1"/>
  <c r="D105" i="1" s="1"/>
  <c r="C106" i="1"/>
  <c r="C107" i="1"/>
  <c r="E107" i="1" s="1"/>
  <c r="G107" i="1" s="1"/>
  <c r="C108" i="1"/>
  <c r="E108" i="1" s="1"/>
  <c r="F108" i="1" s="1"/>
  <c r="C109" i="1"/>
  <c r="E109" i="1" s="1"/>
  <c r="C110" i="1"/>
  <c r="C111" i="1"/>
  <c r="E111" i="1" s="1"/>
  <c r="G111" i="1" s="1"/>
  <c r="C112" i="1"/>
  <c r="E112" i="1" s="1"/>
  <c r="G112" i="1" s="1"/>
  <c r="I112" i="1" s="1"/>
  <c r="C113" i="1"/>
  <c r="E113" i="1" s="1"/>
  <c r="C114" i="1"/>
  <c r="C115" i="1"/>
  <c r="E115" i="1" s="1"/>
  <c r="F115" i="1" s="1"/>
  <c r="C116" i="1"/>
  <c r="E116" i="1" s="1"/>
  <c r="G116" i="1" s="1"/>
  <c r="H116" i="1" s="1"/>
  <c r="L116" i="1" s="1"/>
  <c r="C117" i="1"/>
  <c r="E117" i="1" s="1"/>
  <c r="C118" i="1"/>
  <c r="C119" i="1"/>
  <c r="E119" i="1" s="1"/>
  <c r="F119" i="1" s="1"/>
  <c r="C120" i="1"/>
  <c r="E120" i="1" s="1"/>
  <c r="G120" i="1" s="1"/>
  <c r="C121" i="1"/>
  <c r="D121" i="1" s="1"/>
  <c r="C122" i="1"/>
  <c r="C123" i="1"/>
  <c r="E123" i="1" s="1"/>
  <c r="G123" i="1" s="1"/>
  <c r="C124" i="1"/>
  <c r="E124" i="1" s="1"/>
  <c r="F124" i="1" s="1"/>
  <c r="C125" i="1"/>
  <c r="E125" i="1" s="1"/>
  <c r="C126" i="1"/>
  <c r="E126" i="1" s="1"/>
  <c r="F126" i="1" s="1"/>
  <c r="C127" i="1"/>
  <c r="E127" i="1" s="1"/>
  <c r="G127" i="1" s="1"/>
  <c r="C128" i="1"/>
  <c r="E128" i="1" s="1"/>
  <c r="G128" i="1" s="1"/>
  <c r="I128" i="1" s="1"/>
  <c r="C129" i="1"/>
  <c r="D129" i="1" s="1"/>
  <c r="C130" i="1"/>
  <c r="E130" i="1" s="1"/>
  <c r="F130" i="1" s="1"/>
  <c r="C131" i="1"/>
  <c r="E131" i="1" s="1"/>
  <c r="G131" i="1" s="1"/>
  <c r="C132" i="1"/>
  <c r="E132" i="1" s="1"/>
  <c r="G132" i="1" s="1"/>
  <c r="C133" i="1"/>
  <c r="D133" i="1" s="1"/>
  <c r="C134" i="1"/>
  <c r="E134" i="1" s="1"/>
  <c r="G134" i="1" s="1"/>
  <c r="I134" i="1" s="1"/>
  <c r="C135" i="1"/>
  <c r="E135" i="1" s="1"/>
  <c r="F135" i="1" s="1"/>
  <c r="C136" i="1"/>
  <c r="E136" i="1" s="1"/>
  <c r="F136" i="1" s="1"/>
  <c r="C137" i="1"/>
  <c r="D137" i="1" s="1"/>
  <c r="C138" i="1"/>
  <c r="E138" i="1" s="1"/>
  <c r="G138" i="1" s="1"/>
  <c r="H138" i="1" s="1"/>
  <c r="L138" i="1" s="1"/>
  <c r="C139" i="1"/>
  <c r="E139" i="1" s="1"/>
  <c r="G139" i="1" s="1"/>
  <c r="C140" i="1"/>
  <c r="E140" i="1" s="1"/>
  <c r="F140" i="1" s="1"/>
  <c r="C141" i="1"/>
  <c r="E141" i="1" s="1"/>
  <c r="C142" i="1"/>
  <c r="E142" i="1" s="1"/>
  <c r="G142" i="1" s="1"/>
  <c r="C143" i="1"/>
  <c r="E143" i="1" s="1"/>
  <c r="G143" i="1" s="1"/>
  <c r="C144" i="1"/>
  <c r="E144" i="1" s="1"/>
  <c r="G144" i="1" s="1"/>
  <c r="C145" i="1"/>
  <c r="D145" i="1" s="1"/>
  <c r="C146" i="1"/>
  <c r="E146" i="1" s="1"/>
  <c r="F146" i="1" s="1"/>
  <c r="C147" i="1"/>
  <c r="E147" i="1" s="1"/>
  <c r="F147" i="1" s="1"/>
  <c r="C148" i="1"/>
  <c r="E148" i="1" s="1"/>
  <c r="G148" i="1" s="1"/>
  <c r="I148" i="1" s="1"/>
  <c r="C149" i="1"/>
  <c r="D149" i="1" s="1"/>
  <c r="C150" i="1"/>
  <c r="E150" i="1" s="1"/>
  <c r="G150" i="1" s="1"/>
  <c r="C151" i="1"/>
  <c r="E151" i="1" s="1"/>
  <c r="F151" i="1" s="1"/>
  <c r="C152" i="1"/>
  <c r="E152" i="1" s="1"/>
  <c r="G152" i="1" s="1"/>
  <c r="C153" i="1"/>
  <c r="D153" i="1" s="1"/>
  <c r="C154" i="1"/>
  <c r="E154" i="1" s="1"/>
  <c r="G154" i="1" s="1"/>
  <c r="H154" i="1" s="1"/>
  <c r="L154" i="1" s="1"/>
  <c r="C155" i="1"/>
  <c r="E155" i="1" s="1"/>
  <c r="G155" i="1" s="1"/>
  <c r="C156" i="1"/>
  <c r="E156" i="1" s="1"/>
  <c r="F156" i="1" s="1"/>
  <c r="C157" i="1"/>
  <c r="E157" i="1" s="1"/>
  <c r="C158" i="1"/>
  <c r="E158" i="1" s="1"/>
  <c r="G158" i="1" s="1"/>
  <c r="C159" i="1"/>
  <c r="E159" i="1" s="1"/>
  <c r="G159" i="1" s="1"/>
  <c r="C160" i="1"/>
  <c r="E160" i="1" s="1"/>
  <c r="G160" i="1" s="1"/>
  <c r="C161" i="1"/>
  <c r="D161" i="1" s="1"/>
  <c r="C162" i="1"/>
  <c r="E162" i="1" s="1"/>
  <c r="F162" i="1" s="1"/>
  <c r="C163" i="1"/>
  <c r="E163" i="1" s="1"/>
  <c r="G163" i="1" s="1"/>
  <c r="C164" i="1"/>
  <c r="E164" i="1" s="1"/>
  <c r="G164" i="1" s="1"/>
  <c r="H164" i="1" s="1"/>
  <c r="L164" i="1" s="1"/>
  <c r="C165" i="1"/>
  <c r="D165" i="1" s="1"/>
  <c r="C166" i="1"/>
  <c r="E166" i="1" s="1"/>
  <c r="G166" i="1" s="1"/>
  <c r="C167" i="1"/>
  <c r="E167" i="1" s="1"/>
  <c r="F167" i="1" s="1"/>
  <c r="C168" i="1"/>
  <c r="E168" i="1" s="1"/>
  <c r="F168" i="1" s="1"/>
  <c r="C169" i="1"/>
  <c r="E169" i="1" s="1"/>
  <c r="C170" i="1"/>
  <c r="E170" i="1" s="1"/>
  <c r="G170" i="1" s="1"/>
  <c r="I170" i="1" s="1"/>
  <c r="C2" i="1"/>
  <c r="E2" i="1" s="1"/>
  <c r="G2" i="1" s="1"/>
  <c r="E149" i="1" l="1"/>
  <c r="E65" i="1"/>
  <c r="D11" i="1"/>
  <c r="D3" i="1"/>
  <c r="D163" i="1"/>
  <c r="D155" i="1"/>
  <c r="D147" i="1"/>
  <c r="D139" i="1"/>
  <c r="D131" i="1"/>
  <c r="D123" i="1"/>
  <c r="D108" i="1"/>
  <c r="D96" i="1"/>
  <c r="D81" i="1"/>
  <c r="D71" i="1"/>
  <c r="D59" i="1"/>
  <c r="D44" i="1"/>
  <c r="D31" i="1"/>
  <c r="D15" i="1"/>
  <c r="F159" i="1"/>
  <c r="F143" i="1"/>
  <c r="F127" i="1"/>
  <c r="F111" i="1"/>
  <c r="F95" i="1"/>
  <c r="F79" i="1"/>
  <c r="F60" i="1"/>
  <c r="F31" i="1"/>
  <c r="G168" i="1"/>
  <c r="H168" i="1" s="1"/>
  <c r="L168" i="1" s="1"/>
  <c r="G136" i="1"/>
  <c r="H136" i="1" s="1"/>
  <c r="L136" i="1" s="1"/>
  <c r="G104" i="1"/>
  <c r="G72" i="1"/>
  <c r="H72" i="1" s="1"/>
  <c r="L72" i="1" s="1"/>
  <c r="G40" i="1"/>
  <c r="H40" i="1" s="1"/>
  <c r="L40" i="1" s="1"/>
  <c r="H112" i="1"/>
  <c r="L112" i="1" s="1"/>
  <c r="I164" i="1"/>
  <c r="I3" i="1"/>
  <c r="E129" i="1"/>
  <c r="G129" i="1" s="1"/>
  <c r="E41" i="1"/>
  <c r="G41" i="1" s="1"/>
  <c r="D8" i="1"/>
  <c r="D168" i="1"/>
  <c r="D160" i="1"/>
  <c r="D152" i="1"/>
  <c r="D144" i="1"/>
  <c r="D136" i="1"/>
  <c r="D128" i="1"/>
  <c r="D119" i="1"/>
  <c r="D107" i="1"/>
  <c r="D92" i="1"/>
  <c r="D80" i="1"/>
  <c r="D55" i="1"/>
  <c r="D43" i="1"/>
  <c r="D27" i="1"/>
  <c r="F2" i="1"/>
  <c r="F155" i="1"/>
  <c r="F139" i="1"/>
  <c r="F123" i="1"/>
  <c r="F107" i="1"/>
  <c r="F91" i="1"/>
  <c r="F75" i="1"/>
  <c r="F55" i="1"/>
  <c r="F19" i="1"/>
  <c r="G151" i="1"/>
  <c r="H151" i="1" s="1"/>
  <c r="L151" i="1" s="1"/>
  <c r="G119" i="1"/>
  <c r="H119" i="1" s="1"/>
  <c r="L119" i="1" s="1"/>
  <c r="G87" i="1"/>
  <c r="G11" i="1"/>
  <c r="I11" i="1" s="1"/>
  <c r="H84" i="1"/>
  <c r="L84" i="1" s="1"/>
  <c r="I100" i="1"/>
  <c r="E105" i="1"/>
  <c r="G105" i="1" s="1"/>
  <c r="E21" i="1"/>
  <c r="G21" i="1" s="1"/>
  <c r="H21" i="1" s="1"/>
  <c r="L21" i="1" s="1"/>
  <c r="D7" i="1"/>
  <c r="D167" i="1"/>
  <c r="D159" i="1"/>
  <c r="D151" i="1"/>
  <c r="D143" i="1"/>
  <c r="D135" i="1"/>
  <c r="D127" i="1"/>
  <c r="D113" i="1"/>
  <c r="D103" i="1"/>
  <c r="D91" i="1"/>
  <c r="D76" i="1"/>
  <c r="D64" i="1"/>
  <c r="D49" i="1"/>
  <c r="D36" i="1"/>
  <c r="D20" i="1"/>
  <c r="F164" i="1"/>
  <c r="F148" i="1"/>
  <c r="F132" i="1"/>
  <c r="F116" i="1"/>
  <c r="F100" i="1"/>
  <c r="F84" i="1"/>
  <c r="F68" i="1"/>
  <c r="F48" i="1"/>
  <c r="G147" i="1"/>
  <c r="H147" i="1" s="1"/>
  <c r="L147" i="1" s="1"/>
  <c r="G115" i="1"/>
  <c r="H115" i="1" s="1"/>
  <c r="L115" i="1" s="1"/>
  <c r="G83" i="1"/>
  <c r="G51" i="1"/>
  <c r="G7" i="1"/>
  <c r="I7" i="1" s="1"/>
  <c r="H64" i="1"/>
  <c r="L64" i="1" s="1"/>
  <c r="I68" i="1"/>
  <c r="E85" i="1"/>
  <c r="D2" i="1"/>
  <c r="D4" i="1"/>
  <c r="D164" i="1"/>
  <c r="D156" i="1"/>
  <c r="D148" i="1"/>
  <c r="D140" i="1"/>
  <c r="D132" i="1"/>
  <c r="D124" i="1"/>
  <c r="D112" i="1"/>
  <c r="D97" i="1"/>
  <c r="D87" i="1"/>
  <c r="D75" i="1"/>
  <c r="D60" i="1"/>
  <c r="D48" i="1"/>
  <c r="D32" i="1"/>
  <c r="D16" i="1"/>
  <c r="F160" i="1"/>
  <c r="F144" i="1"/>
  <c r="F128" i="1"/>
  <c r="F112" i="1"/>
  <c r="F96" i="1"/>
  <c r="F80" i="1"/>
  <c r="F63" i="1"/>
  <c r="F47" i="1"/>
  <c r="F3" i="1"/>
  <c r="G140" i="1"/>
  <c r="I140" i="1" s="1"/>
  <c r="G108" i="1"/>
  <c r="H108" i="1" s="1"/>
  <c r="L108" i="1" s="1"/>
  <c r="G76" i="1"/>
  <c r="I76" i="1" s="1"/>
  <c r="G44" i="1"/>
  <c r="H44" i="1" s="1"/>
  <c r="L44" i="1" s="1"/>
  <c r="H35" i="1"/>
  <c r="L35" i="1" s="1"/>
  <c r="H38" i="1"/>
  <c r="L38" i="1" s="1"/>
  <c r="I38" i="1"/>
  <c r="G117" i="1"/>
  <c r="F117" i="1"/>
  <c r="G113" i="1"/>
  <c r="F113" i="1"/>
  <c r="G97" i="1"/>
  <c r="F97" i="1"/>
  <c r="G89" i="1"/>
  <c r="F89" i="1"/>
  <c r="G81" i="1"/>
  <c r="F81" i="1"/>
  <c r="G69" i="1"/>
  <c r="F69" i="1"/>
  <c r="G53" i="1"/>
  <c r="F53" i="1"/>
  <c r="G49" i="1"/>
  <c r="F49" i="1"/>
  <c r="H158" i="1"/>
  <c r="L158" i="1" s="1"/>
  <c r="I158" i="1"/>
  <c r="H22" i="1"/>
  <c r="L22" i="1" s="1"/>
  <c r="I22" i="1"/>
  <c r="H152" i="1"/>
  <c r="L152" i="1" s="1"/>
  <c r="I152" i="1"/>
  <c r="I120" i="1"/>
  <c r="H120" i="1"/>
  <c r="L120" i="1" s="1"/>
  <c r="H88" i="1"/>
  <c r="L88" i="1" s="1"/>
  <c r="I88" i="1"/>
  <c r="H60" i="1"/>
  <c r="L60" i="1" s="1"/>
  <c r="I60" i="1"/>
  <c r="I142" i="1"/>
  <c r="H142" i="1"/>
  <c r="L142" i="1" s="1"/>
  <c r="H163" i="1"/>
  <c r="L163" i="1" s="1"/>
  <c r="I163" i="1"/>
  <c r="H131" i="1"/>
  <c r="L131" i="1" s="1"/>
  <c r="I131" i="1"/>
  <c r="H99" i="1"/>
  <c r="L99" i="1" s="1"/>
  <c r="I99" i="1"/>
  <c r="I166" i="1"/>
  <c r="H166" i="1"/>
  <c r="L166" i="1" s="1"/>
  <c r="E122" i="1"/>
  <c r="D122" i="1"/>
  <c r="E110" i="1"/>
  <c r="D110" i="1"/>
  <c r="E102" i="1"/>
  <c r="D102" i="1"/>
  <c r="E90" i="1"/>
  <c r="D90" i="1"/>
  <c r="E82" i="1"/>
  <c r="D82" i="1"/>
  <c r="E70" i="1"/>
  <c r="D70" i="1"/>
  <c r="E58" i="1"/>
  <c r="D58" i="1"/>
  <c r="E46" i="1"/>
  <c r="D46" i="1"/>
  <c r="F105" i="1"/>
  <c r="G65" i="1"/>
  <c r="F65" i="1"/>
  <c r="D22" i="1"/>
  <c r="F26" i="1"/>
  <c r="G162" i="1"/>
  <c r="H11" i="1"/>
  <c r="L11" i="1" s="1"/>
  <c r="G169" i="1"/>
  <c r="F169" i="1"/>
  <c r="G125" i="1"/>
  <c r="F125" i="1"/>
  <c r="G109" i="1"/>
  <c r="F109" i="1"/>
  <c r="G93" i="1"/>
  <c r="F93" i="1"/>
  <c r="G77" i="1"/>
  <c r="F77" i="1"/>
  <c r="G61" i="1"/>
  <c r="F61" i="1"/>
  <c r="G45" i="1"/>
  <c r="F45" i="1"/>
  <c r="E13" i="1"/>
  <c r="D13" i="1"/>
  <c r="E165" i="1"/>
  <c r="D117" i="1"/>
  <c r="D53" i="1"/>
  <c r="D26" i="1"/>
  <c r="F38" i="1"/>
  <c r="G126" i="1"/>
  <c r="H104" i="1"/>
  <c r="L104" i="1" s="1"/>
  <c r="I104" i="1"/>
  <c r="H83" i="1"/>
  <c r="L83" i="1" s="1"/>
  <c r="I83" i="1"/>
  <c r="G18" i="1"/>
  <c r="H7" i="1"/>
  <c r="L7" i="1" s="1"/>
  <c r="E118" i="1"/>
  <c r="D118" i="1"/>
  <c r="E106" i="1"/>
  <c r="D106" i="1"/>
  <c r="E94" i="1"/>
  <c r="D94" i="1"/>
  <c r="E86" i="1"/>
  <c r="D86" i="1"/>
  <c r="E74" i="1"/>
  <c r="D74" i="1"/>
  <c r="E62" i="1"/>
  <c r="D62" i="1"/>
  <c r="E54" i="1"/>
  <c r="D54" i="1"/>
  <c r="E42" i="1"/>
  <c r="D42" i="1"/>
  <c r="I26" i="1"/>
  <c r="H26" i="1"/>
  <c r="L26" i="1" s="1"/>
  <c r="I10" i="1"/>
  <c r="H10" i="1"/>
  <c r="L10" i="1" s="1"/>
  <c r="G149" i="1"/>
  <c r="F149" i="1"/>
  <c r="G85" i="1"/>
  <c r="F85" i="1"/>
  <c r="D38" i="1"/>
  <c r="F134" i="1"/>
  <c r="H87" i="1"/>
  <c r="L87" i="1" s="1"/>
  <c r="I87" i="1"/>
  <c r="H55" i="1"/>
  <c r="L55" i="1" s="1"/>
  <c r="I55" i="1"/>
  <c r="I108" i="1"/>
  <c r="I30" i="1"/>
  <c r="G157" i="1"/>
  <c r="F157" i="1"/>
  <c r="E29" i="1"/>
  <c r="D29" i="1"/>
  <c r="E145" i="1"/>
  <c r="E121" i="1"/>
  <c r="E101" i="1"/>
  <c r="E57" i="1"/>
  <c r="E37" i="1"/>
  <c r="E17" i="1"/>
  <c r="F170" i="1"/>
  <c r="H134" i="1"/>
  <c r="L134" i="1" s="1"/>
  <c r="I138" i="1"/>
  <c r="I119" i="1"/>
  <c r="I160" i="1"/>
  <c r="H160" i="1"/>
  <c r="L160" i="1" s="1"/>
  <c r="I144" i="1"/>
  <c r="H144" i="1"/>
  <c r="L144" i="1" s="1"/>
  <c r="I132" i="1"/>
  <c r="H132" i="1"/>
  <c r="L132" i="1" s="1"/>
  <c r="I96" i="1"/>
  <c r="H96" i="1"/>
  <c r="L96" i="1" s="1"/>
  <c r="I80" i="1"/>
  <c r="H80" i="1"/>
  <c r="L80" i="1" s="1"/>
  <c r="G36" i="1"/>
  <c r="F36" i="1"/>
  <c r="G32" i="1"/>
  <c r="F32" i="1"/>
  <c r="G28" i="1"/>
  <c r="F28" i="1"/>
  <c r="G24" i="1"/>
  <c r="F24" i="1"/>
  <c r="G20" i="1"/>
  <c r="F20" i="1"/>
  <c r="G16" i="1"/>
  <c r="F16" i="1"/>
  <c r="G12" i="1"/>
  <c r="F12" i="1"/>
  <c r="G8" i="1"/>
  <c r="F8" i="1"/>
  <c r="G4" i="1"/>
  <c r="F4" i="1"/>
  <c r="E161" i="1"/>
  <c r="E137" i="1"/>
  <c r="E73" i="1"/>
  <c r="E33" i="1"/>
  <c r="E9" i="1"/>
  <c r="D10" i="1"/>
  <c r="D6" i="1"/>
  <c r="D170" i="1"/>
  <c r="D166" i="1"/>
  <c r="D162" i="1"/>
  <c r="D158" i="1"/>
  <c r="D154" i="1"/>
  <c r="D150" i="1"/>
  <c r="D146" i="1"/>
  <c r="D142" i="1"/>
  <c r="D138" i="1"/>
  <c r="D134" i="1"/>
  <c r="D130" i="1"/>
  <c r="D126" i="1"/>
  <c r="D116" i="1"/>
  <c r="D111" i="1"/>
  <c r="D100" i="1"/>
  <c r="D95" i="1"/>
  <c r="D89" i="1"/>
  <c r="D84" i="1"/>
  <c r="D79" i="1"/>
  <c r="D68" i="1"/>
  <c r="D63" i="1"/>
  <c r="D52" i="1"/>
  <c r="D47" i="1"/>
  <c r="D35" i="1"/>
  <c r="D30" i="1"/>
  <c r="D24" i="1"/>
  <c r="D19" i="1"/>
  <c r="D14" i="1"/>
  <c r="F163" i="1"/>
  <c r="F158" i="1"/>
  <c r="F152" i="1"/>
  <c r="F142" i="1"/>
  <c r="F131" i="1"/>
  <c r="F120" i="1"/>
  <c r="F99" i="1"/>
  <c r="F88" i="1"/>
  <c r="F59" i="1"/>
  <c r="F52" i="1"/>
  <c r="F30" i="1"/>
  <c r="F22" i="1"/>
  <c r="F15" i="1"/>
  <c r="G167" i="1"/>
  <c r="G156" i="1"/>
  <c r="G146" i="1"/>
  <c r="G135" i="1"/>
  <c r="G124" i="1"/>
  <c r="G103" i="1"/>
  <c r="G92" i="1"/>
  <c r="G71" i="1"/>
  <c r="G27" i="1"/>
  <c r="G6" i="1"/>
  <c r="H148" i="1"/>
  <c r="L148" i="1" s="1"/>
  <c r="H76" i="1"/>
  <c r="L76" i="1" s="1"/>
  <c r="H48" i="1"/>
  <c r="L48" i="1" s="1"/>
  <c r="H19" i="1"/>
  <c r="L19" i="1" s="1"/>
  <c r="I154" i="1"/>
  <c r="I116" i="1"/>
  <c r="I79" i="1"/>
  <c r="I150" i="1"/>
  <c r="H150" i="1"/>
  <c r="L150" i="1" s="1"/>
  <c r="E114" i="1"/>
  <c r="D114" i="1"/>
  <c r="E98" i="1"/>
  <c r="D98" i="1"/>
  <c r="E78" i="1"/>
  <c r="D78" i="1"/>
  <c r="E66" i="1"/>
  <c r="D66" i="1"/>
  <c r="E50" i="1"/>
  <c r="D50" i="1"/>
  <c r="I21" i="1"/>
  <c r="F166" i="1"/>
  <c r="F150" i="1"/>
  <c r="G130" i="1"/>
  <c r="G141" i="1"/>
  <c r="F141" i="1"/>
  <c r="D69" i="1"/>
  <c r="F154" i="1"/>
  <c r="F138" i="1"/>
  <c r="F10" i="1"/>
  <c r="I2" i="1"/>
  <c r="H2" i="1"/>
  <c r="L2" i="1" s="1"/>
  <c r="H159" i="1"/>
  <c r="L159" i="1" s="1"/>
  <c r="I159" i="1"/>
  <c r="I155" i="1"/>
  <c r="H155" i="1"/>
  <c r="L155" i="1" s="1"/>
  <c r="H143" i="1"/>
  <c r="L143" i="1" s="1"/>
  <c r="I143" i="1"/>
  <c r="I139" i="1"/>
  <c r="H139" i="1"/>
  <c r="L139" i="1" s="1"/>
  <c r="H127" i="1"/>
  <c r="L127" i="1" s="1"/>
  <c r="I127" i="1"/>
  <c r="I123" i="1"/>
  <c r="H123" i="1"/>
  <c r="L123" i="1" s="1"/>
  <c r="H111" i="1"/>
  <c r="L111" i="1" s="1"/>
  <c r="I111" i="1"/>
  <c r="I107" i="1"/>
  <c r="H107" i="1"/>
  <c r="L107" i="1" s="1"/>
  <c r="H95" i="1"/>
  <c r="L95" i="1" s="1"/>
  <c r="I95" i="1"/>
  <c r="I91" i="1"/>
  <c r="H91" i="1"/>
  <c r="L91" i="1" s="1"/>
  <c r="I75" i="1"/>
  <c r="H75" i="1"/>
  <c r="L75" i="1" s="1"/>
  <c r="H63" i="1"/>
  <c r="L63" i="1" s="1"/>
  <c r="I63" i="1"/>
  <c r="I59" i="1"/>
  <c r="H59" i="1"/>
  <c r="L59" i="1" s="1"/>
  <c r="H47" i="1"/>
  <c r="L47" i="1" s="1"/>
  <c r="I47" i="1"/>
  <c r="I43" i="1"/>
  <c r="H43" i="1"/>
  <c r="L43" i="1" s="1"/>
  <c r="I31" i="1"/>
  <c r="H31" i="1"/>
  <c r="L31" i="1" s="1"/>
  <c r="I15" i="1"/>
  <c r="H15" i="1"/>
  <c r="L15" i="1" s="1"/>
  <c r="E153" i="1"/>
  <c r="E133" i="1"/>
  <c r="E25" i="1"/>
  <c r="E5" i="1"/>
  <c r="D169" i="1"/>
  <c r="D157" i="1"/>
  <c r="D141" i="1"/>
  <c r="D125" i="1"/>
  <c r="D120" i="1"/>
  <c r="D115" i="1"/>
  <c r="D109" i="1"/>
  <c r="D104" i="1"/>
  <c r="D99" i="1"/>
  <c r="D93" i="1"/>
  <c r="D88" i="1"/>
  <c r="D83" i="1"/>
  <c r="D77" i="1"/>
  <c r="D72" i="1"/>
  <c r="D67" i="1"/>
  <c r="D61" i="1"/>
  <c r="D56" i="1"/>
  <c r="D51" i="1"/>
  <c r="D45" i="1"/>
  <c r="D40" i="1"/>
  <c r="D34" i="1"/>
  <c r="D28" i="1"/>
  <c r="D23" i="1"/>
  <c r="D18" i="1"/>
  <c r="D12" i="1"/>
  <c r="F64" i="1"/>
  <c r="F43" i="1"/>
  <c r="F35" i="1"/>
  <c r="F14" i="1"/>
  <c r="G67" i="1"/>
  <c r="G56" i="1"/>
  <c r="G34" i="1"/>
  <c r="G23" i="1"/>
  <c r="H170" i="1"/>
  <c r="L170" i="1" s="1"/>
  <c r="H128" i="1"/>
  <c r="L128" i="1" s="1"/>
  <c r="I72" i="1"/>
  <c r="I52" i="1"/>
  <c r="I14" i="1"/>
  <c r="I39" i="1"/>
  <c r="H39" i="1"/>
  <c r="L39" i="1" s="1"/>
  <c r="D39" i="1"/>
  <c r="F39" i="1"/>
  <c r="I168" i="1" l="1"/>
  <c r="F129" i="1"/>
  <c r="I40" i="1"/>
  <c r="I151" i="1"/>
  <c r="F41" i="1"/>
  <c r="I147" i="1"/>
  <c r="F21" i="1"/>
  <c r="I136" i="1"/>
  <c r="I44" i="1"/>
  <c r="I115" i="1"/>
  <c r="H140" i="1"/>
  <c r="L140" i="1" s="1"/>
  <c r="H51" i="1"/>
  <c r="L51" i="1" s="1"/>
  <c r="I51" i="1"/>
  <c r="H67" i="1"/>
  <c r="L67" i="1" s="1"/>
  <c r="I67" i="1"/>
  <c r="H130" i="1"/>
  <c r="L130" i="1" s="1"/>
  <c r="I130" i="1"/>
  <c r="G78" i="1"/>
  <c r="F78" i="1"/>
  <c r="H6" i="1"/>
  <c r="L6" i="1" s="1"/>
  <c r="I6" i="1"/>
  <c r="F62" i="1"/>
  <c r="G62" i="1"/>
  <c r="G106" i="1"/>
  <c r="F106" i="1"/>
  <c r="H23" i="1"/>
  <c r="L23" i="1" s="1"/>
  <c r="I23" i="1"/>
  <c r="G133" i="1"/>
  <c r="F133" i="1"/>
  <c r="I27" i="1"/>
  <c r="H27" i="1"/>
  <c r="L27" i="1" s="1"/>
  <c r="I124" i="1"/>
  <c r="H124" i="1"/>
  <c r="L124" i="1" s="1"/>
  <c r="H167" i="1"/>
  <c r="L167" i="1" s="1"/>
  <c r="I167" i="1"/>
  <c r="G9" i="1"/>
  <c r="F9" i="1"/>
  <c r="G161" i="1"/>
  <c r="F161" i="1"/>
  <c r="I8" i="1"/>
  <c r="H8" i="1"/>
  <c r="L8" i="1" s="1"/>
  <c r="I16" i="1"/>
  <c r="H16" i="1"/>
  <c r="L16" i="1" s="1"/>
  <c r="I24" i="1"/>
  <c r="H24" i="1"/>
  <c r="L24" i="1" s="1"/>
  <c r="I32" i="1"/>
  <c r="H32" i="1"/>
  <c r="L32" i="1" s="1"/>
  <c r="F17" i="1"/>
  <c r="G17" i="1"/>
  <c r="G121" i="1"/>
  <c r="F121" i="1"/>
  <c r="H18" i="1"/>
  <c r="L18" i="1" s="1"/>
  <c r="I18" i="1"/>
  <c r="F13" i="1"/>
  <c r="G13" i="1"/>
  <c r="I61" i="1"/>
  <c r="H61" i="1"/>
  <c r="L61" i="1" s="1"/>
  <c r="I93" i="1"/>
  <c r="H93" i="1"/>
  <c r="L93" i="1" s="1"/>
  <c r="I125" i="1"/>
  <c r="H125" i="1"/>
  <c r="L125" i="1" s="1"/>
  <c r="H162" i="1"/>
  <c r="L162" i="1" s="1"/>
  <c r="I162" i="1"/>
  <c r="I65" i="1"/>
  <c r="H65" i="1"/>
  <c r="L65" i="1" s="1"/>
  <c r="F46" i="1"/>
  <c r="G46" i="1"/>
  <c r="G70" i="1"/>
  <c r="F70" i="1"/>
  <c r="G90" i="1"/>
  <c r="F90" i="1"/>
  <c r="G110" i="1"/>
  <c r="F110" i="1"/>
  <c r="I53" i="1"/>
  <c r="H53" i="1"/>
  <c r="L53" i="1" s="1"/>
  <c r="I81" i="1"/>
  <c r="H81" i="1"/>
  <c r="L81" i="1" s="1"/>
  <c r="I97" i="1"/>
  <c r="H97" i="1"/>
  <c r="L97" i="1" s="1"/>
  <c r="I117" i="1"/>
  <c r="H117" i="1"/>
  <c r="L117" i="1" s="1"/>
  <c r="G25" i="1"/>
  <c r="F25" i="1"/>
  <c r="F50" i="1"/>
  <c r="G50" i="1"/>
  <c r="F114" i="1"/>
  <c r="G114" i="1"/>
  <c r="H103" i="1"/>
  <c r="L103" i="1" s="1"/>
  <c r="I103" i="1"/>
  <c r="G137" i="1"/>
  <c r="F137" i="1"/>
  <c r="F29" i="1"/>
  <c r="G29" i="1"/>
  <c r="I85" i="1"/>
  <c r="H85" i="1"/>
  <c r="L85" i="1" s="1"/>
  <c r="H34" i="1"/>
  <c r="L34" i="1" s="1"/>
  <c r="I34" i="1"/>
  <c r="G153" i="1"/>
  <c r="F153" i="1"/>
  <c r="I141" i="1"/>
  <c r="H141" i="1"/>
  <c r="L141" i="1" s="1"/>
  <c r="I129" i="1"/>
  <c r="H129" i="1"/>
  <c r="L129" i="1" s="1"/>
  <c r="F66" i="1"/>
  <c r="G66" i="1"/>
  <c r="F98" i="1"/>
  <c r="G98" i="1"/>
  <c r="H71" i="1"/>
  <c r="L71" i="1" s="1"/>
  <c r="I71" i="1"/>
  <c r="H135" i="1"/>
  <c r="L135" i="1" s="1"/>
  <c r="I135" i="1"/>
  <c r="G33" i="1"/>
  <c r="F33" i="1"/>
  <c r="G37" i="1"/>
  <c r="F37" i="1"/>
  <c r="G145" i="1"/>
  <c r="F145" i="1"/>
  <c r="I157" i="1"/>
  <c r="H157" i="1"/>
  <c r="L157" i="1" s="1"/>
  <c r="I41" i="1"/>
  <c r="H41" i="1"/>
  <c r="L41" i="1" s="1"/>
  <c r="I149" i="1"/>
  <c r="H149" i="1"/>
  <c r="L149" i="1" s="1"/>
  <c r="G54" i="1"/>
  <c r="F54" i="1"/>
  <c r="G74" i="1"/>
  <c r="F74" i="1"/>
  <c r="F94" i="1"/>
  <c r="G94" i="1"/>
  <c r="G118" i="1"/>
  <c r="F118" i="1"/>
  <c r="H126" i="1"/>
  <c r="L126" i="1" s="1"/>
  <c r="I126" i="1"/>
  <c r="I156" i="1"/>
  <c r="H156" i="1"/>
  <c r="L156" i="1" s="1"/>
  <c r="G101" i="1"/>
  <c r="F101" i="1"/>
  <c r="G42" i="1"/>
  <c r="F42" i="1"/>
  <c r="G86" i="1"/>
  <c r="F86" i="1"/>
  <c r="I56" i="1"/>
  <c r="H56" i="1"/>
  <c r="L56" i="1" s="1"/>
  <c r="G5" i="1"/>
  <c r="F5" i="1"/>
  <c r="I92" i="1"/>
  <c r="H92" i="1"/>
  <c r="L92" i="1" s="1"/>
  <c r="H146" i="1"/>
  <c r="L146" i="1" s="1"/>
  <c r="I146" i="1"/>
  <c r="G73" i="1"/>
  <c r="F73" i="1"/>
  <c r="I4" i="1"/>
  <c r="H4" i="1"/>
  <c r="L4" i="1" s="1"/>
  <c r="I12" i="1"/>
  <c r="H12" i="1"/>
  <c r="L12" i="1" s="1"/>
  <c r="I20" i="1"/>
  <c r="H20" i="1"/>
  <c r="L20" i="1" s="1"/>
  <c r="I28" i="1"/>
  <c r="H28" i="1"/>
  <c r="L28" i="1" s="1"/>
  <c r="I36" i="1"/>
  <c r="H36" i="1"/>
  <c r="L36" i="1" s="1"/>
  <c r="G57" i="1"/>
  <c r="F57" i="1"/>
  <c r="G165" i="1"/>
  <c r="F165" i="1"/>
  <c r="I45" i="1"/>
  <c r="H45" i="1"/>
  <c r="L45" i="1" s="1"/>
  <c r="I77" i="1"/>
  <c r="H77" i="1"/>
  <c r="L77" i="1" s="1"/>
  <c r="I109" i="1"/>
  <c r="H109" i="1"/>
  <c r="L109" i="1" s="1"/>
  <c r="I169" i="1"/>
  <c r="H169" i="1"/>
  <c r="L169" i="1" s="1"/>
  <c r="I105" i="1"/>
  <c r="H105" i="1"/>
  <c r="L105" i="1" s="1"/>
  <c r="G58" i="1"/>
  <c r="F58" i="1"/>
  <c r="F82" i="1"/>
  <c r="G82" i="1"/>
  <c r="G102" i="1"/>
  <c r="F102" i="1"/>
  <c r="G122" i="1"/>
  <c r="F122" i="1"/>
  <c r="I49" i="1"/>
  <c r="H49" i="1"/>
  <c r="L49" i="1" s="1"/>
  <c r="I69" i="1"/>
  <c r="H69" i="1"/>
  <c r="L69" i="1" s="1"/>
  <c r="I89" i="1"/>
  <c r="H89" i="1"/>
  <c r="L89" i="1" s="1"/>
  <c r="I113" i="1"/>
  <c r="H113" i="1"/>
  <c r="L113" i="1" s="1"/>
  <c r="I94" i="1" l="1"/>
  <c r="H94" i="1"/>
  <c r="L94" i="1" s="1"/>
  <c r="I50" i="1"/>
  <c r="H50" i="1"/>
  <c r="L50" i="1" s="1"/>
  <c r="H17" i="1"/>
  <c r="L17" i="1" s="1"/>
  <c r="I17" i="1"/>
  <c r="I102" i="1"/>
  <c r="H102" i="1"/>
  <c r="L102" i="1" s="1"/>
  <c r="H58" i="1"/>
  <c r="L58" i="1" s="1"/>
  <c r="I58" i="1"/>
  <c r="I165" i="1"/>
  <c r="H165" i="1"/>
  <c r="L165" i="1" s="1"/>
  <c r="I5" i="1"/>
  <c r="H5" i="1"/>
  <c r="L5" i="1" s="1"/>
  <c r="I86" i="1"/>
  <c r="H86" i="1"/>
  <c r="L86" i="1" s="1"/>
  <c r="I101" i="1"/>
  <c r="H101" i="1"/>
  <c r="L101" i="1" s="1"/>
  <c r="I54" i="1"/>
  <c r="H54" i="1"/>
  <c r="L54" i="1" s="1"/>
  <c r="I145" i="1"/>
  <c r="H145" i="1"/>
  <c r="L145" i="1" s="1"/>
  <c r="H33" i="1"/>
  <c r="L33" i="1" s="1"/>
  <c r="I33" i="1"/>
  <c r="H110" i="1"/>
  <c r="L110" i="1" s="1"/>
  <c r="I110" i="1"/>
  <c r="I70" i="1"/>
  <c r="H70" i="1"/>
  <c r="L70" i="1" s="1"/>
  <c r="I9" i="1"/>
  <c r="H9" i="1"/>
  <c r="L9" i="1" s="1"/>
  <c r="I133" i="1"/>
  <c r="H133" i="1"/>
  <c r="L133" i="1" s="1"/>
  <c r="I106" i="1"/>
  <c r="H106" i="1"/>
  <c r="L106" i="1" s="1"/>
  <c r="H98" i="1"/>
  <c r="L98" i="1" s="1"/>
  <c r="I98" i="1"/>
  <c r="I114" i="1"/>
  <c r="H114" i="1"/>
  <c r="L114" i="1" s="1"/>
  <c r="I46" i="1"/>
  <c r="H46" i="1"/>
  <c r="L46" i="1" s="1"/>
  <c r="I13" i="1"/>
  <c r="H13" i="1"/>
  <c r="L13" i="1" s="1"/>
  <c r="H62" i="1"/>
  <c r="L62" i="1" s="1"/>
  <c r="I62" i="1"/>
  <c r="H66" i="1"/>
  <c r="L66" i="1" s="1"/>
  <c r="I66" i="1"/>
  <c r="H29" i="1"/>
  <c r="L29" i="1" s="1"/>
  <c r="I29" i="1"/>
  <c r="H82" i="1"/>
  <c r="L82" i="1" s="1"/>
  <c r="I82" i="1"/>
  <c r="I122" i="1"/>
  <c r="H122" i="1"/>
  <c r="L122" i="1" s="1"/>
  <c r="I57" i="1"/>
  <c r="H57" i="1"/>
  <c r="L57" i="1" s="1"/>
  <c r="I73" i="1"/>
  <c r="H73" i="1"/>
  <c r="L73" i="1" s="1"/>
  <c r="I42" i="1"/>
  <c r="H42" i="1"/>
  <c r="L42" i="1" s="1"/>
  <c r="I118" i="1"/>
  <c r="H118" i="1"/>
  <c r="L118" i="1" s="1"/>
  <c r="I74" i="1"/>
  <c r="H74" i="1"/>
  <c r="L74" i="1" s="1"/>
  <c r="I37" i="1"/>
  <c r="H37" i="1"/>
  <c r="L37" i="1" s="1"/>
  <c r="I153" i="1"/>
  <c r="H153" i="1"/>
  <c r="L153" i="1" s="1"/>
  <c r="I137" i="1"/>
  <c r="H137" i="1"/>
  <c r="L137" i="1" s="1"/>
  <c r="I25" i="1"/>
  <c r="H25" i="1"/>
  <c r="L25" i="1" s="1"/>
  <c r="I90" i="1"/>
  <c r="H90" i="1"/>
  <c r="L90" i="1" s="1"/>
  <c r="I121" i="1"/>
  <c r="H121" i="1"/>
  <c r="L121" i="1" s="1"/>
  <c r="I161" i="1"/>
  <c r="H161" i="1"/>
  <c r="L161" i="1" s="1"/>
  <c r="I78" i="1"/>
  <c r="H78" i="1"/>
  <c r="L78" i="1" s="1"/>
</calcChain>
</file>

<file path=xl/sharedStrings.xml><?xml version="1.0" encoding="utf-8"?>
<sst xmlns="http://schemas.openxmlformats.org/spreadsheetml/2006/main" count="692" uniqueCount="529">
  <si>
    <t>name</t>
  </si>
  <si>
    <t>password</t>
  </si>
  <si>
    <t>profile</t>
  </si>
  <si>
    <t>remote-address</t>
  </si>
  <si>
    <t>service</t>
  </si>
  <si>
    <t>Servidor</t>
  </si>
  <si>
    <t>Juan Carlos</t>
  </si>
  <si>
    <t>Joaquín Mendoza Coc</t>
  </si>
  <si>
    <t>Alberto Xoch Yaxon</t>
  </si>
  <si>
    <t>Raul Tzorin Cosigua</t>
  </si>
  <si>
    <t>Asociacion Asidro Km123</t>
  </si>
  <si>
    <t>Juan Tzorin Cosigua</t>
  </si>
  <si>
    <t>Teresa Mendoza Palax</t>
  </si>
  <si>
    <t>Carlos Guarcax Panjoj</t>
  </si>
  <si>
    <t>Fermin Guarcax Julajuj</t>
  </si>
  <si>
    <t>Josefina Palax Chiroy</t>
  </si>
  <si>
    <t>Juana Castro Guarcax</t>
  </si>
  <si>
    <t>Marcelo Guarcax Julajuj</t>
  </si>
  <si>
    <t>Martin Guarcax Mendoza</t>
  </si>
  <si>
    <t>Fredy Mendoza Panjoj</t>
  </si>
  <si>
    <t>Erick Fransico Ajualip</t>
  </si>
  <si>
    <t>Demetrio Guarcax Quiejay</t>
  </si>
  <si>
    <t>Oscar Mendoza Coc</t>
  </si>
  <si>
    <t>Rafael Nimajay</t>
  </si>
  <si>
    <t>Maria Vicente Xitamul</t>
  </si>
  <si>
    <t>Rosario Quisuina</t>
  </si>
  <si>
    <t>Fredy Alexander Cosigua Coc</t>
  </si>
  <si>
    <t>Gelber Chumil Panjoj</t>
  </si>
  <si>
    <t>Mariano Palax Tuy</t>
  </si>
  <si>
    <t>Rigo Palax Palax</t>
  </si>
  <si>
    <t>Yessica Yojana Cosigua Panjoj</t>
  </si>
  <si>
    <t>Carlos Guit Xibalbay</t>
  </si>
  <si>
    <t>Carlos Yaxon Cumes</t>
  </si>
  <si>
    <t>Luis Sicajau</t>
  </si>
  <si>
    <t>Manuel Pablo Tuy</t>
  </si>
  <si>
    <t>Martin Tuy Guarcax</t>
  </si>
  <si>
    <t>Faustino Guarcax Panjoj</t>
  </si>
  <si>
    <t>Rodolfo Panjoj</t>
  </si>
  <si>
    <t>Miriam Guarcax Bixcul</t>
  </si>
  <si>
    <t>Gustavo Angel Aju Churunel</t>
  </si>
  <si>
    <t>Cristobal Guarcax Pos</t>
  </si>
  <si>
    <t>Cristobal Guarcax Chiroy</t>
  </si>
  <si>
    <t>Daniel Mendoza Ajcojom</t>
  </si>
  <si>
    <t>Rigoberto Mendoza Guarcax</t>
  </si>
  <si>
    <t>Mariano Tuiz Aju</t>
  </si>
  <si>
    <t>Oscar Chiroy</t>
  </si>
  <si>
    <t>Alberto Mendoza Churunel</t>
  </si>
  <si>
    <t>Roberto Carlos Junich Bocel</t>
  </si>
  <si>
    <t>Santos Mendoza Palax</t>
  </si>
  <si>
    <t>Victor Guarcax Chiroy</t>
  </si>
  <si>
    <t>Bartolome Tuy</t>
  </si>
  <si>
    <t>Estuardo Tuy Palax</t>
  </si>
  <si>
    <t>Joel Tuy Tuy</t>
  </si>
  <si>
    <t>Julian Palax Castro</t>
  </si>
  <si>
    <t>Julian Panjoj Antonio</t>
  </si>
  <si>
    <t>Lidia Asucena Tuy Guit</t>
  </si>
  <si>
    <t>Rolando Tuy</t>
  </si>
  <si>
    <t>Rony David Coc</t>
  </si>
  <si>
    <t>Alejandro Tuy</t>
  </si>
  <si>
    <t>Antonio Mendoza Tun</t>
  </si>
  <si>
    <t>Asociacion Aspegua</t>
  </si>
  <si>
    <t>Andres Coc Panjoj</t>
  </si>
  <si>
    <t>Luis Cosigua Xoquic</t>
  </si>
  <si>
    <t>Mario Enrique Guarcax Palax</t>
  </si>
  <si>
    <t>Edy Mendoza</t>
  </si>
  <si>
    <t>Irma Mendoza Coc</t>
  </si>
  <si>
    <t>Santos Par Cosigua</t>
  </si>
  <si>
    <t>Mario Rigoberto Par Cumes</t>
  </si>
  <si>
    <t>Angel Sajvin Toc</t>
  </si>
  <si>
    <t>Gilberto Par Yaxon</t>
  </si>
  <si>
    <t>Israel Par Ibate</t>
  </si>
  <si>
    <t>Sonia Esperanza Cuc Cumes</t>
  </si>
  <si>
    <t>Jose Pich Quisquina</t>
  </si>
  <si>
    <t>Allan Enrique Churunel Lopez</t>
  </si>
  <si>
    <t>Ricardo Julajuj Raxtun</t>
  </si>
  <si>
    <t>Maria Cristina Ajpuac Dias</t>
  </si>
  <si>
    <t>Daniel Junich Castro</t>
  </si>
  <si>
    <t>Delfino Cuc Cumes</t>
  </si>
  <si>
    <t>Jose Luis Cuc Julajuuj</t>
  </si>
  <si>
    <t>Maria Del Carmen Panjoj Guarcax</t>
  </si>
  <si>
    <t>Norma Leticia Cuc Ixcoy</t>
  </si>
  <si>
    <t>Carlos Alberto Antonio Bixcul</t>
  </si>
  <si>
    <t>Marcelo Abelino Chumil Bixcul</t>
  </si>
  <si>
    <t>Hector Pich Quisquina</t>
  </si>
  <si>
    <t>Juan Antonio Cojtin</t>
  </si>
  <si>
    <t>Julio Chiroy Yaxon</t>
  </si>
  <si>
    <t>Gerardo Guarquez Vasquez</t>
  </si>
  <si>
    <t>Jorge Mario Chiroy Chopen</t>
  </si>
  <si>
    <t>Nicolas Cuc Meletz</t>
  </si>
  <si>
    <t>Andres Morales Bocel</t>
  </si>
  <si>
    <t>Alex Xoch</t>
  </si>
  <si>
    <t>Marcelino Palax Par</t>
  </si>
  <si>
    <t>Rolando Churunel Escuela</t>
  </si>
  <si>
    <t>Elias Guarcax Bixcul</t>
  </si>
  <si>
    <t>Jose Chiroy Panjoj</t>
  </si>
  <si>
    <t>Jorge Mario Morales Cosigua1</t>
  </si>
  <si>
    <t>Reinaldo Chiroy</t>
  </si>
  <si>
    <t>Teresa Pos Ajiquichi</t>
  </si>
  <si>
    <t>Maria Churunel Quisquina</t>
  </si>
  <si>
    <t>Simeon Ajquichi Cosigua</t>
  </si>
  <si>
    <t>Adicsa Tablon</t>
  </si>
  <si>
    <t>Hector Mendoza Tun</t>
  </si>
  <si>
    <t>Santiago Ajiquichi Santa Maria</t>
  </si>
  <si>
    <t>Mario Alfonso Mendoza</t>
  </si>
  <si>
    <t>Andres Chiroy Guarcax</t>
  </si>
  <si>
    <t>Josue Chiroy Guarcax</t>
  </si>
  <si>
    <t>Pedro Churunel</t>
  </si>
  <si>
    <t>Sandra Chiroy</t>
  </si>
  <si>
    <t>Antonio Panjoj Guarcax</t>
  </si>
  <si>
    <t>Profe Pedro Santa Maria</t>
  </si>
  <si>
    <t>Carlos Par Arca De Noe</t>
  </si>
  <si>
    <t>Pablo Mendoza Antena Morales</t>
  </si>
  <si>
    <t>Santos Morales Repetidora</t>
  </si>
  <si>
    <t>Alberto Panjoj Guarcax</t>
  </si>
  <si>
    <t>Eduardo Yaxon</t>
  </si>
  <si>
    <t>Juan Yaxon Morales</t>
  </si>
  <si>
    <t>Rolando Morales Repetidora</t>
  </si>
  <si>
    <t>Parroquia San Pablo</t>
  </si>
  <si>
    <t>Jose Raxtun</t>
  </si>
  <si>
    <t>Miguel Morales Guarcax</t>
  </si>
  <si>
    <t>Albino Coc Cosigua</t>
  </si>
  <si>
    <t>Jose Xep</t>
  </si>
  <si>
    <t>Baudilio Quisquina Palax</t>
  </si>
  <si>
    <t>Roselia Guit</t>
  </si>
  <si>
    <t>Teresa Cosigua Iboy</t>
  </si>
  <si>
    <t>Intercop Chuacruz</t>
  </si>
  <si>
    <t>Juan Luis Aju Mendoza</t>
  </si>
  <si>
    <t>Santos Ajcojom</t>
  </si>
  <si>
    <t>Rodrigo David Morales Mendoza</t>
  </si>
  <si>
    <t>Santos Tuy Ixtuc</t>
  </si>
  <si>
    <t>Henry Vicente Chavez</t>
  </si>
  <si>
    <t>Miguel Chiroy Morales</t>
  </si>
  <si>
    <t>Cristina Mendoza Tzaput</t>
  </si>
  <si>
    <t>Zucely Mendoza Alvarez</t>
  </si>
  <si>
    <t>Javier Chiroy Ben</t>
  </si>
  <si>
    <t>Links Sucursal</t>
  </si>
  <si>
    <t>Israel Geremias Guarcax Pablo</t>
  </si>
  <si>
    <t>Zacarias Chiroy Tuy</t>
  </si>
  <si>
    <t>Ernesto Panjoj Guarcax</t>
  </si>
  <si>
    <t>Cliente San Jorge</t>
  </si>
  <si>
    <t>Jaime Palax Churunel</t>
  </si>
  <si>
    <t>Margarito Palax Palax</t>
  </si>
  <si>
    <t>Antonio Palax Pecher</t>
  </si>
  <si>
    <t>Edy Eduardo Cosigua Meletz</t>
  </si>
  <si>
    <t>Jesus Xep Chumil</t>
  </si>
  <si>
    <t>Marcela Chiroy</t>
  </si>
  <si>
    <t>Cliente Cruz</t>
  </si>
  <si>
    <t>Conexion1</t>
  </si>
  <si>
    <t>David Ferre</t>
  </si>
  <si>
    <t>Cliente Tzaput</t>
  </si>
  <si>
    <t>Antonio Hiroy</t>
  </si>
  <si>
    <t>Santiago Palax Churunel</t>
  </si>
  <si>
    <t>Juan Morales Guarcax</t>
  </si>
  <si>
    <t>Mateo Xep Chumil</t>
  </si>
  <si>
    <t>Esteban Guarcax Cosigua</t>
  </si>
  <si>
    <t>Crecencio Chiroy Bocel</t>
  </si>
  <si>
    <t>Pedro Panjoj Guarcax</t>
  </si>
  <si>
    <t>Victoriano Guarcax Tzay</t>
  </si>
  <si>
    <t>Pablo Tuy</t>
  </si>
  <si>
    <t>Pedro Chiroy Bixcul</t>
  </si>
  <si>
    <t>Romeo Guarcax Panjoj</t>
  </si>
  <si>
    <t>Lidia Maribel Morales Guarcax</t>
  </si>
  <si>
    <t>Mario Morales Cutzal</t>
  </si>
  <si>
    <t>Marvin Topoz Ajpuac</t>
  </si>
  <si>
    <t>Julia Palax Churunel</t>
  </si>
  <si>
    <t>Cesar Artemio Chiroy Pablo</t>
  </si>
  <si>
    <t>Efrain Mendoza Xep</t>
  </si>
  <si>
    <t>Jose Morales Sicajau</t>
  </si>
  <si>
    <t>Fredy Ismael Guarcax Palax</t>
  </si>
  <si>
    <t>Violeta Lopez Lopez</t>
  </si>
  <si>
    <t>Mariano Chiroy Tuy</t>
  </si>
  <si>
    <t>Santos Churunel Morales</t>
  </si>
  <si>
    <t>Prueba Palax</t>
  </si>
  <si>
    <t>Marvin Quisquina Tuy</t>
  </si>
  <si>
    <t>INSERT INTO cliente (nombre_cliente, telefono_cliente, id_municipio, domicilio, ubicacion_gps, id_tipo_cliente) VALUES('Servidor','42071574',15,'Domicilio de Sololá','31.098 -40.534',1);</t>
  </si>
  <si>
    <t>INSERT INTO cliente (nombre_cliente, telefono_cliente, id_municipio, domicilio, ubicacion_gps, id_tipo_cliente) VALUES('Juan Carlos','49411467',11,'Domicilio de Sololá','69.087 -69.510',1);</t>
  </si>
  <si>
    <t>INSERT INTO cliente (nombre_cliente, telefono_cliente, id_municipio, domicilio, ubicacion_gps, id_tipo_cliente) VALUES('Joaquín Mendoza Coc','63677435',2,'Domicilio de Sololá','00.037 -64.885',1);</t>
  </si>
  <si>
    <t>INSERT INTO cliente (nombre_cliente, telefono_cliente, id_municipio, domicilio, ubicacion_gps, id_tipo_cliente) VALUES('Alberto Xoch Yaxon','58291897',1,'Domicilio de Sololá','12.553 -13.198',1);</t>
  </si>
  <si>
    <t>INSERT INTO cliente (nombre_cliente, telefono_cliente, id_municipio, domicilio, ubicacion_gps, id_tipo_cliente) VALUES('Raul Tzorin Cosigua','62583783',19,'Domicilio de Sololá','01.515 -98.639',1);</t>
  </si>
  <si>
    <t>INSERT INTO cliente (nombre_cliente, telefono_cliente, id_municipio, domicilio, ubicacion_gps, id_tipo_cliente) VALUES('Asociacion Asidro Km123','85578835',12,'Domicilio de Sololá','95.826 -79.505',1);</t>
  </si>
  <si>
    <t>INSERT INTO cliente (nombre_cliente, telefono_cliente, id_municipio, domicilio, ubicacion_gps, id_tipo_cliente) VALUES('Juan Tzorin Cosigua','00659728',11,'Domicilio de Sololá','37.486 -30.634',1);</t>
  </si>
  <si>
    <t>INSERT INTO cliente (nombre_cliente, telefono_cliente, id_municipio, domicilio, ubicacion_gps, id_tipo_cliente) VALUES('Teresa Mendoza Palax','33617749',18,'Domicilio de Sololá','49.735 -07.108',1);</t>
  </si>
  <si>
    <t>INSERT INTO cliente (nombre_cliente, telefono_cliente, id_municipio, domicilio, ubicacion_gps, id_tipo_cliente) VALUES('Carlos Guarcax Panjoj','18302213',2,'Domicilio de Sololá','43.149 -46.895',1);</t>
  </si>
  <si>
    <t>INSERT INTO cliente (nombre_cliente, telefono_cliente, id_municipio, domicilio, ubicacion_gps, id_tipo_cliente) VALUES('Fermin Guarcax Julajuj','92911281',18,'Domicilio de Sololá','83.897 -44.119',1);</t>
  </si>
  <si>
    <t>INSERT INTO cliente (nombre_cliente, telefono_cliente, id_municipio, domicilio, ubicacion_gps, id_tipo_cliente) VALUES('Josefina Palax Chiroy','50402032',17,'Domicilio de Sololá','66.745 -55.472',1);</t>
  </si>
  <si>
    <t>INSERT INTO cliente (nombre_cliente, telefono_cliente, id_municipio, domicilio, ubicacion_gps, id_tipo_cliente) VALUES('Juana Castro Guarcax','38668227',16,'Domicilio de Sololá','49.367 -76.696',1);</t>
  </si>
  <si>
    <t>INSERT INTO cliente (nombre_cliente, telefono_cliente, id_municipio, domicilio, ubicacion_gps, id_tipo_cliente) VALUES('Marcelo Guarcax Julajuj','74897944',14,'Domicilio de Sololá','95.466 -13.000',1);</t>
  </si>
  <si>
    <t>INSERT INTO cliente (nombre_cliente, telefono_cliente, id_municipio, domicilio, ubicacion_gps, id_tipo_cliente) VALUES('Martin Guarcax Mendoza','86960274',7,'Domicilio de Sololá','68.531 -84.286',1);</t>
  </si>
  <si>
    <t>INSERT INTO cliente (nombre_cliente, telefono_cliente, id_municipio, domicilio, ubicacion_gps, id_tipo_cliente) VALUES('Fredy Mendoza Panjoj','18455581',4,'Domicilio de Sololá','93.601 -15.576',1);</t>
  </si>
  <si>
    <t>INSERT INTO cliente (nombre_cliente, telefono_cliente, id_municipio, domicilio, ubicacion_gps, id_tipo_cliente) VALUES('Erick Fransico Ajualip','10153384',11,'Domicilio de Sololá','46.806 -73.169',1);</t>
  </si>
  <si>
    <t>INSERT INTO cliente (nombre_cliente, telefono_cliente, id_municipio, domicilio, ubicacion_gps, id_tipo_cliente) VALUES('Demetrio Guarcax Quiejay','38048315',6,'Domicilio de Sololá','27.567 -59.003',1);</t>
  </si>
  <si>
    <t>INSERT INTO cliente (nombre_cliente, telefono_cliente, id_municipio, domicilio, ubicacion_gps, id_tipo_cliente) VALUES('Oscar Mendoza Coc','18935112',11,'Domicilio de Sololá','06.851 -66.838',1);</t>
  </si>
  <si>
    <t>INSERT INTO cliente (nombre_cliente, telefono_cliente, id_municipio, domicilio, ubicacion_gps, id_tipo_cliente) VALUES('Rafael Nimajay','22097333',6,'Domicilio de Sololá','08.898 -95.284',1);</t>
  </si>
  <si>
    <t>INSERT INTO cliente (nombre_cliente, telefono_cliente, id_municipio, domicilio, ubicacion_gps, id_tipo_cliente) VALUES('Maria Vicente Xitamul','97604114',12,'Domicilio de Sololá','07.561 -78.571',1);</t>
  </si>
  <si>
    <t>INSERT INTO cliente (nombre_cliente, telefono_cliente, id_municipio, domicilio, ubicacion_gps, id_tipo_cliente) VALUES('Rosario Quisuina','62560692',10,'Domicilio de Sololá','92.736 -76.494',1);</t>
  </si>
  <si>
    <t>INSERT INTO cliente (nombre_cliente, telefono_cliente, id_municipio, domicilio, ubicacion_gps, id_tipo_cliente) VALUES('Fredy Alexander Cosigua Coc','36943875',3,'Domicilio de Sololá','49.643 -86.741',1);</t>
  </si>
  <si>
    <t>INSERT INTO cliente (nombre_cliente, telefono_cliente, id_municipio, domicilio, ubicacion_gps, id_tipo_cliente) VALUES('Gelber Chumil Panjoj','78223859',5,'Domicilio de Sololá','00.374 -03.137',1);</t>
  </si>
  <si>
    <t>INSERT INTO cliente (nombre_cliente, telefono_cliente, id_municipio, domicilio, ubicacion_gps, id_tipo_cliente) VALUES('Mariano Palax Tuy','09824463',16,'Domicilio de Sololá','45.551 -65.727',1);</t>
  </si>
  <si>
    <t>INSERT INTO cliente (nombre_cliente, telefono_cliente, id_municipio, domicilio, ubicacion_gps, id_tipo_cliente) VALUES('Rigo Palax Palax','32092811',7,'Domicilio de Sololá','01.694 -59.744',1);</t>
  </si>
  <si>
    <t>INSERT INTO cliente (nombre_cliente, telefono_cliente, id_municipio, domicilio, ubicacion_gps, id_tipo_cliente) VALUES('Yessica Yojana Cosigua Panjoj','56691187',1,'Domicilio de Sololá','06.591 -00.730',1);</t>
  </si>
  <si>
    <t>INSERT INTO cliente (nombre_cliente, telefono_cliente, id_municipio, domicilio, ubicacion_gps, id_tipo_cliente) VALUES('Carlos Guit Xibalbay','55278511',8,'Domicilio de Sololá','34.839 -58.632',1);</t>
  </si>
  <si>
    <t>INSERT INTO cliente (nombre_cliente, telefono_cliente, id_municipio, domicilio, ubicacion_gps, id_tipo_cliente) VALUES('Carlos Yaxon Cumes','48096289',4,'Domicilio de Sololá','53.630 -05.437',1);</t>
  </si>
  <si>
    <t>INSERT INTO cliente (nombre_cliente, telefono_cliente, id_municipio, domicilio, ubicacion_gps, id_tipo_cliente) VALUES('Luis Sicajau','59490592',5,'Domicilio de Sololá','52.532 -76.449',1);</t>
  </si>
  <si>
    <t>INSERT INTO cliente (nombre_cliente, telefono_cliente, id_municipio, domicilio, ubicacion_gps, id_tipo_cliente) VALUES('Manuel Pablo Tuy','09158283',14,'Domicilio de Sololá','88.602 -57.455',1);</t>
  </si>
  <si>
    <t>INSERT INTO cliente (nombre_cliente, telefono_cliente, id_municipio, domicilio, ubicacion_gps, id_tipo_cliente) VALUES('Martin Tuy Guarcax','04416120',11,'Domicilio de Sololá','03.596 -46.337',1);</t>
  </si>
  <si>
    <t>INSERT INTO cliente (nombre_cliente, telefono_cliente, id_municipio, domicilio, ubicacion_gps, id_tipo_cliente) VALUES('Faustino Guarcax Panjoj','36981162',19,'Domicilio de Sololá','24.781 -78.633',1);</t>
  </si>
  <si>
    <t>INSERT INTO cliente (nombre_cliente, telefono_cliente, id_municipio, domicilio, ubicacion_gps, id_tipo_cliente) VALUES('Rodolfo Panjoj','07055246',4,'Domicilio de Sololá','36.229 -90.591',1);</t>
  </si>
  <si>
    <t>INSERT INTO cliente (nombre_cliente, telefono_cliente, id_municipio, domicilio, ubicacion_gps, id_tipo_cliente) VALUES('Miriam Guarcax Bixcul','41404461',4,'Domicilio de Sololá','84.864 -18.585',1);</t>
  </si>
  <si>
    <t>INSERT INTO cliente (nombre_cliente, telefono_cliente, id_municipio, domicilio, ubicacion_gps, id_tipo_cliente) VALUES('Gustavo Angel Aju Churunel','06238123',7,'Domicilio de Sololá','85.132 -09.598',1);</t>
  </si>
  <si>
    <t>INSERT INTO cliente (nombre_cliente, telefono_cliente, id_municipio, domicilio, ubicacion_gps, id_tipo_cliente) VALUES('Cristobal Guarcax Pos','40696357',4,'Domicilio de Sololá','82.240 -97.670',1);</t>
  </si>
  <si>
    <t>INSERT INTO cliente (nombre_cliente, telefono_cliente, id_municipio, domicilio, ubicacion_gps, id_tipo_cliente) VALUES('Cristobal Guarcax Chiroy','02987967',10,'Domicilio de Sololá','08.870 -96.932',1);</t>
  </si>
  <si>
    <t>INSERT INTO cliente (nombre_cliente, telefono_cliente, id_municipio, domicilio, ubicacion_gps, id_tipo_cliente) VALUES('Daniel Mendoza Ajcojom','38326162',4,'Domicilio de Sololá','38.527 -46.905',1);</t>
  </si>
  <si>
    <t>INSERT INTO cliente (nombre_cliente, telefono_cliente, id_municipio, domicilio, ubicacion_gps, id_tipo_cliente) VALUES('Rigoberto Mendoza Guarcax','02736776',18,'Domicilio de Sololá','32.625 -91.353',1);</t>
  </si>
  <si>
    <t>INSERT INTO cliente (nombre_cliente, telefono_cliente, id_municipio, domicilio, ubicacion_gps, id_tipo_cliente) VALUES('Mariano Tuiz Aju','79301890',5,'Domicilio de Sololá','93.007 -06.326',1);</t>
  </si>
  <si>
    <t>INSERT INTO cliente (nombre_cliente, telefono_cliente, id_municipio, domicilio, ubicacion_gps, id_tipo_cliente) VALUES('Oscar Chiroy','63925519',16,'Domicilio de Sololá','98.067 -59.619',1);</t>
  </si>
  <si>
    <t>INSERT INTO cliente (nombre_cliente, telefono_cliente, id_municipio, domicilio, ubicacion_gps, id_tipo_cliente) VALUES('Alberto Mendoza Churunel','97576604',14,'Domicilio de Sololá','87.833 -91.279',1);</t>
  </si>
  <si>
    <t>INSERT INTO cliente (nombre_cliente, telefono_cliente, id_municipio, domicilio, ubicacion_gps, id_tipo_cliente) VALUES('Roberto Carlos Junich Bocel','89786336',8,'Domicilio de Sololá','16.859 -96.021',1);</t>
  </si>
  <si>
    <t>INSERT INTO cliente (nombre_cliente, telefono_cliente, id_municipio, domicilio, ubicacion_gps, id_tipo_cliente) VALUES('Santos Mendoza Palax','71979554',17,'Domicilio de Sololá','99.391 -54.218',1);</t>
  </si>
  <si>
    <t>INSERT INTO cliente (nombre_cliente, telefono_cliente, id_municipio, domicilio, ubicacion_gps, id_tipo_cliente) VALUES('Victor Guarcax Chiroy','69916810',14,'Domicilio de Sololá','92.248 -02.462',1);</t>
  </si>
  <si>
    <t>INSERT INTO cliente (nombre_cliente, telefono_cliente, id_municipio, domicilio, ubicacion_gps, id_tipo_cliente) VALUES('Bartolome Tuy','47574956',13,'Domicilio de Sololá','21.846 -39.214',1);</t>
  </si>
  <si>
    <t>INSERT INTO cliente (nombre_cliente, telefono_cliente, id_municipio, domicilio, ubicacion_gps, id_tipo_cliente) VALUES('Estuardo Tuy Palax','03831767',19,'Domicilio de Sololá','89.451 -79.806',1);</t>
  </si>
  <si>
    <t>INSERT INTO cliente (nombre_cliente, telefono_cliente, id_municipio, domicilio, ubicacion_gps, id_tipo_cliente) VALUES('Joel Tuy Tuy','77326481',19,'Domicilio de Sololá','31.696 -05.122',1);</t>
  </si>
  <si>
    <t>INSERT INTO cliente (nombre_cliente, telefono_cliente, id_municipio, domicilio, ubicacion_gps, id_tipo_cliente) VALUES('Julian Palax Castro','94362409',4,'Domicilio de Sololá','37.604 -40.428',1);</t>
  </si>
  <si>
    <t>INSERT INTO cliente (nombre_cliente, telefono_cliente, id_municipio, domicilio, ubicacion_gps, id_tipo_cliente) VALUES('Julian Panjoj Antonio','19205761',16,'Domicilio de Sololá','77.231 -97.249',1);</t>
  </si>
  <si>
    <t>INSERT INTO cliente (nombre_cliente, telefono_cliente, id_municipio, domicilio, ubicacion_gps, id_tipo_cliente) VALUES('Lidia Asucena Tuy Guit','00614620',10,'Domicilio de Sololá','17.068 -20.545',1);</t>
  </si>
  <si>
    <t>INSERT INTO cliente (nombre_cliente, telefono_cliente, id_municipio, domicilio, ubicacion_gps, id_tipo_cliente) VALUES('Rolando Tuy','42504682',10,'Domicilio de Sololá','23.978 -54.560',1);</t>
  </si>
  <si>
    <t>INSERT INTO cliente (nombre_cliente, telefono_cliente, id_municipio, domicilio, ubicacion_gps, id_tipo_cliente) VALUES('Rony David Coc','97098731',4,'Domicilio de Sololá','57.897 -31.496',1);</t>
  </si>
  <si>
    <t>INSERT INTO cliente (nombre_cliente, telefono_cliente, id_municipio, domicilio, ubicacion_gps, id_tipo_cliente) VALUES('Alejandro Tuy','44244283',6,'Domicilio de Sololá','22.370 -59.191',1);</t>
  </si>
  <si>
    <t>INSERT INTO cliente (nombre_cliente, telefono_cliente, id_municipio, domicilio, ubicacion_gps, id_tipo_cliente) VALUES('Antonio Mendoza Tun','25329738',2,'Domicilio de Sololá','21.045 -35.421',1);</t>
  </si>
  <si>
    <t>INSERT INTO cliente (nombre_cliente, telefono_cliente, id_municipio, domicilio, ubicacion_gps, id_tipo_cliente) VALUES('Asociacion Aspegua','75515635',13,'Domicilio de Sololá','00.396 -80.205',1);</t>
  </si>
  <si>
    <t>INSERT INTO cliente (nombre_cliente, telefono_cliente, id_municipio, domicilio, ubicacion_gps, id_tipo_cliente) VALUES('Andres Coc Panjoj','46432701',9,'Domicilio de Sololá','97.193 -83.294',1);</t>
  </si>
  <si>
    <t>INSERT INTO cliente (nombre_cliente, telefono_cliente, id_municipio, domicilio, ubicacion_gps, id_tipo_cliente) VALUES('Luis Cosigua Xoquic','20790854',13,'Domicilio de Sololá','65.486 -09.369',1);</t>
  </si>
  <si>
    <t>INSERT INTO cliente (nombre_cliente, telefono_cliente, id_municipio, domicilio, ubicacion_gps, id_tipo_cliente) VALUES('Mario Enrique Guarcax Palax','81665560',5,'Domicilio de Sololá','79.757 -83.079',1);</t>
  </si>
  <si>
    <t>INSERT INTO cliente (nombre_cliente, telefono_cliente, id_municipio, domicilio, ubicacion_gps, id_tipo_cliente) VALUES('Edy Mendoza','22255214',13,'Domicilio de Sololá','22.885 -33.907',1);</t>
  </si>
  <si>
    <t>INSERT INTO cliente (nombre_cliente, telefono_cliente, id_municipio, domicilio, ubicacion_gps, id_tipo_cliente) VALUES('Irma Mendoza Coc','32603109',18,'Domicilio de Sololá','32.900 -31.050',1);</t>
  </si>
  <si>
    <t>INSERT INTO cliente (nombre_cliente, telefono_cliente, id_municipio, domicilio, ubicacion_gps, id_tipo_cliente) VALUES('Santos Par Cosigua','17166365',3,'Domicilio de Sololá','10.535 -94.674',1);</t>
  </si>
  <si>
    <t>INSERT INTO cliente (nombre_cliente, telefono_cliente, id_municipio, domicilio, ubicacion_gps, id_tipo_cliente) VALUES('Mario Rigoberto Par Cumes','25366639',4,'Domicilio de Sololá','15.471 -18.905',1);</t>
  </si>
  <si>
    <t>INSERT INTO cliente (nombre_cliente, telefono_cliente, id_municipio, domicilio, ubicacion_gps, id_tipo_cliente) VALUES('Angel Sajvin Toc','71367516',15,'Domicilio de Sololá','32.888 -13.991',1);</t>
  </si>
  <si>
    <t>INSERT INTO cliente (nombre_cliente, telefono_cliente, id_municipio, domicilio, ubicacion_gps, id_tipo_cliente) VALUES('Gilberto Par Yaxon','46715276',12,'Domicilio de Sololá','79.914 -90.269',1);</t>
  </si>
  <si>
    <t>INSERT INTO cliente (nombre_cliente, telefono_cliente, id_municipio, domicilio, ubicacion_gps, id_tipo_cliente) VALUES('Israel Par Ibate','73445718',17,'Domicilio de Sololá','26.763 -33.875',1);</t>
  </si>
  <si>
    <t>INSERT INTO cliente (nombre_cliente, telefono_cliente, id_municipio, domicilio, ubicacion_gps, id_tipo_cliente) VALUES('Sonia Esperanza Cuc Cumes','64064496',3,'Domicilio de Sololá','86.926 -20.955',1);</t>
  </si>
  <si>
    <t>INSERT INTO cliente (nombre_cliente, telefono_cliente, id_municipio, domicilio, ubicacion_gps, id_tipo_cliente) VALUES('Jose Pich Quisquina','68550907',4,'Domicilio de Sololá','73.503 -85.520',1);</t>
  </si>
  <si>
    <t>INSERT INTO cliente (nombre_cliente, telefono_cliente, id_municipio, domicilio, ubicacion_gps, id_tipo_cliente) VALUES('Allan Enrique Churunel Lopez','20915060',18,'Domicilio de Sololá','53.479 -04.280',1);</t>
  </si>
  <si>
    <t>INSERT INTO cliente (nombre_cliente, telefono_cliente, id_municipio, domicilio, ubicacion_gps, id_tipo_cliente) VALUES('Ricardo Julajuj Raxtun','82363040',14,'Domicilio de Sololá','31.819 -44.818',1);</t>
  </si>
  <si>
    <t>INSERT INTO cliente (nombre_cliente, telefono_cliente, id_municipio, domicilio, ubicacion_gps, id_tipo_cliente) VALUES('Maria Cristina Ajpuac Dias','20918871',17,'Domicilio de Sololá','54.446 -32.981',1);</t>
  </si>
  <si>
    <t>INSERT INTO cliente (nombre_cliente, telefono_cliente, id_municipio, domicilio, ubicacion_gps, id_tipo_cliente) VALUES('Daniel Junich Castro','99752061',13,'Domicilio de Sololá','98.064 -35.741',1);</t>
  </si>
  <si>
    <t>INSERT INTO cliente (nombre_cliente, telefono_cliente, id_municipio, domicilio, ubicacion_gps, id_tipo_cliente) VALUES('Delfino Cuc Cumes','56260614',14,'Domicilio de Sololá','15.916 -91.567',1);</t>
  </si>
  <si>
    <t>INSERT INTO cliente (nombre_cliente, telefono_cliente, id_municipio, domicilio, ubicacion_gps, id_tipo_cliente) VALUES('Jose Luis Cuc Julajuuj','04267192',15,'Domicilio de Sololá','35.377 -44.510',1);</t>
  </si>
  <si>
    <t>INSERT INTO cliente (nombre_cliente, telefono_cliente, id_municipio, domicilio, ubicacion_gps, id_tipo_cliente) VALUES('Maria Del Carmen Panjoj Guarcax','18294609',16,'Domicilio de Sololá','85.308 -19.463',1);</t>
  </si>
  <si>
    <t>INSERT INTO cliente (nombre_cliente, telefono_cliente, id_municipio, domicilio, ubicacion_gps, id_tipo_cliente) VALUES('Norma Leticia Cuc Ixcoy','51586686',10,'Domicilio de Sololá','72.936 -14.131',1);</t>
  </si>
  <si>
    <t>INSERT INTO cliente (nombre_cliente, telefono_cliente, id_municipio, domicilio, ubicacion_gps, id_tipo_cliente) VALUES('Carlos Alberto Antonio Bixcul','18591816',3,'Domicilio de Sololá','64.802 -84.497',1);</t>
  </si>
  <si>
    <t>INSERT INTO cliente (nombre_cliente, telefono_cliente, id_municipio, domicilio, ubicacion_gps, id_tipo_cliente) VALUES('Marcelo Abelino Chumil Bixcul','92976712',12,'Domicilio de Sololá','05.626 -15.310',1);</t>
  </si>
  <si>
    <t>INSERT INTO cliente (nombre_cliente, telefono_cliente, id_municipio, domicilio, ubicacion_gps, id_tipo_cliente) VALUES('Hector Pich Quisquina','64571175',6,'Domicilio de Sololá','12.744 -00.480',1);</t>
  </si>
  <si>
    <t>INSERT INTO cliente (nombre_cliente, telefono_cliente, id_municipio, domicilio, ubicacion_gps, id_tipo_cliente) VALUES('Juan Antonio Cojtin','92760707',12,'Domicilio de Sololá','58.240 -02.014',1);</t>
  </si>
  <si>
    <t>INSERT INTO cliente (nombre_cliente, telefono_cliente, id_municipio, domicilio, ubicacion_gps, id_tipo_cliente) VALUES('Julio Chiroy Yaxon','97261470',7,'Domicilio de Sololá','36.193 -14.748',1);</t>
  </si>
  <si>
    <t>INSERT INTO cliente (nombre_cliente, telefono_cliente, id_municipio, domicilio, ubicacion_gps, id_tipo_cliente) VALUES('Gerardo Guarquez Vasquez','10330485',11,'Domicilio de Sololá','24.962 -85.627',1);</t>
  </si>
  <si>
    <t>INSERT INTO cliente (nombre_cliente, telefono_cliente, id_municipio, domicilio, ubicacion_gps, id_tipo_cliente) VALUES('Jorge Mario Chiroy Chopen','58592945',5,'Domicilio de Sololá','71.428 -23.774',1);</t>
  </si>
  <si>
    <t>INSERT INTO cliente (nombre_cliente, telefono_cliente, id_municipio, domicilio, ubicacion_gps, id_tipo_cliente) VALUES('Nicolas Cuc Meletz','31581234',5,'Domicilio de Sololá','60.295 -24.275',1);</t>
  </si>
  <si>
    <t>INSERT INTO cliente (nombre_cliente, telefono_cliente, id_municipio, domicilio, ubicacion_gps, id_tipo_cliente) VALUES('Andres Morales Bocel','53780036',8,'Domicilio de Sololá','09.629 -43.225',1);</t>
  </si>
  <si>
    <t>INSERT INTO cliente (nombre_cliente, telefono_cliente, id_municipio, domicilio, ubicacion_gps, id_tipo_cliente) VALUES('Alex Xoch','57449029',15,'Domicilio de Sololá','11.688 -27.275',1);</t>
  </si>
  <si>
    <t>INSERT INTO cliente (nombre_cliente, telefono_cliente, id_municipio, domicilio, ubicacion_gps, id_tipo_cliente) VALUES('Marcelino Palax Par','31952320',5,'Domicilio de Sololá','82.773 -57.251',1);</t>
  </si>
  <si>
    <t>INSERT INTO cliente (nombre_cliente, telefono_cliente, id_municipio, domicilio, ubicacion_gps, id_tipo_cliente) VALUES('Rolando Churunel Escuela','09591948',13,'Domicilio de Sololá','55.278 -78.983',1);</t>
  </si>
  <si>
    <t>INSERT INTO cliente (nombre_cliente, telefono_cliente, id_municipio, domicilio, ubicacion_gps, id_tipo_cliente) VALUES('Elias Guarcax Bixcul','43880912',12,'Domicilio de Sololá','44.745 -87.155',1);</t>
  </si>
  <si>
    <t>INSERT INTO cliente (nombre_cliente, telefono_cliente, id_municipio, domicilio, ubicacion_gps, id_tipo_cliente) VALUES('Jose Chiroy Panjoj','16048361',19,'Domicilio de Sololá','53.658 -98.468',1);</t>
  </si>
  <si>
    <t>INSERT INTO cliente (nombre_cliente, telefono_cliente, id_municipio, domicilio, ubicacion_gps, id_tipo_cliente) VALUES('Jorge Mario Morales Cosigua1','94908750',11,'Domicilio de Sololá','43.151 -51.721',1);</t>
  </si>
  <si>
    <t>INSERT INTO cliente (nombre_cliente, telefono_cliente, id_municipio, domicilio, ubicacion_gps, id_tipo_cliente) VALUES('Reinaldo Chiroy','04607487',1,'Domicilio de Sololá','92.605 -09.265',1);</t>
  </si>
  <si>
    <t>INSERT INTO cliente (nombre_cliente, telefono_cliente, id_municipio, domicilio, ubicacion_gps, id_tipo_cliente) VALUES('Teresa Pos Ajiquichi','04575736',10,'Domicilio de Sololá','59.468 -29.757',1);</t>
  </si>
  <si>
    <t>INSERT INTO cliente (nombre_cliente, telefono_cliente, id_municipio, domicilio, ubicacion_gps, id_tipo_cliente) VALUES('Maria Churunel Quisquina','20454215',19,'Domicilio de Sololá','89.122 -03.476',1);</t>
  </si>
  <si>
    <t>INSERT INTO cliente (nombre_cliente, telefono_cliente, id_municipio, domicilio, ubicacion_gps, id_tipo_cliente) VALUES('Simeon Ajquichi Cosigua','21894841',4,'Domicilio de Sololá','66.258 -65.068',1);</t>
  </si>
  <si>
    <t>INSERT INTO cliente (nombre_cliente, telefono_cliente, id_municipio, domicilio, ubicacion_gps, id_tipo_cliente) VALUES('Adicsa Tablon','94347350',16,'Domicilio de Sololá','11.053 -40.819',1);</t>
  </si>
  <si>
    <t>INSERT INTO cliente (nombre_cliente, telefono_cliente, id_municipio, domicilio, ubicacion_gps, id_tipo_cliente) VALUES('Hector Mendoza Tun','19710586',10,'Domicilio de Sololá','92.558 -82.523',1);</t>
  </si>
  <si>
    <t>INSERT INTO cliente (nombre_cliente, telefono_cliente, id_municipio, domicilio, ubicacion_gps, id_tipo_cliente) VALUES('Santiago Ajiquichi Santa Maria','61912048',13,'Domicilio de Sololá','97.990 -77.206',1);</t>
  </si>
  <si>
    <t>INSERT INTO cliente (nombre_cliente, telefono_cliente, id_municipio, domicilio, ubicacion_gps, id_tipo_cliente) VALUES('Mario Alfonso Mendoza','51108428',15,'Domicilio de Sololá','84.241 -86.031',1);</t>
  </si>
  <si>
    <t>INSERT INTO cliente (nombre_cliente, telefono_cliente, id_municipio, domicilio, ubicacion_gps, id_tipo_cliente) VALUES('Andres Chiroy Guarcax','66333879',15,'Domicilio de Sololá','38.437 -93.962',1);</t>
  </si>
  <si>
    <t>INSERT INTO cliente (nombre_cliente, telefono_cliente, id_municipio, domicilio, ubicacion_gps, id_tipo_cliente) VALUES('Josue Chiroy Guarcax','98698538',6,'Domicilio de Sololá','86.250 -24.691',1);</t>
  </si>
  <si>
    <t>INSERT INTO cliente (nombre_cliente, telefono_cliente, id_municipio, domicilio, ubicacion_gps, id_tipo_cliente) VALUES('Pedro Churunel','44212780',9,'Domicilio de Sololá','74.562 -32.802',1);</t>
  </si>
  <si>
    <t>INSERT INTO cliente (nombre_cliente, telefono_cliente, id_municipio, domicilio, ubicacion_gps, id_tipo_cliente) VALUES('Sandra Chiroy','08501054',13,'Domicilio de Sololá','21.391 -09.405',1);</t>
  </si>
  <si>
    <t>INSERT INTO cliente (nombre_cliente, telefono_cliente, id_municipio, domicilio, ubicacion_gps, id_tipo_cliente) VALUES('Antonio Panjoj Guarcax','04794999',1,'Domicilio de Sololá','34.768 -17.763',1);</t>
  </si>
  <si>
    <t>INSERT INTO cliente (nombre_cliente, telefono_cliente, id_municipio, domicilio, ubicacion_gps, id_tipo_cliente) VALUES('Profe Pedro Santa Maria','30894785',15,'Domicilio de Sololá','46.069 -42.312',1);</t>
  </si>
  <si>
    <t>INSERT INTO cliente (nombre_cliente, telefono_cliente, id_municipio, domicilio, ubicacion_gps, id_tipo_cliente) VALUES('Carlos Par Arca De Noe','20571776',17,'Domicilio de Sololá','87.554 -86.165',1);</t>
  </si>
  <si>
    <t>INSERT INTO cliente (nombre_cliente, telefono_cliente, id_municipio, domicilio, ubicacion_gps, id_tipo_cliente) VALUES('Pablo Mendoza Antena Morales','26864970',12,'Domicilio de Sololá','97.877 -69.460',1);</t>
  </si>
  <si>
    <t>INSERT INTO cliente (nombre_cliente, telefono_cliente, id_municipio, domicilio, ubicacion_gps, id_tipo_cliente) VALUES('Santos Morales Repetidora','80590229',18,'Domicilio de Sololá','78.628 -15.085',1);</t>
  </si>
  <si>
    <t>INSERT INTO cliente (nombre_cliente, telefono_cliente, id_municipio, domicilio, ubicacion_gps, id_tipo_cliente) VALUES('Alberto Panjoj Guarcax','39187143',17,'Domicilio de Sololá','86.977 -16.810',1);</t>
  </si>
  <si>
    <t>INSERT INTO cliente (nombre_cliente, telefono_cliente, id_municipio, domicilio, ubicacion_gps, id_tipo_cliente) VALUES('Eduardo Yaxon','55106883',14,'Domicilio de Sololá','58.894 -71.623',1);</t>
  </si>
  <si>
    <t>INSERT INTO cliente (nombre_cliente, telefono_cliente, id_municipio, domicilio, ubicacion_gps, id_tipo_cliente) VALUES('Juan Yaxon Morales','88698359',16,'Domicilio de Sololá','79.746 -32.804',1);</t>
  </si>
  <si>
    <t>INSERT INTO cliente (nombre_cliente, telefono_cliente, id_municipio, domicilio, ubicacion_gps, id_tipo_cliente) VALUES('Rolando Morales Repetidora','07101140',10,'Domicilio de Sololá','47.199 -90.277',1);</t>
  </si>
  <si>
    <t>INSERT INTO cliente (nombre_cliente, telefono_cliente, id_municipio, domicilio, ubicacion_gps, id_tipo_cliente) VALUES('Parroquia San Pablo','69150003',6,'Domicilio de Sololá','41.051 -41.560',1);</t>
  </si>
  <si>
    <t>INSERT INTO cliente (nombre_cliente, telefono_cliente, id_municipio, domicilio, ubicacion_gps, id_tipo_cliente) VALUES('Jose Raxtun','81223977',10,'Domicilio de Sololá','17.512 -06.545',1);</t>
  </si>
  <si>
    <t>INSERT INTO cliente (nombre_cliente, telefono_cliente, id_municipio, domicilio, ubicacion_gps, id_tipo_cliente) VALUES('Miguel Morales Guarcax','28355105',11,'Domicilio de Sololá','52.345 -10.143',1);</t>
  </si>
  <si>
    <t>INSERT INTO cliente (nombre_cliente, telefono_cliente, id_municipio, domicilio, ubicacion_gps, id_tipo_cliente) VALUES('Albino Coc Cosigua','20475892',19,'Domicilio de Sololá','62.084 -59.557',1);</t>
  </si>
  <si>
    <t>INSERT INTO cliente (nombre_cliente, telefono_cliente, id_municipio, domicilio, ubicacion_gps, id_tipo_cliente) VALUES('Jose Xep','31525195',5,'Domicilio de Sololá','98.611 -41.116',1);</t>
  </si>
  <si>
    <t>INSERT INTO cliente (nombre_cliente, telefono_cliente, id_municipio, domicilio, ubicacion_gps, id_tipo_cliente) VALUES('Baudilio Quisquina Palax','26183366',10,'Domicilio de Sololá','31.338 -34.292',1);</t>
  </si>
  <si>
    <t>INSERT INTO cliente (nombre_cliente, telefono_cliente, id_municipio, domicilio, ubicacion_gps, id_tipo_cliente) VALUES('Roselia Guit','23214431',14,'Domicilio de Sololá','70.116 -06.421',1);</t>
  </si>
  <si>
    <t>INSERT INTO cliente (nombre_cliente, telefono_cliente, id_municipio, domicilio, ubicacion_gps, id_tipo_cliente) VALUES('Teresa Cosigua Iboy','75538298',14,'Domicilio de Sololá','31.769 -72.204',1);</t>
  </si>
  <si>
    <t>INSERT INTO cliente (nombre_cliente, telefono_cliente, id_municipio, domicilio, ubicacion_gps, id_tipo_cliente) VALUES('Intercop Chuacruz','15776920',13,'Domicilio de Sololá','95.012 -90.170',1);</t>
  </si>
  <si>
    <t>INSERT INTO cliente (nombre_cliente, telefono_cliente, id_municipio, domicilio, ubicacion_gps, id_tipo_cliente) VALUES('Juan Luis Aju Mendoza','11418705',5,'Domicilio de Sololá','14.756 -40.065',1);</t>
  </si>
  <si>
    <t>INSERT INTO cliente (nombre_cliente, telefono_cliente, id_municipio, domicilio, ubicacion_gps, id_tipo_cliente) VALUES('Santos Ajcojom','50471401',11,'Domicilio de Sololá','78.171 -05.693',1);</t>
  </si>
  <si>
    <t>INSERT INTO cliente (nombre_cliente, telefono_cliente, id_municipio, domicilio, ubicacion_gps, id_tipo_cliente) VALUES('Rodrigo David Morales Mendoza','89464835',12,'Domicilio de Sololá','08.731 -16.402',1);</t>
  </si>
  <si>
    <t>INSERT INTO cliente (nombre_cliente, telefono_cliente, id_municipio, domicilio, ubicacion_gps, id_tipo_cliente) VALUES('Santos Tuy Ixtuc','68528393',7,'Domicilio de Sololá','74.853 -12.977',1);</t>
  </si>
  <si>
    <t>INSERT INTO cliente (nombre_cliente, telefono_cliente, id_municipio, domicilio, ubicacion_gps, id_tipo_cliente) VALUES('Henry Vicente Chavez','90359491',11,'Domicilio de Sololá','45.070 -61.900',1);</t>
  </si>
  <si>
    <t>INSERT INTO cliente (nombre_cliente, telefono_cliente, id_municipio, domicilio, ubicacion_gps, id_tipo_cliente) VALUES('Miguel Chiroy Morales','32465341',17,'Domicilio de Sololá','67.355 -22.594',1);</t>
  </si>
  <si>
    <t>INSERT INTO cliente (nombre_cliente, telefono_cliente, id_municipio, domicilio, ubicacion_gps, id_tipo_cliente) VALUES('Cristina Mendoza Tzaput','33602654',3,'Domicilio de Sololá','41.305 -05.047',1);</t>
  </si>
  <si>
    <t>INSERT INTO cliente (nombre_cliente, telefono_cliente, id_municipio, domicilio, ubicacion_gps, id_tipo_cliente) VALUES('Zucely Mendoza Alvarez','64352763',11,'Domicilio de Sololá','49.879 -05.185',1);</t>
  </si>
  <si>
    <t>INSERT INTO cliente (nombre_cliente, telefono_cliente, id_municipio, domicilio, ubicacion_gps, id_tipo_cliente) VALUES('Javier Chiroy Ben','36215925',18,'Domicilio de Sololá','47.322 -37.779',1);</t>
  </si>
  <si>
    <t>INSERT INTO cliente (nombre_cliente, telefono_cliente, id_municipio, domicilio, ubicacion_gps, id_tipo_cliente) VALUES('Links Sucursal','80257131',5,'Domicilio de Sololá','59.797 -65.582',1);</t>
  </si>
  <si>
    <t>INSERT INTO cliente (nombre_cliente, telefono_cliente, id_municipio, domicilio, ubicacion_gps, id_tipo_cliente) VALUES('Israel Geremias Guarcax Pablo','93605857',4,'Domicilio de Sololá','35.907 -35.901',1);</t>
  </si>
  <si>
    <t>INSERT INTO cliente (nombre_cliente, telefono_cliente, id_municipio, domicilio, ubicacion_gps, id_tipo_cliente) VALUES('Zacarias Chiroy Tuy','48488689',19,'Domicilio de Sololá','50.793 -22.099',1);</t>
  </si>
  <si>
    <t>INSERT INTO cliente (nombre_cliente, telefono_cliente, id_municipio, domicilio, ubicacion_gps, id_tipo_cliente) VALUES('Ernesto Panjoj Guarcax','24383688',8,'Domicilio de Sololá','94.586 -45.000',1);</t>
  </si>
  <si>
    <t>INSERT INTO cliente (nombre_cliente, telefono_cliente, id_municipio, domicilio, ubicacion_gps, id_tipo_cliente) VALUES('Cliente San Jorge','75155290',19,'Domicilio de Sololá','30.173 -26.022',1);</t>
  </si>
  <si>
    <t>INSERT INTO cliente (nombre_cliente, telefono_cliente, id_municipio, domicilio, ubicacion_gps, id_tipo_cliente) VALUES('Jaime Palax Churunel','93556290',13,'Domicilio de Sololá','18.234 -06.474',1);</t>
  </si>
  <si>
    <t>INSERT INTO cliente (nombre_cliente, telefono_cliente, id_municipio, domicilio, ubicacion_gps, id_tipo_cliente) VALUES('Margarito Palax Palax','13144036',6,'Domicilio de Sololá','28.670 -65.402',1);</t>
  </si>
  <si>
    <t>INSERT INTO cliente (nombre_cliente, telefono_cliente, id_municipio, domicilio, ubicacion_gps, id_tipo_cliente) VALUES('Antonio Palax Pecher','40809917',3,'Domicilio de Sololá','63.815 -31.239',1);</t>
  </si>
  <si>
    <t>INSERT INTO cliente (nombre_cliente, telefono_cliente, id_municipio, domicilio, ubicacion_gps, id_tipo_cliente) VALUES('Edy Eduardo Cosigua Meletz','39282206',4,'Domicilio de Sololá','44.551 -90.868',1);</t>
  </si>
  <si>
    <t>INSERT INTO cliente (nombre_cliente, telefono_cliente, id_municipio, domicilio, ubicacion_gps, id_tipo_cliente) VALUES('Jesus Xep Chumil','56460855',19,'Domicilio de Sololá','46.596 -70.434',1);</t>
  </si>
  <si>
    <t>INSERT INTO cliente (nombre_cliente, telefono_cliente, id_municipio, domicilio, ubicacion_gps, id_tipo_cliente) VALUES('Marcela Chiroy','81273455',19,'Domicilio de Sololá','82.464 -73.267',1);</t>
  </si>
  <si>
    <t>INSERT INTO cliente (nombre_cliente, telefono_cliente, id_municipio, domicilio, ubicacion_gps, id_tipo_cliente) VALUES('Cliente Cruz','72922975',15,'Domicilio de Sololá','76.282 -69.505',1);</t>
  </si>
  <si>
    <t>INSERT INTO cliente (nombre_cliente, telefono_cliente, id_municipio, domicilio, ubicacion_gps, id_tipo_cliente) VALUES('Conexion1','46582651',11,'Domicilio de Sololá','75.987 -40.518',1);</t>
  </si>
  <si>
    <t>INSERT INTO cliente (nombre_cliente, telefono_cliente, id_municipio, domicilio, ubicacion_gps, id_tipo_cliente) VALUES('David Ferre','18493465',13,'Domicilio de Sololá','26.602 -10.805',1);</t>
  </si>
  <si>
    <t>INSERT INTO cliente (nombre_cliente, telefono_cliente, id_municipio, domicilio, ubicacion_gps, id_tipo_cliente) VALUES('Cliente Tzaput','41179135',3,'Domicilio de Sololá','17.143 -74.497',1);</t>
  </si>
  <si>
    <t>INSERT INTO cliente (nombre_cliente, telefono_cliente, id_municipio, domicilio, ubicacion_gps, id_tipo_cliente) VALUES('Antonio Hiroy','86070185',13,'Domicilio de Sololá','54.737 -12.325',1);</t>
  </si>
  <si>
    <t>INSERT INTO cliente (nombre_cliente, telefono_cliente, id_municipio, domicilio, ubicacion_gps, id_tipo_cliente) VALUES('Santiago Palax Churunel','39301019',11,'Domicilio de Sololá','74.461 -07.747',1);</t>
  </si>
  <si>
    <t>INSERT INTO cliente (nombre_cliente, telefono_cliente, id_municipio, domicilio, ubicacion_gps, id_tipo_cliente) VALUES('Juan Morales Guarcax','37877860',2,'Domicilio de Sololá','11.516 -43.366',1);</t>
  </si>
  <si>
    <t>INSERT INTO cliente (nombre_cliente, telefono_cliente, id_municipio, domicilio, ubicacion_gps, id_tipo_cliente) VALUES('Mateo Xep Chumil','41314830',10,'Domicilio de Sololá','48.270 -36.663',1);</t>
  </si>
  <si>
    <t>INSERT INTO cliente (nombre_cliente, telefono_cliente, id_municipio, domicilio, ubicacion_gps, id_tipo_cliente) VALUES('Esteban Guarcax Cosigua','62509991',16,'Domicilio de Sololá','77.831 -06.963',1);</t>
  </si>
  <si>
    <t>INSERT INTO cliente (nombre_cliente, telefono_cliente, id_municipio, domicilio, ubicacion_gps, id_tipo_cliente) VALUES('Crecencio Chiroy Bocel','38359755',8,'Domicilio de Sololá','68.969 -65.657',1);</t>
  </si>
  <si>
    <t>INSERT INTO cliente (nombre_cliente, telefono_cliente, id_municipio, domicilio, ubicacion_gps, id_tipo_cliente) VALUES('Pedro Panjoj Guarcax','03242550',6,'Domicilio de Sololá','90.339 -95.559',1);</t>
  </si>
  <si>
    <t>INSERT INTO cliente (nombre_cliente, telefono_cliente, id_municipio, domicilio, ubicacion_gps, id_tipo_cliente) VALUES('Victoriano Guarcax Tzay','06240687',5,'Domicilio de Sololá','01.860 -67.222',1);</t>
  </si>
  <si>
    <t>INSERT INTO cliente (nombre_cliente, telefono_cliente, id_municipio, domicilio, ubicacion_gps, id_tipo_cliente) VALUES('Pablo Tuy','37072806',2,'Domicilio de Sololá','04.548 -40.896',1);</t>
  </si>
  <si>
    <t>INSERT INTO cliente (nombre_cliente, telefono_cliente, id_municipio, domicilio, ubicacion_gps, id_tipo_cliente) VALUES('Pedro Chiroy Bixcul','49306600',9,'Domicilio de Sololá','85.020 -07.576',1);</t>
  </si>
  <si>
    <t>INSERT INTO cliente (nombre_cliente, telefono_cliente, id_municipio, domicilio, ubicacion_gps, id_tipo_cliente) VALUES('Romeo Guarcax Panjoj','11184797',12,'Domicilio de Sololá','83.953 -02.094',1);</t>
  </si>
  <si>
    <t>INSERT INTO cliente (nombre_cliente, telefono_cliente, id_municipio, domicilio, ubicacion_gps, id_tipo_cliente) VALUES('Lidia Maribel Morales Guarcax','77790870',1,'Domicilio de Sololá','73.187 -26.638',1);</t>
  </si>
  <si>
    <t>INSERT INTO cliente (nombre_cliente, telefono_cliente, id_municipio, domicilio, ubicacion_gps, id_tipo_cliente) VALUES('Mario Morales Cutzal','76754515',13,'Domicilio de Sololá','95.001 -51.447',1);</t>
  </si>
  <si>
    <t>INSERT INTO cliente (nombre_cliente, telefono_cliente, id_municipio, domicilio, ubicacion_gps, id_tipo_cliente) VALUES('Marvin Topoz Ajpuac','02725804',15,'Domicilio de Sololá','98.064 -86.098',1);</t>
  </si>
  <si>
    <t>INSERT INTO cliente (nombre_cliente, telefono_cliente, id_municipio, domicilio, ubicacion_gps, id_tipo_cliente) VALUES('Julia Palax Churunel','97460513',6,'Domicilio de Sololá','24.811 -08.144',1);</t>
  </si>
  <si>
    <t>INSERT INTO cliente (nombre_cliente, telefono_cliente, id_municipio, domicilio, ubicacion_gps, id_tipo_cliente) VALUES('Cesar Artemio Chiroy Pablo','04634352',1,'Domicilio de Sololá','54.545 -49.666',1);</t>
  </si>
  <si>
    <t>INSERT INTO cliente (nombre_cliente, telefono_cliente, id_municipio, domicilio, ubicacion_gps, id_tipo_cliente) VALUES('Efrain Mendoza Xep','98849389',1,'Domicilio de Sololá','28.737 -97.372',1);</t>
  </si>
  <si>
    <t>INSERT INTO cliente (nombre_cliente, telefono_cliente, id_municipio, domicilio, ubicacion_gps, id_tipo_cliente) VALUES('Jose Morales Sicajau','66018269',11,'Domicilio de Sololá','66.417 -98.476',1);</t>
  </si>
  <si>
    <t>INSERT INTO cliente (nombre_cliente, telefono_cliente, id_municipio, domicilio, ubicacion_gps, id_tipo_cliente) VALUES('Fredy Ismael Guarcax Palax','99592187',18,'Domicilio de Sololá','76.555 -27.575',1);</t>
  </si>
  <si>
    <t>INSERT INTO cliente (nombre_cliente, telefono_cliente, id_municipio, domicilio, ubicacion_gps, id_tipo_cliente) VALUES('Violeta Lopez Lopez','74964769',7,'Domicilio de Sololá','87.775 -18.695',1);</t>
  </si>
  <si>
    <t>INSERT INTO cliente (nombre_cliente, telefono_cliente, id_municipio, domicilio, ubicacion_gps, id_tipo_cliente) VALUES('Mariano Chiroy Tuy','71737132',15,'Domicilio de Sololá','40.462 -62.257',1);</t>
  </si>
  <si>
    <t>INSERT INTO cliente (nombre_cliente, telefono_cliente, id_municipio, domicilio, ubicacion_gps, id_tipo_cliente) VALUES('Santos Churunel Morales','04628750',19,'Domicilio de Sololá','40.457 -21.231',1);</t>
  </si>
  <si>
    <t>INSERT INTO cliente (nombre_cliente, telefono_cliente, id_municipio, domicilio, ubicacion_gps, id_tipo_cliente) VALUES('Prueba Palax','21393196',1,'Domicilio de Sololá','49.201 -87.628',1);</t>
  </si>
  <si>
    <t>INSERT INTO cliente (nombre_cliente, telefono_cliente, id_municipio, domicilio, ubicacion_gps, id_tipo_cliente) VALUES('Marvin Quisquina Tuy','57082200',4,'Domicilio de Sololá','76.669 -03.522',1);</t>
  </si>
  <si>
    <t>servidor,servidor,ILIMITADO,192.168.27.2,pppoe</t>
  </si>
  <si>
    <t>Juan Carlos,juacar,ILIMITADO,192.168.27.110,pppoe</t>
  </si>
  <si>
    <t>Joaquín Mendoza Coc,joamen,6M,192.168.27.42,pppoe</t>
  </si>
  <si>
    <t>Alberto Xoch Yaxon,albxoc,8M,192.168.27.62,pppoe</t>
  </si>
  <si>
    <t>raul tzorin cosigua,rautzo,6M,192.168.27.63,pppoe</t>
  </si>
  <si>
    <t>asociacion asidro km123,asoasi,6M,192.168.27.65,pppoe</t>
  </si>
  <si>
    <t>juan tzorin cosigua,juatzo,8M,192.168.27.61,pppoe</t>
  </si>
  <si>
    <t>teresa mendoza palax,termen,6M,192.168.27.96,pppoe</t>
  </si>
  <si>
    <t>carlos guarcax panjoj,cargua,6M,192.168.27.117,pppoe</t>
  </si>
  <si>
    <t>fermin guarcax julajuj,fergua,4M,192.168.27.87,pppoe</t>
  </si>
  <si>
    <t>josefina palax chiroy,jospal,6M,192.168.27.125,pppoe</t>
  </si>
  <si>
    <t>juana castro guarcax,juacas,6M,192.168.27.108,pppoe</t>
  </si>
  <si>
    <t>marcelo guarcax julajuj,margua,6M,192.168.27.92,pppoe</t>
  </si>
  <si>
    <t>martin guarcax mendoza,margua,6M,192.168.27.126,pppoe</t>
  </si>
  <si>
    <t>fredy mendoza panjoj,fremen,6M,192.168.27.26,pppoe</t>
  </si>
  <si>
    <t>erick fransico ajualip,erifra,4M,192.168.27.78,pppoe</t>
  </si>
  <si>
    <t>demetrio guarcax quiejay,demgua,6M,192.168.27.85,pppoe</t>
  </si>
  <si>
    <t>oscar mendoza coc,oscmen,6M,192.168.27.53,pppoe</t>
  </si>
  <si>
    <t>rafael nimajay,rafnim,6M,192.168.27.64,pppoe</t>
  </si>
  <si>
    <t>maria vicente xitamul,marvic,6M,192.168.27.124,pppoe</t>
  </si>
  <si>
    <t>rosario quisuina,rosqui,6M,192.168.27.79,pppoe</t>
  </si>
  <si>
    <t>fredy alexander cosigua coc,freale,6M,192.168.27.32,pppoe</t>
  </si>
  <si>
    <t>Gelber chumil panjoj,jelchu,4M,192.168.27.97,pppoe</t>
  </si>
  <si>
    <t>mariano palax tuy,marpal,4M,192.168.27.68,pppoe</t>
  </si>
  <si>
    <t>rigo palax palax,rigpal,4M,192.168.27.99,pppoe</t>
  </si>
  <si>
    <t>yessica yojana cosigua panjoj,yesyoj,6M,192.168.27.106,pppoe</t>
  </si>
  <si>
    <t>carlos guit xibalbay,cargui,4M,192.168.27.31,pppoe</t>
  </si>
  <si>
    <t>carlos yaxon cumes,caryax,4M,192.168.27.116,pppoe</t>
  </si>
  <si>
    <t>luis sicajau,luisic,2M,192.168.27.4,pppoe</t>
  </si>
  <si>
    <t>manuel pablo tuy,manpab,2M,192.168.27.3,pppoe</t>
  </si>
  <si>
    <t>martin tuy guarcax,martuy,4M,192.168.27.120,pppoe</t>
  </si>
  <si>
    <t>faustino guarcax panjoj,faugua,4M,192.168.27.74,pppoe</t>
  </si>
  <si>
    <t>rodolfo panjoj,rodpan,4M,192.168.27.73,pppoe</t>
  </si>
  <si>
    <t>miriam guarcax bixcul,mirgua,4M,192.168.27.105,pppoe</t>
  </si>
  <si>
    <t>gustavo angel aju churunel,gusang,6M,192.168.27.130,pppoe</t>
  </si>
  <si>
    <t>cristobal guarcax pos,crisgua,4M,192.168.27.115,pppoe</t>
  </si>
  <si>
    <t>cristobal guarcax chiroy,crigua,6M,192.168.27.10,pppoe</t>
  </si>
  <si>
    <t>daniel mendoza ajcojom,danmen,6M,192.168.27.34,pppoe</t>
  </si>
  <si>
    <t>rigoberto mendoza guarcax,rigmen,6M,192.168.27.37,pppoe</t>
  </si>
  <si>
    <t>mariano tuiz aju,martui,6M,192.168.27.5,pppoe</t>
  </si>
  <si>
    <t>oscar chiroy,oscchi,6M,192.168.27.13,pppoe</t>
  </si>
  <si>
    <t>alberto mendoza churunel,albmen,4M,192.168.27.94,pppoe</t>
  </si>
  <si>
    <t>roberto carlos junich bocel,robcar,6M,192.168.27.24,pppoe</t>
  </si>
  <si>
    <t>santos mendoza palax,sanmen,6M,192.168.27.91,pppoe</t>
  </si>
  <si>
    <t>victor guarcax chiroy,vicgua,4M,192.168.27.98,pppoe</t>
  </si>
  <si>
    <t>bartolome tuy,bartuy,6M,192.168.27.49,pppoe</t>
  </si>
  <si>
    <t>estuardo tuy palax,esttuy,6M,192.168.27.72,pppoe</t>
  </si>
  <si>
    <t>joel tuy tuy,joetuy,6M,192.168.27.41,pppoe</t>
  </si>
  <si>
    <t>julian palax castro,julpal,4M,192.168.27.93,pppoe</t>
  </si>
  <si>
    <t>julian panjoj antonio,julpan,6M,192.168.27.89,pppoe</t>
  </si>
  <si>
    <t>lidia asucena tuy guit,lidasu,6M,192.168.27.52,pppoe</t>
  </si>
  <si>
    <t>rolando tuy,roltuy,6M,192.168.27.56,pppoe</t>
  </si>
  <si>
    <t>rony david coc,rondav,6M,192.168.27.58,pppoe</t>
  </si>
  <si>
    <t>alejandro tuy,aletuy,6M,192.168.27.50,pppoe</t>
  </si>
  <si>
    <t>antonio mendoza tun,antmen,6M,192.168.27.33,pppoe</t>
  </si>
  <si>
    <t>asociacion aspegua,asoasp,6M,192.168.27.69,pppoe</t>
  </si>
  <si>
    <t>andres coc panjoj,andcoc,6M,192.168.27.39,pppoe</t>
  </si>
  <si>
    <t>luis cosigua xoquic,luicos,6M,192.168.27.46,pppoe</t>
  </si>
  <si>
    <t>mario enrique guarcax palax,marenr,6M,192.168.27.38,pppoe</t>
  </si>
  <si>
    <t>edy mendoza,edymen,6M,192.168.27.83,pppoe</t>
  </si>
  <si>
    <t>irma mendoza coc,irmmen,6M,192.168.27.118,pppoe</t>
  </si>
  <si>
    <t>santos par cosigua,sanpar,6M,192.168.27.66,pppoe</t>
  </si>
  <si>
    <t>mario rigoberto par cumes,marrig,6M,192.168.27.59,pppoe</t>
  </si>
  <si>
    <t>angel sajvin toc,angsaj,4M,192.168.27.114,pppoe</t>
  </si>
  <si>
    <t>gilberto par yaxon,gilpar,6M,192.168.27.71,pppoe</t>
  </si>
  <si>
    <t>israel par ibate,isrpar,4M,192.168.27.113,pppoe</t>
  </si>
  <si>
    <t>sonia esperanza cuc cumes,sonesp,6M,192.168.27.109,pppoe</t>
  </si>
  <si>
    <t>jose pich quisquina,jospic,6M,192.168.27.40,pppoe</t>
  </si>
  <si>
    <t>allan enrique churunel lopez,allenr,6M,192.168.27.76,pppoe</t>
  </si>
  <si>
    <t>ricardo julajuj raxtun,ricjul,6M,192.168.27.81,pppoe</t>
  </si>
  <si>
    <t>maria cristina ajpuac dias,marcri,6M,192.168.27.95,pppoe</t>
  </si>
  <si>
    <t>daniel junich castro,danjun,6M,192.168.27.19,pppoe</t>
  </si>
  <si>
    <t>delfino cuc cumes,delcuc,6M,192.168.27.20,pppoe</t>
  </si>
  <si>
    <t>jose luis cuc julajuuj,joslui,8M,192.168.27.22,pppoe</t>
  </si>
  <si>
    <t>maria del carmen panjoj guarcax,mardel,6M,192.168.27.21,pppoe</t>
  </si>
  <si>
    <t>norma leticia cuc ixcoy,norlet,6M,192.168.27.27,pppoe</t>
  </si>
  <si>
    <t>carlos alberto antonio bixcul,caralb,6M,192.168.27.119,pppoe</t>
  </si>
  <si>
    <t>marcelo abelino chumil bixcul,marabe,6M,192.168.27.90,pppoe</t>
  </si>
  <si>
    <t>hector pich quisquina,hecpic,6M,192.168.27.44,pppoe</t>
  </si>
  <si>
    <t>juan antonio cojtin,juaant,6M,192.168.27.47,pppoe</t>
  </si>
  <si>
    <t>julio chiroy yaxon,julchi,4M,192.168.27.107,pppoe</t>
  </si>
  <si>
    <t>gerardo guarquez vasquez,gergua,6M,192.168.27.43,pppoe</t>
  </si>
  <si>
    <t>jorge mario chiroy chopen,jormar,4M,192.168.27.123,pppoe</t>
  </si>
  <si>
    <t>nicolas cuc meletz,niccuc,6M,192.168.27.75,pppoe</t>
  </si>
  <si>
    <t>andres morales bocel,andmor,6M,192.168.27.121,pppoe</t>
  </si>
  <si>
    <t>alex xoch,alexoc,6M,192.168.27.57,pppoe</t>
  </si>
  <si>
    <t>marcelino palax par,marpal,6M,192.168.27.86,pppoe</t>
  </si>
  <si>
    <t>rolando churunel escuela,rolchu,6M,192.168.27.16,pppoe</t>
  </si>
  <si>
    <t>elias guarcax bixcul,eligua,6M,192.168.27.51,pppoe</t>
  </si>
  <si>
    <t>jose chiroy panjoj,joschi,6M,192.168.27.28,pppoe</t>
  </si>
  <si>
    <t>jorge mario morales cosigua1,jormar,6M,192.168.27.139,pppoe</t>
  </si>
  <si>
    <t>reinaldo chiroy,reichi,12M,192.168.27.102,pppoe</t>
  </si>
  <si>
    <t>teresa pos ajiquichi,terpos,6M,192.168.27.127,pppoe</t>
  </si>
  <si>
    <t>maria churunel quisquina,marchu,6M,192.168.27.104,pppoe</t>
  </si>
  <si>
    <t>simeon ajquichi cosigua,simajq,4M,192.168.27.103,pppoe</t>
  </si>
  <si>
    <t>adicsa tablon,aditab,6M,192.168.27.23,pppoe</t>
  </si>
  <si>
    <t>hector mendoza tun,hecmen,6M,192.168.27.80,pppoe</t>
  </si>
  <si>
    <t>santiago ajiquichi santa maria,sanaji,4M,192.168.27.7,pppoe</t>
  </si>
  <si>
    <t>mario alfonso mendoza,maralf,6M,192.168.27.12,pppoe</t>
  </si>
  <si>
    <t>andres chiroy guarcax,andchi,6M,192.168.27.14,pppoe</t>
  </si>
  <si>
    <t>josue chiroy guarcax,joschi,6M,192.168.27.15,pppoe</t>
  </si>
  <si>
    <t>pedro churunel,pedchu,8M,192.168.27.25,pppoe</t>
  </si>
  <si>
    <t>sandra chiroy,sanchi,6M,192.168.27.29,pppoe</t>
  </si>
  <si>
    <t>antonio panjoj guarcax,antpan,6M,192.168.27.30,pppoe</t>
  </si>
  <si>
    <t>profe pedro santa maria,proped,6M,192.168.27.55,pppoe</t>
  </si>
  <si>
    <t>carlos par arca de noe,carpar,6M,192.168.27.67,pppoe</t>
  </si>
  <si>
    <t>pablo mendoza antena morales,pabmen,4M,192.168.27.88,pppoe</t>
  </si>
  <si>
    <t>santos morales repetidora,sanmor,6M,192.168.27.112,pppoe</t>
  </si>
  <si>
    <t>alberto panjoj guarcax,albpan,4M,192.168.27.140,pppoe</t>
  </si>
  <si>
    <t>eduardo yaxon,eduyax,6M,192.168.27.9,pppoe</t>
  </si>
  <si>
    <t>juan yaxon morales,juayax,6M,192.168.27.77,pppoe</t>
  </si>
  <si>
    <t>rolando morales repetidora,rolmor,6M,192.168.27.48,pppoe</t>
  </si>
  <si>
    <t>parroquia san pablo,parsan,6M,192.168.27.8,pppoe</t>
  </si>
  <si>
    <t>jose raxtun,josrax,6M,192.168.27.18,pppoe</t>
  </si>
  <si>
    <t>miguel morales guarcax,migmor,6M,192.168.27.122,pppoe</t>
  </si>
  <si>
    <t>albino coc cosigua,albcos,6M,192.168.27.128,pppoe</t>
  </si>
  <si>
    <t>jose xep,josxep,6M,192.168.27.129,pppoe</t>
  </si>
  <si>
    <t>baudilio quisquina palax,bauqui,6M,192.168.27.133,pppoe</t>
  </si>
  <si>
    <t>roselia guit,rosgui,4M,192.168.27.134,pppoe</t>
  </si>
  <si>
    <t>teresa cosigua iboy,tercos,4M,192.168.27.135,pppoe</t>
  </si>
  <si>
    <t>intercop chuacruz,intchu,6M,192.168.27.136,pppoe</t>
  </si>
  <si>
    <t>juan luis aju mendoza,juaaju,6M,192.168.27.137,pppoe</t>
  </si>
  <si>
    <t>santos ajcojom,sanajc,6M,192.168.27.45,pppoe</t>
  </si>
  <si>
    <t>rodrigo david morales mendoza,rodmor,4M,192.168.27.138,pppoe</t>
  </si>
  <si>
    <t>santos tuy ixtuc,santuy,6M,192.168.27.141,pppoe</t>
  </si>
  <si>
    <t>henry vicente chavez,henvic,4M,192.168.27.6,pppoe</t>
  </si>
  <si>
    <t>miguel chiroy morales,migchi,6M,192.168.27.17,pppoe</t>
  </si>
  <si>
    <t>cristina mendoza tzaput,crimen,6M,192.168.27.11,pppoe</t>
  </si>
  <si>
    <t>zucely mendoza alvarez,zucmen,6M,192.168.27.35,pppoe</t>
  </si>
  <si>
    <t>javier chiroy ben,javchi,6M,192.168.27.36,pppoe</t>
  </si>
  <si>
    <t>links sucursal,linsuc,12M,192.168.27.100,pppoe</t>
  </si>
  <si>
    <t>israel geremias guarcax pablo,isrger,6M,192.168.27.150,pppoe</t>
  </si>
  <si>
    <t>zacarias chiroy tuy,zacchi,6M,192.168.27.60,pppoe</t>
  </si>
  <si>
    <t>ernesto panjoj guarcax,ernpan,2M,192.168.27.70,pppoe</t>
  </si>
  <si>
    <t>cliente san jorge,clisan,4M,192.168.27.54,pppoe</t>
  </si>
  <si>
    <t>Jaime palax churunel,jaipal,6M,192.168.27.82,pppoe</t>
  </si>
  <si>
    <t>Margarito palax palax,marpal,6M,192.168.27.84,pppoe</t>
  </si>
  <si>
    <t>antonio palax pecher,antpal,6M,192.168.27.142,pppoe</t>
  </si>
  <si>
    <t>Edy Eduardo Cosigua Meletz,edyedu,6M,192.168.27.101,pppoe</t>
  </si>
  <si>
    <t>jesus xep chumil,jesxep,4M,192.168.27.111,pppoe</t>
  </si>
  <si>
    <t>marcela chiroy,marchi,6M,192.168.27.144,pppoe</t>
  </si>
  <si>
    <t>cliente cruz,cliente,4M,192.168.27.145,pppoe</t>
  </si>
  <si>
    <t>conexion1,conexion1,ILIMITADO,192.168.27.254,l2tp</t>
  </si>
  <si>
    <t>david ferre,davfer,10M,192.168.27.147,pppoe</t>
  </si>
  <si>
    <t>cliente tzaput,clitza,6M,192.168.27.151,pppoe</t>
  </si>
  <si>
    <t>antonio hiroy,antchi,4M,192.168.27.148,pppoe</t>
  </si>
  <si>
    <t>santiago palax churunel,sanpal,4M,192.168.27.149,pppoe</t>
  </si>
  <si>
    <t>juan morales guarcax,juamor,6M,192.168.27.152,pppoe</t>
  </si>
  <si>
    <t>mateo xep chumil,matxep,6M,192.168.27.153,pppoe</t>
  </si>
  <si>
    <t>esteban guarcax cosigua,estgua,6M,192.168.27.154,pppoe</t>
  </si>
  <si>
    <t>crecencio chiroy bocel,crechi,6M,192.168.27.131,pppoe</t>
  </si>
  <si>
    <t>pedro panjoj guarcax,pedpan,4M,192.168.27.132,pppoe</t>
  </si>
  <si>
    <t>victoriano guarcax tzay,vicgua,6M,192.168.27.143,pppoe</t>
  </si>
  <si>
    <t>pablo tuy,pabtuy,6M,192.168.27.146,pppoe</t>
  </si>
  <si>
    <t>pedro chiroy bixcul,pedchi,6M,192.168.27.155,pppoe</t>
  </si>
  <si>
    <t>romeo guarcax panjoj,romgua,6M,192.168.27.157,pppoe</t>
  </si>
  <si>
    <t>lidia maribel morales guarcax,lidmar,4M,192.168.27.156,pppoe</t>
  </si>
  <si>
    <t>mario morales cutzal,marmor,6M,192.168.27.158,pppoe</t>
  </si>
  <si>
    <t>marvin topoz ajpuac,martop,6M,192.168.27.159,pppoe</t>
  </si>
  <si>
    <t>julia palax churunel,julpal,4M,192.168.27.160,pppoe</t>
  </si>
  <si>
    <t>cesar artemio chiroy pablo,cesart,4M,192.168.27.161,pppoe</t>
  </si>
  <si>
    <t>efrain mendoza xep,efrmen,6M,192.168.27.162,pppoe</t>
  </si>
  <si>
    <t>jose morales sicajau,josmor,6M,192.168.27.163,pppoe</t>
  </si>
  <si>
    <t>fredy ismael guarcax palax,freism,4M,192.168.27.164,pppoe</t>
  </si>
  <si>
    <t>violeta lopez lopez,violop,6M,192.168.27.165,pppoe</t>
  </si>
  <si>
    <t>mariano chiroy tuy,marchi,6M,192.168.27.166,pppoe</t>
  </si>
  <si>
    <t>santos churunel morales,sanchu,4M,192.168.27.167,pppoe</t>
  </si>
  <si>
    <t>prueba palax,prupal,6M,192.168.27.168,pppoe</t>
  </si>
  <si>
    <t>marvin quisquina tuy,marqui,4M,192.168.27.169,pppoe</t>
  </si>
  <si>
    <t>ILIMITADO</t>
  </si>
  <si>
    <t>6M</t>
  </si>
  <si>
    <t>8M</t>
  </si>
  <si>
    <t>4M</t>
  </si>
  <si>
    <t>2M</t>
  </si>
  <si>
    <t>12M</t>
  </si>
  <si>
    <t>10M</t>
  </si>
  <si>
    <t>precio</t>
  </si>
  <si>
    <t>ENERO</t>
  </si>
  <si>
    <t>FEB</t>
  </si>
  <si>
    <t>MAR</t>
  </si>
  <si>
    <t>ABR</t>
  </si>
  <si>
    <t>MAY</t>
  </si>
  <si>
    <t>JUN</t>
  </si>
  <si>
    <t>JUL</t>
  </si>
  <si>
    <t>AGO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</si>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</sst>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60887-5FA3-43E3-8239-97EC8E10F8AA}">
  <dimension ref="A1:AH338"/>
  <sheetViews>
    <sheetView tabSelected="1" topLeftCell="Y1" workbookViewId="0">
      <selection activeCell="AH10" sqref="AH10"/>
    </sheetView>
  </sheetViews>
  <sheetFormatPr baseColWidth="10" defaultRowHeight="15" x14ac:dyDescent="0.25"/>
  <cols>
    <col min="1" max="1" width="64.5703125" customWidth="1"/>
    <col min="2" max="2" width="29.85546875" bestFit="1" customWidth="1"/>
    <col min="3" max="3" width="39.7109375" hidden="1" customWidth="1"/>
    <col min="4" max="4" width="15" customWidth="1"/>
    <col min="5" max="5" width="31.7109375" hidden="1" customWidth="1"/>
    <col min="7" max="7" width="23.85546875" hidden="1" customWidth="1"/>
    <col min="8" max="8" width="15.140625" bestFit="1" customWidth="1"/>
    <col min="10" max="10" width="18.5703125" customWidth="1"/>
    <col min="11" max="11" width="179.85546875" customWidth="1"/>
    <col min="12" max="12" width="148.42578125" customWidth="1"/>
  </cols>
  <sheetData>
    <row r="1" spans="1:34" x14ac:dyDescent="0.25">
      <c r="B1" t="s">
        <v>0</v>
      </c>
      <c r="D1" t="s">
        <v>1</v>
      </c>
      <c r="F1" t="s">
        <v>2</v>
      </c>
      <c r="H1" t="s">
        <v>3</v>
      </c>
      <c r="I1" t="s">
        <v>4</v>
      </c>
      <c r="O1" t="s">
        <v>2</v>
      </c>
      <c r="X1" t="s">
        <v>519</v>
      </c>
      <c r="Y1" t="s">
        <v>520</v>
      </c>
      <c r="Z1" t="s">
        <v>521</v>
      </c>
      <c r="AA1" t="s">
        <v>522</v>
      </c>
      <c r="AB1" t="s">
        <v>523</v>
      </c>
      <c r="AC1" t="s">
        <v>524</v>
      </c>
      <c r="AD1" t="s">
        <v>525</v>
      </c>
      <c r="AE1" t="s">
        <v>526</v>
      </c>
      <c r="AF1" t="s">
        <v>527</v>
      </c>
      <c r="AG1" t="s">
        <v>528</v>
      </c>
    </row>
    <row r="2" spans="1:34" x14ac:dyDescent="0.25">
      <c r="A2" s="2" t="s">
        <v>343</v>
      </c>
      <c r="B2" s="2" t="s">
        <v>5</v>
      </c>
      <c r="C2" t="str">
        <f>MID(A2,FIND(",",A2)+1,LEN(A2)-FIND(",",A2))</f>
        <v>servidor,ILIMITADO,192.168.27.2,pppoe</v>
      </c>
      <c r="D2" t="str">
        <f>MID(C2,1,FIND(",",C2)-1)</f>
        <v>servidor</v>
      </c>
      <c r="E2" t="str">
        <f t="shared" ref="E2:E33" si="0">MID(C2,FIND(",",C2)+1,LEN(C2)-FIND(",",C2))</f>
        <v>ILIMITADO,192.168.27.2,pppoe</v>
      </c>
      <c r="F2" t="str">
        <f>MID(E2,1,FIND(",",E2)-1)</f>
        <v>ILIMITADO</v>
      </c>
      <c r="G2" t="str">
        <f>MID(E2,FIND(",",E2)+1,LEN(E2)-FIND(",",E2))</f>
        <v>192.168.27.2,pppoe</v>
      </c>
      <c r="H2" t="str">
        <f>MID(G2,1,FIND(",",G2)-1)</f>
        <v>192.168.27.2</v>
      </c>
      <c r="I2" t="str">
        <f>MID(G2,FIND(",",G2)+1,LEN(G2)-FIND(",",G2))</f>
        <v>pppoe</v>
      </c>
      <c r="J2" t="str">
        <f ca="1">"INSERT INTO cliente (nombre_cliente, telefono_cliente, id_municipio, domicilio, ubicacion_gps, id_tipo_cliente) VALUES("&amp;"'"&amp;B2&amp;"'"&amp;","&amp;"'"&amp;RANDBETWEEN(0,9)&amp;RANDBETWEEN(0,9)&amp;RANDBETWEEN(0,9)&amp;RANDBETWEEN(0,9)&amp;RANDBETWEEN(0,9)&amp;RANDBETWEEN(0,9)&amp;RANDBETWEEN(0,9)&amp;RANDBETWEEN(0,9)&amp;"'"&amp;","&amp;RANDBETWEEN(1,19)&amp;",'Domicilio de Sololá',"&amp;"'"&amp;RANDBETWEEN(0,9)&amp;RANDBETWEEN(0,9)&amp;"."&amp;RANDBETWEEN(0,9)&amp;RANDBETWEEN(0,9)&amp;RANDBETWEEN(0,9)&amp;" -"&amp;RANDBETWEEN(0,9)&amp;RANDBETWEEN(0,9)&amp;"."&amp;RANDBETWEEN(0,9)&amp;RANDBETWEEN(0,9)&amp;RANDBETWEEN(0,9)&amp;"',"&amp;1&amp;");"</f>
        <v>INSERT INTO cliente (nombre_cliente, telefono_cliente, id_municipio, domicilio, ubicacion_gps, id_tipo_cliente) VALUES('Servidor','94866700',4,'Domicilio de Sololá','32.722 -84.264',1);</v>
      </c>
      <c r="K2" t="s">
        <v>174</v>
      </c>
      <c r="L2" t="str">
        <f ca="1">"INSERT INTO contrato_servicio (id_cliente, fecha_contrato, plan_contrato, estado_contrato, ip_asignada) VALUES("&amp;M2&amp;",'"&amp;RANDBETWEEN(2000,2021)&amp;"-"&amp;RANDBETWEEN(1,12)&amp;"-"&amp;RANDBETWEEN(1,28)&amp;"','"&amp;O2&amp;"',"&amp;1&amp;",'"&amp;H2&amp;"');"</f>
        <v>INSERT INTO contrato_servicio (id_cliente, fecha_contrato, plan_contrato, estado_contrato, ip_asignada) VALUES(34,'2004-10-27','ILIMITADO',1,'192.168.27.2');</v>
      </c>
      <c r="M2">
        <v>34</v>
      </c>
      <c r="N2">
        <f>IF(O2="default",8,IF(O2="2M",1,IF(O2="4M",2,IF(O2="8M",4,IF(O2="12M",6,IF(O2="ILIMITADO",7,IF(O2="default-encryption",9,IF(O2="6M",3,IF(O2="10M",5)))))))))</f>
        <v>7</v>
      </c>
      <c r="O2" t="s">
        <v>512</v>
      </c>
      <c r="P2" t="str">
        <f>"INSERT INTO factura (fecha, id_cliente, id_usuario, id_estado_pago) VALUES('2021-02-05',"&amp;M2&amp;",2,1);"</f>
        <v>INSERT INTO factura (fecha, id_cliente, id_usuario, id_estado_pago) VALUES('2021-02-05',34,2,1);</v>
      </c>
      <c r="X2" t="str">
        <f>IF(O2="ILIMITADO","",IF(O2="2M",100,IF(O2="4M",150,IF(O2="6M",200,IF(O2="8M",300,IF(O2="10M",375,IF(O2="12M",475,"")))))))</f>
        <v/>
      </c>
      <c r="Y2">
        <v>5</v>
      </c>
      <c r="Z2">
        <f>Y170+1</f>
        <v>174</v>
      </c>
      <c r="AA2">
        <f>Z170+1</f>
        <v>343</v>
      </c>
      <c r="AB2">
        <f t="shared" ref="AB2:AG2" si="1">AA170+1</f>
        <v>512</v>
      </c>
      <c r="AC2">
        <f t="shared" si="1"/>
        <v>681</v>
      </c>
      <c r="AD2">
        <f t="shared" si="1"/>
        <v>850</v>
      </c>
      <c r="AE2">
        <f t="shared" si="1"/>
        <v>1019</v>
      </c>
      <c r="AF2">
        <f t="shared" si="1"/>
        <v>1188</v>
      </c>
      <c r="AG2">
        <f t="shared" si="1"/>
        <v>1357</v>
      </c>
      <c r="AH2" t="str">
        <f>"INSERT INTO detalle_factura (id_factura, id_producto_servicio, cantidad, precio, mes_pagado) VALUES("&amp;AG2&amp;",10,1,"&amp;X2&amp;",'Septiembre');"</f>
        <v>INSERT INTO detalle_factura (id_factura, id_producto_servicio, cantidad, precio, mes_pagado) VALUES(1357,10,1,,'Septiembre');</v>
      </c>
    </row>
    <row r="3" spans="1:34" x14ac:dyDescent="0.25">
      <c r="A3" s="2" t="s">
        <v>344</v>
      </c>
      <c r="B3" s="2" t="s">
        <v>6</v>
      </c>
      <c r="C3" t="str">
        <f t="shared" ref="C3:C66" si="2">MID(A3,FIND(",",A3)+1,LEN(A3)-FIND(",",A3))</f>
        <v>juacar,ILIMITADO,192.168.27.110,pppoe</v>
      </c>
      <c r="D3" t="str">
        <f t="shared" ref="D3:D66" si="3">MID(C3,1,FIND(",",C3)-1)</f>
        <v>juacar</v>
      </c>
      <c r="E3" t="str">
        <f t="shared" si="0"/>
        <v>ILIMITADO,192.168.27.110,pppoe</v>
      </c>
      <c r="F3" t="str">
        <f t="shared" ref="F3:F66" si="4">MID(E3,1,FIND(",",E3)-1)</f>
        <v>ILIMITADO</v>
      </c>
      <c r="G3" t="str">
        <f t="shared" ref="G3:G66" si="5">MID(E3,FIND(",",E3)+1,LEN(E3)-FIND(",",E3))</f>
        <v>192.168.27.110,pppoe</v>
      </c>
      <c r="H3" t="str">
        <f t="shared" ref="H3:H66" si="6">MID(G3,1,FIND(",",G3)-1)</f>
        <v>192.168.27.110</v>
      </c>
      <c r="I3" t="str">
        <f t="shared" ref="I3:I66" si="7">MID(G3,FIND(",",G3)+1,LEN(G3)-FIND(",",G3))</f>
        <v>pppoe</v>
      </c>
      <c r="J3" t="str">
        <f t="shared" ref="J3:J66" ca="1" si="8">"INSERT INTO cliente (nombre_cliente, telefono_cliente, id_municipio, domicilio, ubicacion_gps, id_tipo_cliente) VALUES("&amp;"'"&amp;B3&amp;"'"&amp;","&amp;"'"&amp;RANDBETWEEN(0,9)&amp;RANDBETWEEN(0,9)&amp;RANDBETWEEN(0,9)&amp;RANDBETWEEN(0,9)&amp;RANDBETWEEN(0,9)&amp;RANDBETWEEN(0,9)&amp;RANDBETWEEN(0,9)&amp;RANDBETWEEN(0,9)&amp;"'"&amp;","&amp;RANDBETWEEN(1,19)&amp;",'Domicilio de Sololá',"&amp;"'"&amp;RANDBETWEEN(0,9)&amp;RANDBETWEEN(0,9)&amp;"."&amp;RANDBETWEEN(0,9)&amp;RANDBETWEEN(0,9)&amp;RANDBETWEEN(0,9)&amp;" -"&amp;RANDBETWEEN(0,9)&amp;RANDBETWEEN(0,9)&amp;"."&amp;RANDBETWEEN(0,9)&amp;RANDBETWEEN(0,9)&amp;RANDBETWEEN(0,9)&amp;"',"&amp;1&amp;");"</f>
        <v>INSERT INTO cliente (nombre_cliente, telefono_cliente, id_municipio, domicilio, ubicacion_gps, id_tipo_cliente) VALUES('Juan Carlos','12494054',8,'Domicilio de Sololá','72.402 -04.168',1);</v>
      </c>
      <c r="K3" t="s">
        <v>175</v>
      </c>
      <c r="L3" t="str">
        <f t="shared" ref="L3:L66" ca="1" si="9">"INSERT INTO contrato_servicio (id_cliente, fecha_contrato, plan_contrato, estado_contrato, ip_asignada) VALUES("&amp;M3&amp;",'"&amp;RANDBETWEEN(2000,2021)&amp;"-"&amp;RANDBETWEEN(1,12)&amp;"-"&amp;RANDBETWEEN(1,28)&amp;"','"&amp;O3&amp;"',"&amp;1&amp;",'"&amp;H3&amp;"');"</f>
        <v>INSERT INTO contrato_servicio (id_cliente, fecha_contrato, plan_contrato, estado_contrato, ip_asignada) VALUES(35,'2002-6-23','ILIMITADO',1,'192.168.27.110');</v>
      </c>
      <c r="M3">
        <v>35</v>
      </c>
      <c r="N3">
        <f t="shared" ref="N3:N66" si="10">IF(O3="default",8,IF(O3="2M",1,IF(O3="4M",2,IF(O3="8M",4,IF(O3="12M",6,IF(O3="ILIMITADO",7,IF(O3="default-encryption",9,IF(O3="6M",3,IF(O3="10M",5)))))))))</f>
        <v>7</v>
      </c>
      <c r="O3" t="s">
        <v>512</v>
      </c>
      <c r="P3" t="str">
        <f t="shared" ref="P3:P66" si="11">"INSERT INTO factura (fecha, id_cliente, id_usuario, id_estado_pago) VALUES('2021-01-05',"&amp;M3&amp;",2,1);"</f>
        <v>INSERT INTO factura (fecha, id_cliente, id_usuario, id_estado_pago) VALUES('2021-01-05',35,2,1);</v>
      </c>
      <c r="X3" t="str">
        <f t="shared" ref="X3:X66" si="12">IF(O3="ILIMITADO","",IF(O3="2M",100,IF(O3="4M",150,IF(O3="6M",200,IF(O3="8M",300,IF(O3="10M",375,IF(O3="12M",475,"")))))))</f>
        <v/>
      </c>
      <c r="Y3">
        <v>6</v>
      </c>
      <c r="Z3">
        <f>Z2+1</f>
        <v>175</v>
      </c>
      <c r="AA3">
        <f>AA2+1</f>
        <v>344</v>
      </c>
      <c r="AB3">
        <f t="shared" ref="AB3:AG3" si="13">AB2+1</f>
        <v>513</v>
      </c>
      <c r="AC3">
        <f t="shared" si="13"/>
        <v>682</v>
      </c>
      <c r="AD3">
        <f t="shared" si="13"/>
        <v>851</v>
      </c>
      <c r="AE3">
        <f t="shared" si="13"/>
        <v>1020</v>
      </c>
      <c r="AF3">
        <f t="shared" si="13"/>
        <v>1189</v>
      </c>
      <c r="AG3">
        <f t="shared" si="13"/>
        <v>1358</v>
      </c>
      <c r="AH3" t="str">
        <f t="shared" ref="AH3:AH66" si="14">"INSERT INTO detalle_factura (id_factura, id_producto_servicio, cantidad, precio, mes_pagado) VALUES("&amp;AG3&amp;",10,1,"&amp;X3&amp;",'Septiembre');"</f>
        <v>INSERT INTO detalle_factura (id_factura, id_producto_servicio, cantidad, precio, mes_pagado) VALUES(1358,10,1,,'Septiembre');</v>
      </c>
    </row>
    <row r="4" spans="1:34" x14ac:dyDescent="0.25">
      <c r="A4" s="2" t="s">
        <v>345</v>
      </c>
      <c r="B4" s="2" t="s">
        <v>7</v>
      </c>
      <c r="C4" t="str">
        <f t="shared" si="2"/>
        <v>joamen,6M,192.168.27.42,pppoe</v>
      </c>
      <c r="D4" t="str">
        <f t="shared" si="3"/>
        <v>joamen</v>
      </c>
      <c r="E4" t="str">
        <f t="shared" si="0"/>
        <v>6M,192.168.27.42,pppoe</v>
      </c>
      <c r="F4" t="str">
        <f t="shared" si="4"/>
        <v>6M</v>
      </c>
      <c r="G4" t="str">
        <f t="shared" si="5"/>
        <v>192.168.27.42,pppoe</v>
      </c>
      <c r="H4" t="str">
        <f t="shared" si="6"/>
        <v>192.168.27.42</v>
      </c>
      <c r="I4" t="str">
        <f t="shared" si="7"/>
        <v>pppoe</v>
      </c>
      <c r="J4" t="str">
        <f t="shared" ca="1" si="8"/>
        <v>INSERT INTO cliente (nombre_cliente, telefono_cliente, id_municipio, domicilio, ubicacion_gps, id_tipo_cliente) VALUES('Joaquín Mendoza Coc','86035039',11,'Domicilio de Sololá','45.383 -26.749',1);</v>
      </c>
      <c r="K4" t="s">
        <v>176</v>
      </c>
      <c r="L4" t="str">
        <f t="shared" ca="1" si="9"/>
        <v>INSERT INTO contrato_servicio (id_cliente, fecha_contrato, plan_contrato, estado_contrato, ip_asignada) VALUES(36,'2013-8-4','6M',1,'192.168.27.42');</v>
      </c>
      <c r="M4">
        <v>36</v>
      </c>
      <c r="N4">
        <f t="shared" si="10"/>
        <v>3</v>
      </c>
      <c r="O4" t="s">
        <v>513</v>
      </c>
      <c r="P4" t="str">
        <f t="shared" si="11"/>
        <v>INSERT INTO factura (fecha, id_cliente, id_usuario, id_estado_pago) VALUES('2021-01-05',36,2,1);</v>
      </c>
      <c r="X4">
        <f t="shared" si="12"/>
        <v>200</v>
      </c>
      <c r="Y4">
        <v>7</v>
      </c>
      <c r="Z4">
        <f>Z3+1</f>
        <v>176</v>
      </c>
      <c r="AA4">
        <f t="shared" ref="AA4:AA67" si="15">AA3+1</f>
        <v>345</v>
      </c>
      <c r="AB4">
        <f t="shared" ref="AB4:AB67" si="16">AB3+1</f>
        <v>514</v>
      </c>
      <c r="AC4">
        <f t="shared" ref="AC4:AC67" si="17">AC3+1</f>
        <v>683</v>
      </c>
      <c r="AD4">
        <f t="shared" ref="AD4:AD67" si="18">AD3+1</f>
        <v>852</v>
      </c>
      <c r="AE4">
        <f t="shared" ref="AE4:AE67" si="19">AE3+1</f>
        <v>1021</v>
      </c>
      <c r="AF4">
        <f t="shared" ref="AF4:AF67" si="20">AF3+1</f>
        <v>1190</v>
      </c>
      <c r="AG4">
        <f t="shared" ref="AG4:AG67" si="21">AG3+1</f>
        <v>1359</v>
      </c>
      <c r="AH4" t="str">
        <f t="shared" si="14"/>
        <v>INSERT INTO detalle_factura (id_factura, id_producto_servicio, cantidad, precio, mes_pagado) VALUES(1359,10,1,200,'Septiembre');</v>
      </c>
    </row>
    <row r="5" spans="1:34" x14ac:dyDescent="0.25">
      <c r="A5" s="2" t="s">
        <v>346</v>
      </c>
      <c r="B5" s="2" t="s">
        <v>8</v>
      </c>
      <c r="C5" t="str">
        <f t="shared" si="2"/>
        <v>albxoc,8M,192.168.27.62,pppoe</v>
      </c>
      <c r="D5" t="str">
        <f t="shared" si="3"/>
        <v>albxoc</v>
      </c>
      <c r="E5" t="str">
        <f t="shared" si="0"/>
        <v>8M,192.168.27.62,pppoe</v>
      </c>
      <c r="F5" t="str">
        <f t="shared" si="4"/>
        <v>8M</v>
      </c>
      <c r="G5" t="str">
        <f t="shared" si="5"/>
        <v>192.168.27.62,pppoe</v>
      </c>
      <c r="H5" t="str">
        <f t="shared" si="6"/>
        <v>192.168.27.62</v>
      </c>
      <c r="I5" t="str">
        <f t="shared" si="7"/>
        <v>pppoe</v>
      </c>
      <c r="J5" t="str">
        <f t="shared" ca="1" si="8"/>
        <v>INSERT INTO cliente (nombre_cliente, telefono_cliente, id_municipio, domicilio, ubicacion_gps, id_tipo_cliente) VALUES('Alberto Xoch Yaxon','48894277',5,'Domicilio de Sololá','81.445 -48.520',1);</v>
      </c>
      <c r="K5" t="s">
        <v>177</v>
      </c>
      <c r="L5" t="str">
        <f t="shared" ca="1" si="9"/>
        <v>INSERT INTO contrato_servicio (id_cliente, fecha_contrato, plan_contrato, estado_contrato, ip_asignada) VALUES(37,'2013-6-15','8M',1,'192.168.27.62');</v>
      </c>
      <c r="M5">
        <v>37</v>
      </c>
      <c r="N5">
        <f t="shared" si="10"/>
        <v>4</v>
      </c>
      <c r="O5" t="s">
        <v>514</v>
      </c>
      <c r="P5" t="str">
        <f t="shared" si="11"/>
        <v>INSERT INTO factura (fecha, id_cliente, id_usuario, id_estado_pago) VALUES('2021-01-05',37,2,1);</v>
      </c>
      <c r="X5">
        <f t="shared" si="12"/>
        <v>300</v>
      </c>
      <c r="Y5">
        <v>8</v>
      </c>
      <c r="Z5">
        <f t="shared" ref="Z5:Z68" si="22">Z4+1</f>
        <v>177</v>
      </c>
      <c r="AA5">
        <f t="shared" si="15"/>
        <v>346</v>
      </c>
      <c r="AB5">
        <f t="shared" si="16"/>
        <v>515</v>
      </c>
      <c r="AC5">
        <f t="shared" si="17"/>
        <v>684</v>
      </c>
      <c r="AD5">
        <f t="shared" si="18"/>
        <v>853</v>
      </c>
      <c r="AE5">
        <f t="shared" si="19"/>
        <v>1022</v>
      </c>
      <c r="AF5">
        <f t="shared" si="20"/>
        <v>1191</v>
      </c>
      <c r="AG5">
        <f t="shared" si="21"/>
        <v>1360</v>
      </c>
      <c r="AH5" t="str">
        <f t="shared" si="14"/>
        <v>INSERT INTO detalle_factura (id_factura, id_producto_servicio, cantidad, precio, mes_pagado) VALUES(1360,10,1,300,'Septiembre');</v>
      </c>
    </row>
    <row r="6" spans="1:34" x14ac:dyDescent="0.25">
      <c r="A6" s="2" t="s">
        <v>347</v>
      </c>
      <c r="B6" s="2" t="s">
        <v>9</v>
      </c>
      <c r="C6" t="str">
        <f t="shared" si="2"/>
        <v>rautzo,6M,192.168.27.63,pppoe</v>
      </c>
      <c r="D6" t="str">
        <f t="shared" si="3"/>
        <v>rautzo</v>
      </c>
      <c r="E6" t="str">
        <f t="shared" si="0"/>
        <v>6M,192.168.27.63,pppoe</v>
      </c>
      <c r="F6" t="str">
        <f t="shared" si="4"/>
        <v>6M</v>
      </c>
      <c r="G6" t="str">
        <f t="shared" si="5"/>
        <v>192.168.27.63,pppoe</v>
      </c>
      <c r="H6" t="str">
        <f t="shared" si="6"/>
        <v>192.168.27.63</v>
      </c>
      <c r="I6" t="str">
        <f t="shared" si="7"/>
        <v>pppoe</v>
      </c>
      <c r="J6" t="str">
        <f t="shared" ca="1" si="8"/>
        <v>INSERT INTO cliente (nombre_cliente, telefono_cliente, id_municipio, domicilio, ubicacion_gps, id_tipo_cliente) VALUES('Raul Tzorin Cosigua','62383573',5,'Domicilio de Sololá','98.328 -55.608',1);</v>
      </c>
      <c r="K6" t="s">
        <v>178</v>
      </c>
      <c r="L6" t="str">
        <f t="shared" ca="1" si="9"/>
        <v>INSERT INTO contrato_servicio (id_cliente, fecha_contrato, plan_contrato, estado_contrato, ip_asignada) VALUES(38,'2010-7-25','6M',1,'192.168.27.63');</v>
      </c>
      <c r="M6">
        <v>38</v>
      </c>
      <c r="N6">
        <f t="shared" si="10"/>
        <v>3</v>
      </c>
      <c r="O6" t="s">
        <v>513</v>
      </c>
      <c r="P6" t="str">
        <f t="shared" si="11"/>
        <v>INSERT INTO factura (fecha, id_cliente, id_usuario, id_estado_pago) VALUES('2021-01-05',38,2,1);</v>
      </c>
      <c r="X6">
        <f t="shared" si="12"/>
        <v>200</v>
      </c>
      <c r="Y6">
        <v>9</v>
      </c>
      <c r="Z6">
        <f t="shared" si="22"/>
        <v>178</v>
      </c>
      <c r="AA6">
        <f t="shared" si="15"/>
        <v>347</v>
      </c>
      <c r="AB6">
        <f t="shared" si="16"/>
        <v>516</v>
      </c>
      <c r="AC6">
        <f t="shared" si="17"/>
        <v>685</v>
      </c>
      <c r="AD6">
        <f t="shared" si="18"/>
        <v>854</v>
      </c>
      <c r="AE6">
        <f t="shared" si="19"/>
        <v>1023</v>
      </c>
      <c r="AF6">
        <f t="shared" si="20"/>
        <v>1192</v>
      </c>
      <c r="AG6">
        <f t="shared" si="21"/>
        <v>1361</v>
      </c>
      <c r="AH6" t="str">
        <f t="shared" si="14"/>
        <v>INSERT INTO detalle_factura (id_factura, id_producto_servicio, cantidad, precio, mes_pagado) VALUES(1361,10,1,200,'Septiembre');</v>
      </c>
    </row>
    <row r="7" spans="1:34" x14ac:dyDescent="0.25">
      <c r="A7" s="2" t="s">
        <v>348</v>
      </c>
      <c r="B7" s="2" t="s">
        <v>10</v>
      </c>
      <c r="C7" t="str">
        <f t="shared" si="2"/>
        <v>asoasi,6M,192.168.27.65,pppoe</v>
      </c>
      <c r="D7" t="str">
        <f t="shared" si="3"/>
        <v>asoasi</v>
      </c>
      <c r="E7" t="str">
        <f t="shared" si="0"/>
        <v>6M,192.168.27.65,pppoe</v>
      </c>
      <c r="F7" t="str">
        <f t="shared" si="4"/>
        <v>6M</v>
      </c>
      <c r="G7" t="str">
        <f t="shared" si="5"/>
        <v>192.168.27.65,pppoe</v>
      </c>
      <c r="H7" t="str">
        <f t="shared" si="6"/>
        <v>192.168.27.65</v>
      </c>
      <c r="I7" t="str">
        <f t="shared" si="7"/>
        <v>pppoe</v>
      </c>
      <c r="J7" t="str">
        <f t="shared" ca="1" si="8"/>
        <v>INSERT INTO cliente (nombre_cliente, telefono_cliente, id_municipio, domicilio, ubicacion_gps, id_tipo_cliente) VALUES('Asociacion Asidro Km123','52907572',4,'Domicilio de Sololá','51.318 -72.272',1);</v>
      </c>
      <c r="K7" t="s">
        <v>179</v>
      </c>
      <c r="L7" t="str">
        <f t="shared" ca="1" si="9"/>
        <v>INSERT INTO contrato_servicio (id_cliente, fecha_contrato, plan_contrato, estado_contrato, ip_asignada) VALUES(39,'2005-4-6','6M',1,'192.168.27.65');</v>
      </c>
      <c r="M7">
        <v>39</v>
      </c>
      <c r="N7">
        <f t="shared" si="10"/>
        <v>3</v>
      </c>
      <c r="O7" t="s">
        <v>513</v>
      </c>
      <c r="P7" t="str">
        <f t="shared" si="11"/>
        <v>INSERT INTO factura (fecha, id_cliente, id_usuario, id_estado_pago) VALUES('2021-01-05',39,2,1);</v>
      </c>
      <c r="X7">
        <f t="shared" si="12"/>
        <v>200</v>
      </c>
      <c r="Y7">
        <v>10</v>
      </c>
      <c r="Z7">
        <f t="shared" si="22"/>
        <v>179</v>
      </c>
      <c r="AA7">
        <f t="shared" si="15"/>
        <v>348</v>
      </c>
      <c r="AB7">
        <f t="shared" si="16"/>
        <v>517</v>
      </c>
      <c r="AC7">
        <f t="shared" si="17"/>
        <v>686</v>
      </c>
      <c r="AD7">
        <f t="shared" si="18"/>
        <v>855</v>
      </c>
      <c r="AE7">
        <f t="shared" si="19"/>
        <v>1024</v>
      </c>
      <c r="AF7">
        <f t="shared" si="20"/>
        <v>1193</v>
      </c>
      <c r="AG7">
        <f t="shared" si="21"/>
        <v>1362</v>
      </c>
      <c r="AH7" t="str">
        <f t="shared" si="14"/>
        <v>INSERT INTO detalle_factura (id_factura, id_producto_servicio, cantidad, precio, mes_pagado) VALUES(1362,10,1,200,'Septiembre');</v>
      </c>
    </row>
    <row r="8" spans="1:34" x14ac:dyDescent="0.25">
      <c r="A8" s="2" t="s">
        <v>349</v>
      </c>
      <c r="B8" s="2" t="s">
        <v>11</v>
      </c>
      <c r="C8" t="str">
        <f t="shared" si="2"/>
        <v>juatzo,8M,192.168.27.61,pppoe</v>
      </c>
      <c r="D8" t="str">
        <f t="shared" si="3"/>
        <v>juatzo</v>
      </c>
      <c r="E8" t="str">
        <f t="shared" si="0"/>
        <v>8M,192.168.27.61,pppoe</v>
      </c>
      <c r="F8" t="str">
        <f t="shared" si="4"/>
        <v>8M</v>
      </c>
      <c r="G8" t="str">
        <f t="shared" si="5"/>
        <v>192.168.27.61,pppoe</v>
      </c>
      <c r="H8" t="str">
        <f t="shared" si="6"/>
        <v>192.168.27.61</v>
      </c>
      <c r="I8" t="str">
        <f t="shared" si="7"/>
        <v>pppoe</v>
      </c>
      <c r="J8" t="str">
        <f t="shared" ca="1" si="8"/>
        <v>INSERT INTO cliente (nombre_cliente, telefono_cliente, id_municipio, domicilio, ubicacion_gps, id_tipo_cliente) VALUES('Juan Tzorin Cosigua','74661350',15,'Domicilio de Sololá','03.653 -07.656',1);</v>
      </c>
      <c r="K8" t="s">
        <v>180</v>
      </c>
      <c r="L8" t="str">
        <f t="shared" ca="1" si="9"/>
        <v>INSERT INTO contrato_servicio (id_cliente, fecha_contrato, plan_contrato, estado_contrato, ip_asignada) VALUES(40,'2021-3-23','8M',1,'192.168.27.61');</v>
      </c>
      <c r="M8">
        <v>40</v>
      </c>
      <c r="N8">
        <f t="shared" si="10"/>
        <v>4</v>
      </c>
      <c r="O8" t="s">
        <v>514</v>
      </c>
      <c r="P8" t="str">
        <f t="shared" si="11"/>
        <v>INSERT INTO factura (fecha, id_cliente, id_usuario, id_estado_pago) VALUES('2021-01-05',40,2,1);</v>
      </c>
      <c r="X8">
        <f t="shared" si="12"/>
        <v>300</v>
      </c>
      <c r="Y8">
        <v>11</v>
      </c>
      <c r="Z8">
        <f t="shared" si="22"/>
        <v>180</v>
      </c>
      <c r="AA8">
        <f t="shared" si="15"/>
        <v>349</v>
      </c>
      <c r="AB8">
        <f t="shared" si="16"/>
        <v>518</v>
      </c>
      <c r="AC8">
        <f t="shared" si="17"/>
        <v>687</v>
      </c>
      <c r="AD8">
        <f t="shared" si="18"/>
        <v>856</v>
      </c>
      <c r="AE8">
        <f t="shared" si="19"/>
        <v>1025</v>
      </c>
      <c r="AF8">
        <f t="shared" si="20"/>
        <v>1194</v>
      </c>
      <c r="AG8">
        <f t="shared" si="21"/>
        <v>1363</v>
      </c>
      <c r="AH8" t="str">
        <f t="shared" si="14"/>
        <v>INSERT INTO detalle_factura (id_factura, id_producto_servicio, cantidad, precio, mes_pagado) VALUES(1363,10,1,300,'Septiembre');</v>
      </c>
    </row>
    <row r="9" spans="1:34" x14ac:dyDescent="0.25">
      <c r="A9" s="2" t="s">
        <v>350</v>
      </c>
      <c r="B9" s="2" t="s">
        <v>12</v>
      </c>
      <c r="C9" t="str">
        <f t="shared" si="2"/>
        <v>termen,6M,192.168.27.96,pppoe</v>
      </c>
      <c r="D9" t="str">
        <f t="shared" si="3"/>
        <v>termen</v>
      </c>
      <c r="E9" t="str">
        <f t="shared" si="0"/>
        <v>6M,192.168.27.96,pppoe</v>
      </c>
      <c r="F9" t="str">
        <f t="shared" si="4"/>
        <v>6M</v>
      </c>
      <c r="G9" t="str">
        <f t="shared" si="5"/>
        <v>192.168.27.96,pppoe</v>
      </c>
      <c r="H9" t="str">
        <f t="shared" si="6"/>
        <v>192.168.27.96</v>
      </c>
      <c r="I9" t="str">
        <f t="shared" si="7"/>
        <v>pppoe</v>
      </c>
      <c r="J9" t="str">
        <f t="shared" ca="1" si="8"/>
        <v>INSERT INTO cliente (nombre_cliente, telefono_cliente, id_municipio, domicilio, ubicacion_gps, id_tipo_cliente) VALUES('Teresa Mendoza Palax','30917587',10,'Domicilio de Sololá','48.559 -30.056',1);</v>
      </c>
      <c r="K9" t="s">
        <v>181</v>
      </c>
      <c r="L9" t="str">
        <f t="shared" ca="1" si="9"/>
        <v>INSERT INTO contrato_servicio (id_cliente, fecha_contrato, plan_contrato, estado_contrato, ip_asignada) VALUES(41,'2020-2-10','6M',1,'192.168.27.96');</v>
      </c>
      <c r="M9">
        <v>41</v>
      </c>
      <c r="N9">
        <f t="shared" si="10"/>
        <v>3</v>
      </c>
      <c r="O9" t="s">
        <v>513</v>
      </c>
      <c r="P9" t="str">
        <f t="shared" si="11"/>
        <v>INSERT INTO factura (fecha, id_cliente, id_usuario, id_estado_pago) VALUES('2021-01-05',41,2,1);</v>
      </c>
      <c r="X9">
        <f t="shared" si="12"/>
        <v>200</v>
      </c>
      <c r="Y9">
        <v>12</v>
      </c>
      <c r="Z9">
        <f t="shared" si="22"/>
        <v>181</v>
      </c>
      <c r="AA9">
        <f t="shared" si="15"/>
        <v>350</v>
      </c>
      <c r="AB9">
        <f t="shared" si="16"/>
        <v>519</v>
      </c>
      <c r="AC9">
        <f t="shared" si="17"/>
        <v>688</v>
      </c>
      <c r="AD9">
        <f t="shared" si="18"/>
        <v>857</v>
      </c>
      <c r="AE9">
        <f t="shared" si="19"/>
        <v>1026</v>
      </c>
      <c r="AF9">
        <f t="shared" si="20"/>
        <v>1195</v>
      </c>
      <c r="AG9">
        <f t="shared" si="21"/>
        <v>1364</v>
      </c>
      <c r="AH9" t="str">
        <f t="shared" si="14"/>
        <v>INSERT INTO detalle_factura (id_factura, id_producto_servicio, cantidad, precio, mes_pagado) VALUES(1364,10,1,200,'Septiembre');</v>
      </c>
    </row>
    <row r="10" spans="1:34" x14ac:dyDescent="0.25">
      <c r="A10" s="2" t="s">
        <v>351</v>
      </c>
      <c r="B10" s="2" t="s">
        <v>13</v>
      </c>
      <c r="C10" t="str">
        <f t="shared" si="2"/>
        <v>cargua,6M,192.168.27.117,pppoe</v>
      </c>
      <c r="D10" t="str">
        <f t="shared" si="3"/>
        <v>cargua</v>
      </c>
      <c r="E10" t="str">
        <f t="shared" si="0"/>
        <v>6M,192.168.27.117,pppoe</v>
      </c>
      <c r="F10" t="str">
        <f t="shared" si="4"/>
        <v>6M</v>
      </c>
      <c r="G10" t="str">
        <f t="shared" si="5"/>
        <v>192.168.27.117,pppoe</v>
      </c>
      <c r="H10" t="str">
        <f t="shared" si="6"/>
        <v>192.168.27.117</v>
      </c>
      <c r="I10" t="str">
        <f t="shared" si="7"/>
        <v>pppoe</v>
      </c>
      <c r="J10" t="str">
        <f t="shared" ca="1" si="8"/>
        <v>INSERT INTO cliente (nombre_cliente, telefono_cliente, id_municipio, domicilio, ubicacion_gps, id_tipo_cliente) VALUES('Carlos Guarcax Panjoj','10155136',9,'Domicilio de Sololá','56.867 -78.216',1);</v>
      </c>
      <c r="K10" t="s">
        <v>182</v>
      </c>
      <c r="L10" t="str">
        <f t="shared" ca="1" si="9"/>
        <v>INSERT INTO contrato_servicio (id_cliente, fecha_contrato, plan_contrato, estado_contrato, ip_asignada) VALUES(42,'2020-12-3','6M',1,'192.168.27.117');</v>
      </c>
      <c r="M10">
        <v>42</v>
      </c>
      <c r="N10">
        <f t="shared" si="10"/>
        <v>3</v>
      </c>
      <c r="O10" t="s">
        <v>513</v>
      </c>
      <c r="P10" t="str">
        <f t="shared" si="11"/>
        <v>INSERT INTO factura (fecha, id_cliente, id_usuario, id_estado_pago) VALUES('2021-01-05',42,2,1);</v>
      </c>
      <c r="X10">
        <f t="shared" si="12"/>
        <v>200</v>
      </c>
      <c r="Y10">
        <v>13</v>
      </c>
      <c r="Z10">
        <f t="shared" si="22"/>
        <v>182</v>
      </c>
      <c r="AA10">
        <f t="shared" si="15"/>
        <v>351</v>
      </c>
      <c r="AB10">
        <f t="shared" si="16"/>
        <v>520</v>
      </c>
      <c r="AC10">
        <f t="shared" si="17"/>
        <v>689</v>
      </c>
      <c r="AD10">
        <f t="shared" si="18"/>
        <v>858</v>
      </c>
      <c r="AE10">
        <f t="shared" si="19"/>
        <v>1027</v>
      </c>
      <c r="AF10">
        <f t="shared" si="20"/>
        <v>1196</v>
      </c>
      <c r="AG10">
        <f t="shared" si="21"/>
        <v>1365</v>
      </c>
      <c r="AH10" t="str">
        <f t="shared" si="14"/>
        <v>INSERT INTO detalle_factura (id_factura, id_producto_servicio, cantidad, precio, mes_pagado) VALUES(1365,10,1,200,'Septiembre');</v>
      </c>
    </row>
    <row r="11" spans="1:34" x14ac:dyDescent="0.25">
      <c r="A11" s="2" t="s">
        <v>352</v>
      </c>
      <c r="B11" s="2" t="s">
        <v>14</v>
      </c>
      <c r="C11" t="str">
        <f t="shared" si="2"/>
        <v>fergua,4M,192.168.27.87,pppoe</v>
      </c>
      <c r="D11" t="str">
        <f t="shared" si="3"/>
        <v>fergua</v>
      </c>
      <c r="E11" t="str">
        <f t="shared" si="0"/>
        <v>4M,192.168.27.87,pppoe</v>
      </c>
      <c r="F11" t="str">
        <f t="shared" si="4"/>
        <v>4M</v>
      </c>
      <c r="G11" t="str">
        <f t="shared" si="5"/>
        <v>192.168.27.87,pppoe</v>
      </c>
      <c r="H11" t="str">
        <f t="shared" si="6"/>
        <v>192.168.27.87</v>
      </c>
      <c r="I11" t="str">
        <f t="shared" si="7"/>
        <v>pppoe</v>
      </c>
      <c r="J11" t="str">
        <f t="shared" ca="1" si="8"/>
        <v>INSERT INTO cliente (nombre_cliente, telefono_cliente, id_municipio, domicilio, ubicacion_gps, id_tipo_cliente) VALUES('Fermin Guarcax Julajuj','28844228',17,'Domicilio de Sololá','97.829 -61.380',1);</v>
      </c>
      <c r="K11" t="s">
        <v>183</v>
      </c>
      <c r="L11" t="str">
        <f t="shared" ca="1" si="9"/>
        <v>INSERT INTO contrato_servicio (id_cliente, fecha_contrato, plan_contrato, estado_contrato, ip_asignada) VALUES(43,'2001-10-11','4M',1,'192.168.27.87');</v>
      </c>
      <c r="M11">
        <v>43</v>
      </c>
      <c r="N11">
        <f t="shared" si="10"/>
        <v>2</v>
      </c>
      <c r="O11" t="s">
        <v>515</v>
      </c>
      <c r="P11" t="str">
        <f t="shared" si="11"/>
        <v>INSERT INTO factura (fecha, id_cliente, id_usuario, id_estado_pago) VALUES('2021-01-05',43,2,1);</v>
      </c>
      <c r="X11">
        <f t="shared" si="12"/>
        <v>150</v>
      </c>
      <c r="Y11">
        <v>14</v>
      </c>
      <c r="Z11">
        <f t="shared" si="22"/>
        <v>183</v>
      </c>
      <c r="AA11">
        <f t="shared" si="15"/>
        <v>352</v>
      </c>
      <c r="AB11">
        <f t="shared" si="16"/>
        <v>521</v>
      </c>
      <c r="AC11">
        <f t="shared" si="17"/>
        <v>690</v>
      </c>
      <c r="AD11">
        <f t="shared" si="18"/>
        <v>859</v>
      </c>
      <c r="AE11">
        <f t="shared" si="19"/>
        <v>1028</v>
      </c>
      <c r="AF11">
        <f t="shared" si="20"/>
        <v>1197</v>
      </c>
      <c r="AG11">
        <f t="shared" si="21"/>
        <v>1366</v>
      </c>
      <c r="AH11" t="str">
        <f t="shared" si="14"/>
        <v>INSERT INTO detalle_factura (id_factura, id_producto_servicio, cantidad, precio, mes_pagado) VALUES(1366,10,1,150,'Septiembre');</v>
      </c>
    </row>
    <row r="12" spans="1:34" x14ac:dyDescent="0.25">
      <c r="A12" s="2" t="s">
        <v>353</v>
      </c>
      <c r="B12" s="2" t="s">
        <v>15</v>
      </c>
      <c r="C12" t="str">
        <f t="shared" si="2"/>
        <v>jospal,6M,192.168.27.125,pppoe</v>
      </c>
      <c r="D12" t="str">
        <f t="shared" si="3"/>
        <v>jospal</v>
      </c>
      <c r="E12" t="str">
        <f t="shared" si="0"/>
        <v>6M,192.168.27.125,pppoe</v>
      </c>
      <c r="F12" t="str">
        <f t="shared" si="4"/>
        <v>6M</v>
      </c>
      <c r="G12" t="str">
        <f t="shared" si="5"/>
        <v>192.168.27.125,pppoe</v>
      </c>
      <c r="H12" t="str">
        <f t="shared" si="6"/>
        <v>192.168.27.125</v>
      </c>
      <c r="I12" t="str">
        <f t="shared" si="7"/>
        <v>pppoe</v>
      </c>
      <c r="J12" t="str">
        <f t="shared" ca="1" si="8"/>
        <v>INSERT INTO cliente (nombre_cliente, telefono_cliente, id_municipio, domicilio, ubicacion_gps, id_tipo_cliente) VALUES('Josefina Palax Chiroy','13411898',17,'Domicilio de Sololá','91.919 -15.352',1);</v>
      </c>
      <c r="K12" t="s">
        <v>184</v>
      </c>
      <c r="L12" t="str">
        <f t="shared" ca="1" si="9"/>
        <v>INSERT INTO contrato_servicio (id_cliente, fecha_contrato, plan_contrato, estado_contrato, ip_asignada) VALUES(44,'2011-7-18','6M',1,'192.168.27.125');</v>
      </c>
      <c r="M12">
        <v>44</v>
      </c>
      <c r="N12">
        <f t="shared" si="10"/>
        <v>3</v>
      </c>
      <c r="O12" t="s">
        <v>513</v>
      </c>
      <c r="P12" t="str">
        <f t="shared" si="11"/>
        <v>INSERT INTO factura (fecha, id_cliente, id_usuario, id_estado_pago) VALUES('2021-01-05',44,2,1);</v>
      </c>
      <c r="X12">
        <f t="shared" si="12"/>
        <v>200</v>
      </c>
      <c r="Y12">
        <v>15</v>
      </c>
      <c r="Z12">
        <f t="shared" si="22"/>
        <v>184</v>
      </c>
      <c r="AA12">
        <f t="shared" si="15"/>
        <v>353</v>
      </c>
      <c r="AB12">
        <f t="shared" si="16"/>
        <v>522</v>
      </c>
      <c r="AC12">
        <f t="shared" si="17"/>
        <v>691</v>
      </c>
      <c r="AD12">
        <f t="shared" si="18"/>
        <v>860</v>
      </c>
      <c r="AE12">
        <f t="shared" si="19"/>
        <v>1029</v>
      </c>
      <c r="AF12">
        <f t="shared" si="20"/>
        <v>1198</v>
      </c>
      <c r="AG12">
        <f t="shared" si="21"/>
        <v>1367</v>
      </c>
      <c r="AH12" t="str">
        <f t="shared" si="14"/>
        <v>INSERT INTO detalle_factura (id_factura, id_producto_servicio, cantidad, precio, mes_pagado) VALUES(1367,10,1,200,'Septiembre');</v>
      </c>
    </row>
    <row r="13" spans="1:34" x14ac:dyDescent="0.25">
      <c r="A13" s="2" t="s">
        <v>354</v>
      </c>
      <c r="B13" s="2" t="s">
        <v>16</v>
      </c>
      <c r="C13" t="str">
        <f t="shared" si="2"/>
        <v>juacas,6M,192.168.27.108,pppoe</v>
      </c>
      <c r="D13" t="str">
        <f t="shared" si="3"/>
        <v>juacas</v>
      </c>
      <c r="E13" t="str">
        <f t="shared" si="0"/>
        <v>6M,192.168.27.108,pppoe</v>
      </c>
      <c r="F13" t="str">
        <f t="shared" si="4"/>
        <v>6M</v>
      </c>
      <c r="G13" t="str">
        <f t="shared" si="5"/>
        <v>192.168.27.108,pppoe</v>
      </c>
      <c r="H13" t="str">
        <f t="shared" si="6"/>
        <v>192.168.27.108</v>
      </c>
      <c r="I13" t="str">
        <f t="shared" si="7"/>
        <v>pppoe</v>
      </c>
      <c r="J13" t="str">
        <f t="shared" ca="1" si="8"/>
        <v>INSERT INTO cliente (nombre_cliente, telefono_cliente, id_municipio, domicilio, ubicacion_gps, id_tipo_cliente) VALUES('Juana Castro Guarcax','00850202',2,'Domicilio de Sololá','71.389 -48.000',1);</v>
      </c>
      <c r="K13" t="s">
        <v>185</v>
      </c>
      <c r="L13" t="str">
        <f t="shared" ca="1" si="9"/>
        <v>INSERT INTO contrato_servicio (id_cliente, fecha_contrato, plan_contrato, estado_contrato, ip_asignada) VALUES(45,'2014-5-27','6M',1,'192.168.27.108');</v>
      </c>
      <c r="M13">
        <v>45</v>
      </c>
      <c r="N13">
        <f t="shared" si="10"/>
        <v>3</v>
      </c>
      <c r="O13" t="s">
        <v>513</v>
      </c>
      <c r="P13" t="str">
        <f t="shared" si="11"/>
        <v>INSERT INTO factura (fecha, id_cliente, id_usuario, id_estado_pago) VALUES('2021-01-05',45,2,1);</v>
      </c>
      <c r="X13">
        <f t="shared" si="12"/>
        <v>200</v>
      </c>
      <c r="Y13">
        <v>16</v>
      </c>
      <c r="Z13">
        <f t="shared" si="22"/>
        <v>185</v>
      </c>
      <c r="AA13">
        <f t="shared" si="15"/>
        <v>354</v>
      </c>
      <c r="AB13">
        <f t="shared" si="16"/>
        <v>523</v>
      </c>
      <c r="AC13">
        <f t="shared" si="17"/>
        <v>692</v>
      </c>
      <c r="AD13">
        <f t="shared" si="18"/>
        <v>861</v>
      </c>
      <c r="AE13">
        <f t="shared" si="19"/>
        <v>1030</v>
      </c>
      <c r="AF13">
        <f t="shared" si="20"/>
        <v>1199</v>
      </c>
      <c r="AG13">
        <f t="shared" si="21"/>
        <v>1368</v>
      </c>
      <c r="AH13" t="str">
        <f t="shared" si="14"/>
        <v>INSERT INTO detalle_factura (id_factura, id_producto_servicio, cantidad, precio, mes_pagado) VALUES(1368,10,1,200,'Septiembre');</v>
      </c>
    </row>
    <row r="14" spans="1:34" x14ac:dyDescent="0.25">
      <c r="A14" s="2" t="s">
        <v>355</v>
      </c>
      <c r="B14" s="2" t="s">
        <v>17</v>
      </c>
      <c r="C14" t="str">
        <f t="shared" si="2"/>
        <v>margua,6M,192.168.27.92,pppoe</v>
      </c>
      <c r="D14" t="str">
        <f t="shared" si="3"/>
        <v>margua</v>
      </c>
      <c r="E14" t="str">
        <f t="shared" si="0"/>
        <v>6M,192.168.27.92,pppoe</v>
      </c>
      <c r="F14" t="str">
        <f t="shared" si="4"/>
        <v>6M</v>
      </c>
      <c r="G14" t="str">
        <f t="shared" si="5"/>
        <v>192.168.27.92,pppoe</v>
      </c>
      <c r="H14" t="str">
        <f t="shared" si="6"/>
        <v>192.168.27.92</v>
      </c>
      <c r="I14" t="str">
        <f t="shared" si="7"/>
        <v>pppoe</v>
      </c>
      <c r="J14" t="str">
        <f t="shared" ca="1" si="8"/>
        <v>INSERT INTO cliente (nombre_cliente, telefono_cliente, id_municipio, domicilio, ubicacion_gps, id_tipo_cliente) VALUES('Marcelo Guarcax Julajuj','16979142',15,'Domicilio de Sololá','02.549 -16.846',1);</v>
      </c>
      <c r="K14" t="s">
        <v>186</v>
      </c>
      <c r="L14" t="str">
        <f t="shared" ca="1" si="9"/>
        <v>INSERT INTO contrato_servicio (id_cliente, fecha_contrato, plan_contrato, estado_contrato, ip_asignada) VALUES(46,'2020-12-9','6M',1,'192.168.27.92');</v>
      </c>
      <c r="M14">
        <v>46</v>
      </c>
      <c r="N14">
        <f t="shared" si="10"/>
        <v>3</v>
      </c>
      <c r="O14" t="s">
        <v>513</v>
      </c>
      <c r="P14" t="str">
        <f t="shared" si="11"/>
        <v>INSERT INTO factura (fecha, id_cliente, id_usuario, id_estado_pago) VALUES('2021-01-05',46,2,1);</v>
      </c>
      <c r="X14">
        <f t="shared" si="12"/>
        <v>200</v>
      </c>
      <c r="Y14">
        <v>17</v>
      </c>
      <c r="Z14">
        <f t="shared" si="22"/>
        <v>186</v>
      </c>
      <c r="AA14">
        <f t="shared" si="15"/>
        <v>355</v>
      </c>
      <c r="AB14">
        <f t="shared" si="16"/>
        <v>524</v>
      </c>
      <c r="AC14">
        <f t="shared" si="17"/>
        <v>693</v>
      </c>
      <c r="AD14">
        <f t="shared" si="18"/>
        <v>862</v>
      </c>
      <c r="AE14">
        <f t="shared" si="19"/>
        <v>1031</v>
      </c>
      <c r="AF14">
        <f t="shared" si="20"/>
        <v>1200</v>
      </c>
      <c r="AG14">
        <f t="shared" si="21"/>
        <v>1369</v>
      </c>
      <c r="AH14" t="str">
        <f t="shared" si="14"/>
        <v>INSERT INTO detalle_factura (id_factura, id_producto_servicio, cantidad, precio, mes_pagado) VALUES(1369,10,1,200,'Septiembre');</v>
      </c>
    </row>
    <row r="15" spans="1:34" x14ac:dyDescent="0.25">
      <c r="A15" s="2" t="s">
        <v>356</v>
      </c>
      <c r="B15" s="2" t="s">
        <v>18</v>
      </c>
      <c r="C15" t="str">
        <f t="shared" si="2"/>
        <v>margua,6M,192.168.27.126,pppoe</v>
      </c>
      <c r="D15" t="str">
        <f t="shared" si="3"/>
        <v>margua</v>
      </c>
      <c r="E15" t="str">
        <f t="shared" si="0"/>
        <v>6M,192.168.27.126,pppoe</v>
      </c>
      <c r="F15" t="str">
        <f t="shared" si="4"/>
        <v>6M</v>
      </c>
      <c r="G15" t="str">
        <f t="shared" si="5"/>
        <v>192.168.27.126,pppoe</v>
      </c>
      <c r="H15" t="str">
        <f t="shared" si="6"/>
        <v>192.168.27.126</v>
      </c>
      <c r="I15" t="str">
        <f t="shared" si="7"/>
        <v>pppoe</v>
      </c>
      <c r="J15" t="str">
        <f t="shared" ca="1" si="8"/>
        <v>INSERT INTO cliente (nombre_cliente, telefono_cliente, id_municipio, domicilio, ubicacion_gps, id_tipo_cliente) VALUES('Martin Guarcax Mendoza','27503155',10,'Domicilio de Sololá','00.320 -45.373',1);</v>
      </c>
      <c r="K15" t="s">
        <v>187</v>
      </c>
      <c r="L15" t="str">
        <f t="shared" ca="1" si="9"/>
        <v>INSERT INTO contrato_servicio (id_cliente, fecha_contrato, plan_contrato, estado_contrato, ip_asignada) VALUES(47,'2014-1-16','6M',1,'192.168.27.126');</v>
      </c>
      <c r="M15">
        <v>47</v>
      </c>
      <c r="N15">
        <f t="shared" si="10"/>
        <v>3</v>
      </c>
      <c r="O15" t="s">
        <v>513</v>
      </c>
      <c r="P15" t="str">
        <f t="shared" si="11"/>
        <v>INSERT INTO factura (fecha, id_cliente, id_usuario, id_estado_pago) VALUES('2021-01-05',47,2,1);</v>
      </c>
      <c r="X15">
        <f t="shared" si="12"/>
        <v>200</v>
      </c>
      <c r="Y15">
        <v>18</v>
      </c>
      <c r="Z15">
        <f t="shared" si="22"/>
        <v>187</v>
      </c>
      <c r="AA15">
        <f t="shared" si="15"/>
        <v>356</v>
      </c>
      <c r="AB15">
        <f t="shared" si="16"/>
        <v>525</v>
      </c>
      <c r="AC15">
        <f t="shared" si="17"/>
        <v>694</v>
      </c>
      <c r="AD15">
        <f t="shared" si="18"/>
        <v>863</v>
      </c>
      <c r="AE15">
        <f t="shared" si="19"/>
        <v>1032</v>
      </c>
      <c r="AF15">
        <f t="shared" si="20"/>
        <v>1201</v>
      </c>
      <c r="AG15">
        <f t="shared" si="21"/>
        <v>1370</v>
      </c>
      <c r="AH15" t="str">
        <f t="shared" si="14"/>
        <v>INSERT INTO detalle_factura (id_factura, id_producto_servicio, cantidad, precio, mes_pagado) VALUES(1370,10,1,200,'Septiembre');</v>
      </c>
    </row>
    <row r="16" spans="1:34" x14ac:dyDescent="0.25">
      <c r="A16" s="2" t="s">
        <v>357</v>
      </c>
      <c r="B16" s="2" t="s">
        <v>19</v>
      </c>
      <c r="C16" t="str">
        <f t="shared" si="2"/>
        <v>fremen,6M,192.168.27.26,pppoe</v>
      </c>
      <c r="D16" t="str">
        <f t="shared" si="3"/>
        <v>fremen</v>
      </c>
      <c r="E16" t="str">
        <f t="shared" si="0"/>
        <v>6M,192.168.27.26,pppoe</v>
      </c>
      <c r="F16" t="str">
        <f t="shared" si="4"/>
        <v>6M</v>
      </c>
      <c r="G16" t="str">
        <f t="shared" si="5"/>
        <v>192.168.27.26,pppoe</v>
      </c>
      <c r="H16" t="str">
        <f t="shared" si="6"/>
        <v>192.168.27.26</v>
      </c>
      <c r="I16" t="str">
        <f t="shared" si="7"/>
        <v>pppoe</v>
      </c>
      <c r="J16" t="str">
        <f t="shared" ca="1" si="8"/>
        <v>INSERT INTO cliente (nombre_cliente, telefono_cliente, id_municipio, domicilio, ubicacion_gps, id_tipo_cliente) VALUES('Fredy Mendoza Panjoj','02806344',1,'Domicilio de Sololá','69.164 -12.847',1);</v>
      </c>
      <c r="K16" t="s">
        <v>188</v>
      </c>
      <c r="L16" t="str">
        <f t="shared" ca="1" si="9"/>
        <v>INSERT INTO contrato_servicio (id_cliente, fecha_contrato, plan_contrato, estado_contrato, ip_asignada) VALUES(48,'2008-7-9','6M',1,'192.168.27.26');</v>
      </c>
      <c r="M16">
        <v>48</v>
      </c>
      <c r="N16">
        <f t="shared" si="10"/>
        <v>3</v>
      </c>
      <c r="O16" t="s">
        <v>513</v>
      </c>
      <c r="P16" t="str">
        <f t="shared" si="11"/>
        <v>INSERT INTO factura (fecha, id_cliente, id_usuario, id_estado_pago) VALUES('2021-01-05',48,2,1);</v>
      </c>
      <c r="X16">
        <f t="shared" si="12"/>
        <v>200</v>
      </c>
      <c r="Y16">
        <v>19</v>
      </c>
      <c r="Z16">
        <f t="shared" si="22"/>
        <v>188</v>
      </c>
      <c r="AA16">
        <f t="shared" si="15"/>
        <v>357</v>
      </c>
      <c r="AB16">
        <f t="shared" si="16"/>
        <v>526</v>
      </c>
      <c r="AC16">
        <f t="shared" si="17"/>
        <v>695</v>
      </c>
      <c r="AD16">
        <f t="shared" si="18"/>
        <v>864</v>
      </c>
      <c r="AE16">
        <f t="shared" si="19"/>
        <v>1033</v>
      </c>
      <c r="AF16">
        <f t="shared" si="20"/>
        <v>1202</v>
      </c>
      <c r="AG16">
        <f t="shared" si="21"/>
        <v>1371</v>
      </c>
      <c r="AH16" t="str">
        <f t="shared" si="14"/>
        <v>INSERT INTO detalle_factura (id_factura, id_producto_servicio, cantidad, precio, mes_pagado) VALUES(1371,10,1,200,'Septiembre');</v>
      </c>
    </row>
    <row r="17" spans="1:34" x14ac:dyDescent="0.25">
      <c r="A17" s="2" t="s">
        <v>358</v>
      </c>
      <c r="B17" s="2" t="s">
        <v>20</v>
      </c>
      <c r="C17" t="str">
        <f t="shared" si="2"/>
        <v>erifra,4M,192.168.27.78,pppoe</v>
      </c>
      <c r="D17" t="str">
        <f t="shared" si="3"/>
        <v>erifra</v>
      </c>
      <c r="E17" t="str">
        <f t="shared" si="0"/>
        <v>4M,192.168.27.78,pppoe</v>
      </c>
      <c r="F17" t="str">
        <f t="shared" si="4"/>
        <v>4M</v>
      </c>
      <c r="G17" t="str">
        <f t="shared" si="5"/>
        <v>192.168.27.78,pppoe</v>
      </c>
      <c r="H17" t="str">
        <f t="shared" si="6"/>
        <v>192.168.27.78</v>
      </c>
      <c r="I17" t="str">
        <f t="shared" si="7"/>
        <v>pppoe</v>
      </c>
      <c r="J17" t="str">
        <f t="shared" ca="1" si="8"/>
        <v>INSERT INTO cliente (nombre_cliente, telefono_cliente, id_municipio, domicilio, ubicacion_gps, id_tipo_cliente) VALUES('Erick Fransico Ajualip','82999564',4,'Domicilio de Sololá','90.911 -33.752',1);</v>
      </c>
      <c r="K17" t="s">
        <v>189</v>
      </c>
      <c r="L17" t="str">
        <f t="shared" ca="1" si="9"/>
        <v>INSERT INTO contrato_servicio (id_cliente, fecha_contrato, plan_contrato, estado_contrato, ip_asignada) VALUES(49,'2008-11-22','4M',1,'192.168.27.78');</v>
      </c>
      <c r="M17">
        <v>49</v>
      </c>
      <c r="N17">
        <f t="shared" si="10"/>
        <v>2</v>
      </c>
      <c r="O17" t="s">
        <v>515</v>
      </c>
      <c r="P17" t="str">
        <f t="shared" si="11"/>
        <v>INSERT INTO factura (fecha, id_cliente, id_usuario, id_estado_pago) VALUES('2021-01-05',49,2,1);</v>
      </c>
      <c r="X17">
        <f t="shared" si="12"/>
        <v>150</v>
      </c>
      <c r="Y17">
        <v>20</v>
      </c>
      <c r="Z17">
        <f t="shared" si="22"/>
        <v>189</v>
      </c>
      <c r="AA17">
        <f t="shared" si="15"/>
        <v>358</v>
      </c>
      <c r="AB17">
        <f t="shared" si="16"/>
        <v>527</v>
      </c>
      <c r="AC17">
        <f t="shared" si="17"/>
        <v>696</v>
      </c>
      <c r="AD17">
        <f t="shared" si="18"/>
        <v>865</v>
      </c>
      <c r="AE17">
        <f t="shared" si="19"/>
        <v>1034</v>
      </c>
      <c r="AF17">
        <f t="shared" si="20"/>
        <v>1203</v>
      </c>
      <c r="AG17">
        <f t="shared" si="21"/>
        <v>1372</v>
      </c>
      <c r="AH17" t="str">
        <f t="shared" si="14"/>
        <v>INSERT INTO detalle_factura (id_factura, id_producto_servicio, cantidad, precio, mes_pagado) VALUES(1372,10,1,150,'Septiembre');</v>
      </c>
    </row>
    <row r="18" spans="1:34" x14ac:dyDescent="0.25">
      <c r="A18" s="2" t="s">
        <v>359</v>
      </c>
      <c r="B18" s="2" t="s">
        <v>21</v>
      </c>
      <c r="C18" t="str">
        <f t="shared" si="2"/>
        <v>demgua,6M,192.168.27.85,pppoe</v>
      </c>
      <c r="D18" t="str">
        <f t="shared" si="3"/>
        <v>demgua</v>
      </c>
      <c r="E18" t="str">
        <f t="shared" si="0"/>
        <v>6M,192.168.27.85,pppoe</v>
      </c>
      <c r="F18" t="str">
        <f t="shared" si="4"/>
        <v>6M</v>
      </c>
      <c r="G18" t="str">
        <f t="shared" si="5"/>
        <v>192.168.27.85,pppoe</v>
      </c>
      <c r="H18" t="str">
        <f t="shared" si="6"/>
        <v>192.168.27.85</v>
      </c>
      <c r="I18" t="str">
        <f t="shared" si="7"/>
        <v>pppoe</v>
      </c>
      <c r="J18" t="str">
        <f t="shared" ca="1" si="8"/>
        <v>INSERT INTO cliente (nombre_cliente, telefono_cliente, id_municipio, domicilio, ubicacion_gps, id_tipo_cliente) VALUES('Demetrio Guarcax Quiejay','25428474',5,'Domicilio de Sololá','32.965 -14.915',1);</v>
      </c>
      <c r="K18" t="s">
        <v>190</v>
      </c>
      <c r="L18" t="str">
        <f t="shared" ca="1" si="9"/>
        <v>INSERT INTO contrato_servicio (id_cliente, fecha_contrato, plan_contrato, estado_contrato, ip_asignada) VALUES(50,'2016-5-12','6M',1,'192.168.27.85');</v>
      </c>
      <c r="M18">
        <v>50</v>
      </c>
      <c r="N18">
        <f t="shared" si="10"/>
        <v>3</v>
      </c>
      <c r="O18" t="s">
        <v>513</v>
      </c>
      <c r="P18" t="str">
        <f t="shared" si="11"/>
        <v>INSERT INTO factura (fecha, id_cliente, id_usuario, id_estado_pago) VALUES('2021-01-05',50,2,1);</v>
      </c>
      <c r="X18">
        <f t="shared" si="12"/>
        <v>200</v>
      </c>
      <c r="Y18">
        <v>21</v>
      </c>
      <c r="Z18">
        <f t="shared" si="22"/>
        <v>190</v>
      </c>
      <c r="AA18">
        <f t="shared" si="15"/>
        <v>359</v>
      </c>
      <c r="AB18">
        <f t="shared" si="16"/>
        <v>528</v>
      </c>
      <c r="AC18">
        <f t="shared" si="17"/>
        <v>697</v>
      </c>
      <c r="AD18">
        <f t="shared" si="18"/>
        <v>866</v>
      </c>
      <c r="AE18">
        <f t="shared" si="19"/>
        <v>1035</v>
      </c>
      <c r="AF18">
        <f t="shared" si="20"/>
        <v>1204</v>
      </c>
      <c r="AG18">
        <f t="shared" si="21"/>
        <v>1373</v>
      </c>
      <c r="AH18" t="str">
        <f t="shared" si="14"/>
        <v>INSERT INTO detalle_factura (id_factura, id_producto_servicio, cantidad, precio, mes_pagado) VALUES(1373,10,1,200,'Septiembre');</v>
      </c>
    </row>
    <row r="19" spans="1:34" x14ac:dyDescent="0.25">
      <c r="A19" s="2" t="s">
        <v>360</v>
      </c>
      <c r="B19" s="2" t="s">
        <v>22</v>
      </c>
      <c r="C19" t="str">
        <f t="shared" si="2"/>
        <v>oscmen,6M,192.168.27.53,pppoe</v>
      </c>
      <c r="D19" t="str">
        <f t="shared" si="3"/>
        <v>oscmen</v>
      </c>
      <c r="E19" t="str">
        <f t="shared" si="0"/>
        <v>6M,192.168.27.53,pppoe</v>
      </c>
      <c r="F19" t="str">
        <f t="shared" si="4"/>
        <v>6M</v>
      </c>
      <c r="G19" t="str">
        <f t="shared" si="5"/>
        <v>192.168.27.53,pppoe</v>
      </c>
      <c r="H19" t="str">
        <f t="shared" si="6"/>
        <v>192.168.27.53</v>
      </c>
      <c r="I19" t="str">
        <f t="shared" si="7"/>
        <v>pppoe</v>
      </c>
      <c r="J19" t="str">
        <f t="shared" ca="1" si="8"/>
        <v>INSERT INTO cliente (nombre_cliente, telefono_cliente, id_municipio, domicilio, ubicacion_gps, id_tipo_cliente) VALUES('Oscar Mendoza Coc','93752433',16,'Domicilio de Sololá','46.519 -84.526',1);</v>
      </c>
      <c r="K19" t="s">
        <v>191</v>
      </c>
      <c r="L19" t="str">
        <f t="shared" ca="1" si="9"/>
        <v>INSERT INTO contrato_servicio (id_cliente, fecha_contrato, plan_contrato, estado_contrato, ip_asignada) VALUES(51,'2001-10-21','6M',1,'192.168.27.53');</v>
      </c>
      <c r="M19">
        <v>51</v>
      </c>
      <c r="N19">
        <f t="shared" si="10"/>
        <v>3</v>
      </c>
      <c r="O19" t="s">
        <v>513</v>
      </c>
      <c r="P19" t="str">
        <f t="shared" si="11"/>
        <v>INSERT INTO factura (fecha, id_cliente, id_usuario, id_estado_pago) VALUES('2021-01-05',51,2,1);</v>
      </c>
      <c r="X19">
        <f t="shared" si="12"/>
        <v>200</v>
      </c>
      <c r="Y19">
        <v>22</v>
      </c>
      <c r="Z19">
        <f t="shared" si="22"/>
        <v>191</v>
      </c>
      <c r="AA19">
        <f t="shared" si="15"/>
        <v>360</v>
      </c>
      <c r="AB19">
        <f t="shared" si="16"/>
        <v>529</v>
      </c>
      <c r="AC19">
        <f t="shared" si="17"/>
        <v>698</v>
      </c>
      <c r="AD19">
        <f t="shared" si="18"/>
        <v>867</v>
      </c>
      <c r="AE19">
        <f t="shared" si="19"/>
        <v>1036</v>
      </c>
      <c r="AF19">
        <f t="shared" si="20"/>
        <v>1205</v>
      </c>
      <c r="AG19">
        <f t="shared" si="21"/>
        <v>1374</v>
      </c>
      <c r="AH19" t="str">
        <f t="shared" si="14"/>
        <v>INSERT INTO detalle_factura (id_factura, id_producto_servicio, cantidad, precio, mes_pagado) VALUES(1374,10,1,200,'Septiembre');</v>
      </c>
    </row>
    <row r="20" spans="1:34" x14ac:dyDescent="0.25">
      <c r="A20" s="2" t="s">
        <v>361</v>
      </c>
      <c r="B20" s="2" t="s">
        <v>23</v>
      </c>
      <c r="C20" t="str">
        <f t="shared" si="2"/>
        <v>rafnim,6M,192.168.27.64,pppoe</v>
      </c>
      <c r="D20" t="str">
        <f t="shared" si="3"/>
        <v>rafnim</v>
      </c>
      <c r="E20" t="str">
        <f t="shared" si="0"/>
        <v>6M,192.168.27.64,pppoe</v>
      </c>
      <c r="F20" t="str">
        <f t="shared" si="4"/>
        <v>6M</v>
      </c>
      <c r="G20" t="str">
        <f t="shared" si="5"/>
        <v>192.168.27.64,pppoe</v>
      </c>
      <c r="H20" t="str">
        <f t="shared" si="6"/>
        <v>192.168.27.64</v>
      </c>
      <c r="I20" t="str">
        <f t="shared" si="7"/>
        <v>pppoe</v>
      </c>
      <c r="J20" t="str">
        <f t="shared" ca="1" si="8"/>
        <v>INSERT INTO cliente (nombre_cliente, telefono_cliente, id_municipio, domicilio, ubicacion_gps, id_tipo_cliente) VALUES('Rafael Nimajay','42243462',2,'Domicilio de Sololá','62.258 -35.983',1);</v>
      </c>
      <c r="K20" t="s">
        <v>192</v>
      </c>
      <c r="L20" t="str">
        <f t="shared" ca="1" si="9"/>
        <v>INSERT INTO contrato_servicio (id_cliente, fecha_contrato, plan_contrato, estado_contrato, ip_asignada) VALUES(52,'2017-6-28','6M',1,'192.168.27.64');</v>
      </c>
      <c r="M20">
        <v>52</v>
      </c>
      <c r="N20">
        <f t="shared" si="10"/>
        <v>3</v>
      </c>
      <c r="O20" t="s">
        <v>513</v>
      </c>
      <c r="P20" t="str">
        <f t="shared" si="11"/>
        <v>INSERT INTO factura (fecha, id_cliente, id_usuario, id_estado_pago) VALUES('2021-01-05',52,2,1);</v>
      </c>
      <c r="X20">
        <f t="shared" si="12"/>
        <v>200</v>
      </c>
      <c r="Y20">
        <v>23</v>
      </c>
      <c r="Z20">
        <f t="shared" si="22"/>
        <v>192</v>
      </c>
      <c r="AA20">
        <f t="shared" si="15"/>
        <v>361</v>
      </c>
      <c r="AB20">
        <f t="shared" si="16"/>
        <v>530</v>
      </c>
      <c r="AC20">
        <f t="shared" si="17"/>
        <v>699</v>
      </c>
      <c r="AD20">
        <f t="shared" si="18"/>
        <v>868</v>
      </c>
      <c r="AE20">
        <f t="shared" si="19"/>
        <v>1037</v>
      </c>
      <c r="AF20">
        <f t="shared" si="20"/>
        <v>1206</v>
      </c>
      <c r="AG20">
        <f t="shared" si="21"/>
        <v>1375</v>
      </c>
      <c r="AH20" t="str">
        <f t="shared" si="14"/>
        <v>INSERT INTO detalle_factura (id_factura, id_producto_servicio, cantidad, precio, mes_pagado) VALUES(1375,10,1,200,'Septiembre');</v>
      </c>
    </row>
    <row r="21" spans="1:34" x14ac:dyDescent="0.25">
      <c r="A21" s="2" t="s">
        <v>362</v>
      </c>
      <c r="B21" s="2" t="s">
        <v>24</v>
      </c>
      <c r="C21" t="str">
        <f t="shared" si="2"/>
        <v>marvic,6M,192.168.27.124,pppoe</v>
      </c>
      <c r="D21" t="str">
        <f t="shared" si="3"/>
        <v>marvic</v>
      </c>
      <c r="E21" t="str">
        <f t="shared" si="0"/>
        <v>6M,192.168.27.124,pppoe</v>
      </c>
      <c r="F21" t="str">
        <f t="shared" si="4"/>
        <v>6M</v>
      </c>
      <c r="G21" t="str">
        <f t="shared" si="5"/>
        <v>192.168.27.124,pppoe</v>
      </c>
      <c r="H21" t="str">
        <f t="shared" si="6"/>
        <v>192.168.27.124</v>
      </c>
      <c r="I21" t="str">
        <f t="shared" si="7"/>
        <v>pppoe</v>
      </c>
      <c r="J21" t="str">
        <f t="shared" ca="1" si="8"/>
        <v>INSERT INTO cliente (nombre_cliente, telefono_cliente, id_municipio, domicilio, ubicacion_gps, id_tipo_cliente) VALUES('Maria Vicente Xitamul','73104454',18,'Domicilio de Sololá','82.599 -30.322',1);</v>
      </c>
      <c r="K21" t="s">
        <v>193</v>
      </c>
      <c r="L21" t="str">
        <f t="shared" ca="1" si="9"/>
        <v>INSERT INTO contrato_servicio (id_cliente, fecha_contrato, plan_contrato, estado_contrato, ip_asignada) VALUES(53,'2007-7-19','6M',1,'192.168.27.124');</v>
      </c>
      <c r="M21">
        <v>53</v>
      </c>
      <c r="N21">
        <f t="shared" si="10"/>
        <v>3</v>
      </c>
      <c r="O21" t="s">
        <v>513</v>
      </c>
      <c r="P21" t="str">
        <f t="shared" si="11"/>
        <v>INSERT INTO factura (fecha, id_cliente, id_usuario, id_estado_pago) VALUES('2021-01-05',53,2,1);</v>
      </c>
      <c r="X21">
        <f t="shared" si="12"/>
        <v>200</v>
      </c>
      <c r="Y21">
        <v>24</v>
      </c>
      <c r="Z21">
        <f t="shared" si="22"/>
        <v>193</v>
      </c>
      <c r="AA21">
        <f t="shared" si="15"/>
        <v>362</v>
      </c>
      <c r="AB21">
        <f t="shared" si="16"/>
        <v>531</v>
      </c>
      <c r="AC21">
        <f t="shared" si="17"/>
        <v>700</v>
      </c>
      <c r="AD21">
        <f t="shared" si="18"/>
        <v>869</v>
      </c>
      <c r="AE21">
        <f t="shared" si="19"/>
        <v>1038</v>
      </c>
      <c r="AF21">
        <f t="shared" si="20"/>
        <v>1207</v>
      </c>
      <c r="AG21">
        <f t="shared" si="21"/>
        <v>1376</v>
      </c>
      <c r="AH21" t="str">
        <f t="shared" si="14"/>
        <v>INSERT INTO detalle_factura (id_factura, id_producto_servicio, cantidad, precio, mes_pagado) VALUES(1376,10,1,200,'Septiembre');</v>
      </c>
    </row>
    <row r="22" spans="1:34" x14ac:dyDescent="0.25">
      <c r="A22" s="2" t="s">
        <v>363</v>
      </c>
      <c r="B22" s="2" t="s">
        <v>25</v>
      </c>
      <c r="C22" t="str">
        <f t="shared" si="2"/>
        <v>rosqui,6M,192.168.27.79,pppoe</v>
      </c>
      <c r="D22" t="str">
        <f t="shared" si="3"/>
        <v>rosqui</v>
      </c>
      <c r="E22" t="str">
        <f t="shared" si="0"/>
        <v>6M,192.168.27.79,pppoe</v>
      </c>
      <c r="F22" t="str">
        <f t="shared" si="4"/>
        <v>6M</v>
      </c>
      <c r="G22" t="str">
        <f t="shared" si="5"/>
        <v>192.168.27.79,pppoe</v>
      </c>
      <c r="H22" t="str">
        <f t="shared" si="6"/>
        <v>192.168.27.79</v>
      </c>
      <c r="I22" t="str">
        <f t="shared" si="7"/>
        <v>pppoe</v>
      </c>
      <c r="J22" t="str">
        <f t="shared" ca="1" si="8"/>
        <v>INSERT INTO cliente (nombre_cliente, telefono_cliente, id_municipio, domicilio, ubicacion_gps, id_tipo_cliente) VALUES('Rosario Quisuina','45685989',2,'Domicilio de Sololá','26.490 -91.438',1);</v>
      </c>
      <c r="K22" t="s">
        <v>194</v>
      </c>
      <c r="L22" t="str">
        <f t="shared" ca="1" si="9"/>
        <v>INSERT INTO contrato_servicio (id_cliente, fecha_contrato, plan_contrato, estado_contrato, ip_asignada) VALUES(54,'2003-9-3','6M',1,'192.168.27.79');</v>
      </c>
      <c r="M22">
        <v>54</v>
      </c>
      <c r="N22">
        <f t="shared" si="10"/>
        <v>3</v>
      </c>
      <c r="O22" t="s">
        <v>513</v>
      </c>
      <c r="P22" t="str">
        <f t="shared" si="11"/>
        <v>INSERT INTO factura (fecha, id_cliente, id_usuario, id_estado_pago) VALUES('2021-01-05',54,2,1);</v>
      </c>
      <c r="X22">
        <f t="shared" si="12"/>
        <v>200</v>
      </c>
      <c r="Y22">
        <v>25</v>
      </c>
      <c r="Z22">
        <f t="shared" si="22"/>
        <v>194</v>
      </c>
      <c r="AA22">
        <f t="shared" si="15"/>
        <v>363</v>
      </c>
      <c r="AB22">
        <f t="shared" si="16"/>
        <v>532</v>
      </c>
      <c r="AC22">
        <f t="shared" si="17"/>
        <v>701</v>
      </c>
      <c r="AD22">
        <f t="shared" si="18"/>
        <v>870</v>
      </c>
      <c r="AE22">
        <f t="shared" si="19"/>
        <v>1039</v>
      </c>
      <c r="AF22">
        <f t="shared" si="20"/>
        <v>1208</v>
      </c>
      <c r="AG22">
        <f t="shared" si="21"/>
        <v>1377</v>
      </c>
      <c r="AH22" t="str">
        <f t="shared" si="14"/>
        <v>INSERT INTO detalle_factura (id_factura, id_producto_servicio, cantidad, precio, mes_pagado) VALUES(1377,10,1,200,'Septiembre');</v>
      </c>
    </row>
    <row r="23" spans="1:34" x14ac:dyDescent="0.25">
      <c r="A23" s="2" t="s">
        <v>364</v>
      </c>
      <c r="B23" s="2" t="s">
        <v>26</v>
      </c>
      <c r="C23" t="str">
        <f t="shared" si="2"/>
        <v>freale,6M,192.168.27.32,pppoe</v>
      </c>
      <c r="D23" t="str">
        <f t="shared" si="3"/>
        <v>freale</v>
      </c>
      <c r="E23" t="str">
        <f t="shared" si="0"/>
        <v>6M,192.168.27.32,pppoe</v>
      </c>
      <c r="F23" t="str">
        <f t="shared" si="4"/>
        <v>6M</v>
      </c>
      <c r="G23" t="str">
        <f t="shared" si="5"/>
        <v>192.168.27.32,pppoe</v>
      </c>
      <c r="H23" t="str">
        <f t="shared" si="6"/>
        <v>192.168.27.32</v>
      </c>
      <c r="I23" t="str">
        <f t="shared" si="7"/>
        <v>pppoe</v>
      </c>
      <c r="J23" t="str">
        <f t="shared" ca="1" si="8"/>
        <v>INSERT INTO cliente (nombre_cliente, telefono_cliente, id_municipio, domicilio, ubicacion_gps, id_tipo_cliente) VALUES('Fredy Alexander Cosigua Coc','31981928',15,'Domicilio de Sololá','76.858 -54.940',1);</v>
      </c>
      <c r="K23" t="s">
        <v>195</v>
      </c>
      <c r="L23" t="str">
        <f t="shared" ca="1" si="9"/>
        <v>INSERT INTO contrato_servicio (id_cliente, fecha_contrato, plan_contrato, estado_contrato, ip_asignada) VALUES(55,'2018-12-12','6M',1,'192.168.27.32');</v>
      </c>
      <c r="M23">
        <v>55</v>
      </c>
      <c r="N23">
        <f t="shared" si="10"/>
        <v>3</v>
      </c>
      <c r="O23" t="s">
        <v>513</v>
      </c>
      <c r="P23" t="str">
        <f t="shared" si="11"/>
        <v>INSERT INTO factura (fecha, id_cliente, id_usuario, id_estado_pago) VALUES('2021-01-05',55,2,1);</v>
      </c>
      <c r="X23">
        <f t="shared" si="12"/>
        <v>200</v>
      </c>
      <c r="Y23">
        <v>26</v>
      </c>
      <c r="Z23">
        <f t="shared" si="22"/>
        <v>195</v>
      </c>
      <c r="AA23">
        <f t="shared" si="15"/>
        <v>364</v>
      </c>
      <c r="AB23">
        <f t="shared" si="16"/>
        <v>533</v>
      </c>
      <c r="AC23">
        <f t="shared" si="17"/>
        <v>702</v>
      </c>
      <c r="AD23">
        <f t="shared" si="18"/>
        <v>871</v>
      </c>
      <c r="AE23">
        <f t="shared" si="19"/>
        <v>1040</v>
      </c>
      <c r="AF23">
        <f t="shared" si="20"/>
        <v>1209</v>
      </c>
      <c r="AG23">
        <f t="shared" si="21"/>
        <v>1378</v>
      </c>
      <c r="AH23" t="str">
        <f t="shared" si="14"/>
        <v>INSERT INTO detalle_factura (id_factura, id_producto_servicio, cantidad, precio, mes_pagado) VALUES(1378,10,1,200,'Septiembre');</v>
      </c>
    </row>
    <row r="24" spans="1:34" x14ac:dyDescent="0.25">
      <c r="A24" s="2" t="s">
        <v>365</v>
      </c>
      <c r="B24" s="2" t="s">
        <v>27</v>
      </c>
      <c r="C24" t="str">
        <f t="shared" si="2"/>
        <v>jelchu,4M,192.168.27.97,pppoe</v>
      </c>
      <c r="D24" t="str">
        <f t="shared" si="3"/>
        <v>jelchu</v>
      </c>
      <c r="E24" t="str">
        <f t="shared" si="0"/>
        <v>4M,192.168.27.97,pppoe</v>
      </c>
      <c r="F24" t="str">
        <f t="shared" si="4"/>
        <v>4M</v>
      </c>
      <c r="G24" t="str">
        <f t="shared" si="5"/>
        <v>192.168.27.97,pppoe</v>
      </c>
      <c r="H24" t="str">
        <f t="shared" si="6"/>
        <v>192.168.27.97</v>
      </c>
      <c r="I24" t="str">
        <f t="shared" si="7"/>
        <v>pppoe</v>
      </c>
      <c r="J24" t="str">
        <f t="shared" ca="1" si="8"/>
        <v>INSERT INTO cliente (nombre_cliente, telefono_cliente, id_municipio, domicilio, ubicacion_gps, id_tipo_cliente) VALUES('Gelber Chumil Panjoj','61888545',19,'Domicilio de Sololá','29.424 -29.009',1);</v>
      </c>
      <c r="K24" t="s">
        <v>196</v>
      </c>
      <c r="L24" t="str">
        <f t="shared" ca="1" si="9"/>
        <v>INSERT INTO contrato_servicio (id_cliente, fecha_contrato, plan_contrato, estado_contrato, ip_asignada) VALUES(56,'2006-3-28','4M',1,'192.168.27.97');</v>
      </c>
      <c r="M24">
        <v>56</v>
      </c>
      <c r="N24">
        <f t="shared" si="10"/>
        <v>2</v>
      </c>
      <c r="O24" t="s">
        <v>515</v>
      </c>
      <c r="P24" t="str">
        <f t="shared" si="11"/>
        <v>INSERT INTO factura (fecha, id_cliente, id_usuario, id_estado_pago) VALUES('2021-01-05',56,2,1);</v>
      </c>
      <c r="X24">
        <f t="shared" si="12"/>
        <v>150</v>
      </c>
      <c r="Y24">
        <v>27</v>
      </c>
      <c r="Z24">
        <f t="shared" si="22"/>
        <v>196</v>
      </c>
      <c r="AA24">
        <f t="shared" si="15"/>
        <v>365</v>
      </c>
      <c r="AB24">
        <f t="shared" si="16"/>
        <v>534</v>
      </c>
      <c r="AC24">
        <f t="shared" si="17"/>
        <v>703</v>
      </c>
      <c r="AD24">
        <f t="shared" si="18"/>
        <v>872</v>
      </c>
      <c r="AE24">
        <f t="shared" si="19"/>
        <v>1041</v>
      </c>
      <c r="AF24">
        <f t="shared" si="20"/>
        <v>1210</v>
      </c>
      <c r="AG24">
        <f t="shared" si="21"/>
        <v>1379</v>
      </c>
      <c r="AH24" t="str">
        <f t="shared" si="14"/>
        <v>INSERT INTO detalle_factura (id_factura, id_producto_servicio, cantidad, precio, mes_pagado) VALUES(1379,10,1,150,'Septiembre');</v>
      </c>
    </row>
    <row r="25" spans="1:34" x14ac:dyDescent="0.25">
      <c r="A25" s="2" t="s">
        <v>366</v>
      </c>
      <c r="B25" s="2" t="s">
        <v>28</v>
      </c>
      <c r="C25" t="str">
        <f t="shared" si="2"/>
        <v>marpal,4M,192.168.27.68,pppoe</v>
      </c>
      <c r="D25" t="str">
        <f t="shared" si="3"/>
        <v>marpal</v>
      </c>
      <c r="E25" t="str">
        <f t="shared" si="0"/>
        <v>4M,192.168.27.68,pppoe</v>
      </c>
      <c r="F25" t="str">
        <f t="shared" si="4"/>
        <v>4M</v>
      </c>
      <c r="G25" t="str">
        <f t="shared" si="5"/>
        <v>192.168.27.68,pppoe</v>
      </c>
      <c r="H25" t="str">
        <f t="shared" si="6"/>
        <v>192.168.27.68</v>
      </c>
      <c r="I25" t="str">
        <f t="shared" si="7"/>
        <v>pppoe</v>
      </c>
      <c r="J25" t="str">
        <f t="shared" ca="1" si="8"/>
        <v>INSERT INTO cliente (nombre_cliente, telefono_cliente, id_municipio, domicilio, ubicacion_gps, id_tipo_cliente) VALUES('Mariano Palax Tuy','28544165',2,'Domicilio de Sololá','59.762 -97.939',1);</v>
      </c>
      <c r="K25" t="s">
        <v>197</v>
      </c>
      <c r="L25" t="str">
        <f t="shared" ca="1" si="9"/>
        <v>INSERT INTO contrato_servicio (id_cliente, fecha_contrato, plan_contrato, estado_contrato, ip_asignada) VALUES(57,'2014-12-4','4M',1,'192.168.27.68');</v>
      </c>
      <c r="M25">
        <v>57</v>
      </c>
      <c r="N25">
        <f t="shared" si="10"/>
        <v>2</v>
      </c>
      <c r="O25" t="s">
        <v>515</v>
      </c>
      <c r="P25" t="str">
        <f t="shared" si="11"/>
        <v>INSERT INTO factura (fecha, id_cliente, id_usuario, id_estado_pago) VALUES('2021-01-05',57,2,1);</v>
      </c>
      <c r="X25">
        <f t="shared" si="12"/>
        <v>150</v>
      </c>
      <c r="Y25">
        <v>28</v>
      </c>
      <c r="Z25">
        <f t="shared" si="22"/>
        <v>197</v>
      </c>
      <c r="AA25">
        <f t="shared" si="15"/>
        <v>366</v>
      </c>
      <c r="AB25">
        <f t="shared" si="16"/>
        <v>535</v>
      </c>
      <c r="AC25">
        <f t="shared" si="17"/>
        <v>704</v>
      </c>
      <c r="AD25">
        <f t="shared" si="18"/>
        <v>873</v>
      </c>
      <c r="AE25">
        <f t="shared" si="19"/>
        <v>1042</v>
      </c>
      <c r="AF25">
        <f t="shared" si="20"/>
        <v>1211</v>
      </c>
      <c r="AG25">
        <f t="shared" si="21"/>
        <v>1380</v>
      </c>
      <c r="AH25" t="str">
        <f t="shared" si="14"/>
        <v>INSERT INTO detalle_factura (id_factura, id_producto_servicio, cantidad, precio, mes_pagado) VALUES(1380,10,1,150,'Septiembre');</v>
      </c>
    </row>
    <row r="26" spans="1:34" x14ac:dyDescent="0.25">
      <c r="A26" s="2" t="s">
        <v>367</v>
      </c>
      <c r="B26" s="2" t="s">
        <v>29</v>
      </c>
      <c r="C26" t="str">
        <f t="shared" si="2"/>
        <v>rigpal,4M,192.168.27.99,pppoe</v>
      </c>
      <c r="D26" t="str">
        <f t="shared" si="3"/>
        <v>rigpal</v>
      </c>
      <c r="E26" t="str">
        <f t="shared" si="0"/>
        <v>4M,192.168.27.99,pppoe</v>
      </c>
      <c r="F26" t="str">
        <f t="shared" si="4"/>
        <v>4M</v>
      </c>
      <c r="G26" t="str">
        <f t="shared" si="5"/>
        <v>192.168.27.99,pppoe</v>
      </c>
      <c r="H26" t="str">
        <f t="shared" si="6"/>
        <v>192.168.27.99</v>
      </c>
      <c r="I26" t="str">
        <f t="shared" si="7"/>
        <v>pppoe</v>
      </c>
      <c r="J26" t="str">
        <f t="shared" ca="1" si="8"/>
        <v>INSERT INTO cliente (nombre_cliente, telefono_cliente, id_municipio, domicilio, ubicacion_gps, id_tipo_cliente) VALUES('Rigo Palax Palax','81755845',9,'Domicilio de Sololá','01.593 -25.429',1);</v>
      </c>
      <c r="K26" t="s">
        <v>198</v>
      </c>
      <c r="L26" t="str">
        <f t="shared" ca="1" si="9"/>
        <v>INSERT INTO contrato_servicio (id_cliente, fecha_contrato, plan_contrato, estado_contrato, ip_asignada) VALUES(58,'2011-10-28','4M',1,'192.168.27.99');</v>
      </c>
      <c r="M26">
        <v>58</v>
      </c>
      <c r="N26">
        <f t="shared" si="10"/>
        <v>2</v>
      </c>
      <c r="O26" t="s">
        <v>515</v>
      </c>
      <c r="P26" t="str">
        <f t="shared" si="11"/>
        <v>INSERT INTO factura (fecha, id_cliente, id_usuario, id_estado_pago) VALUES('2021-01-05',58,2,1);</v>
      </c>
      <c r="X26">
        <f t="shared" si="12"/>
        <v>150</v>
      </c>
      <c r="Y26">
        <v>29</v>
      </c>
      <c r="Z26">
        <f t="shared" si="22"/>
        <v>198</v>
      </c>
      <c r="AA26">
        <f t="shared" si="15"/>
        <v>367</v>
      </c>
      <c r="AB26">
        <f t="shared" si="16"/>
        <v>536</v>
      </c>
      <c r="AC26">
        <f t="shared" si="17"/>
        <v>705</v>
      </c>
      <c r="AD26">
        <f t="shared" si="18"/>
        <v>874</v>
      </c>
      <c r="AE26">
        <f t="shared" si="19"/>
        <v>1043</v>
      </c>
      <c r="AF26">
        <f t="shared" si="20"/>
        <v>1212</v>
      </c>
      <c r="AG26">
        <f t="shared" si="21"/>
        <v>1381</v>
      </c>
      <c r="AH26" t="str">
        <f t="shared" si="14"/>
        <v>INSERT INTO detalle_factura (id_factura, id_producto_servicio, cantidad, precio, mes_pagado) VALUES(1381,10,1,150,'Septiembre');</v>
      </c>
    </row>
    <row r="27" spans="1:34" x14ac:dyDescent="0.25">
      <c r="A27" s="2" t="s">
        <v>368</v>
      </c>
      <c r="B27" s="2" t="s">
        <v>30</v>
      </c>
      <c r="C27" t="str">
        <f t="shared" si="2"/>
        <v>yesyoj,6M,192.168.27.106,pppoe</v>
      </c>
      <c r="D27" t="str">
        <f t="shared" si="3"/>
        <v>yesyoj</v>
      </c>
      <c r="E27" t="str">
        <f t="shared" si="0"/>
        <v>6M,192.168.27.106,pppoe</v>
      </c>
      <c r="F27" t="str">
        <f t="shared" si="4"/>
        <v>6M</v>
      </c>
      <c r="G27" t="str">
        <f t="shared" si="5"/>
        <v>192.168.27.106,pppoe</v>
      </c>
      <c r="H27" t="str">
        <f t="shared" si="6"/>
        <v>192.168.27.106</v>
      </c>
      <c r="I27" t="str">
        <f t="shared" si="7"/>
        <v>pppoe</v>
      </c>
      <c r="J27" t="str">
        <f t="shared" ca="1" si="8"/>
        <v>INSERT INTO cliente (nombre_cliente, telefono_cliente, id_municipio, domicilio, ubicacion_gps, id_tipo_cliente) VALUES('Yessica Yojana Cosigua Panjoj','23811483',6,'Domicilio de Sololá','09.951 -34.688',1);</v>
      </c>
      <c r="K27" t="s">
        <v>199</v>
      </c>
      <c r="L27" t="str">
        <f t="shared" ca="1" si="9"/>
        <v>INSERT INTO contrato_servicio (id_cliente, fecha_contrato, plan_contrato, estado_contrato, ip_asignada) VALUES(59,'2008-2-23','6M',1,'192.168.27.106');</v>
      </c>
      <c r="M27">
        <v>59</v>
      </c>
      <c r="N27">
        <f t="shared" si="10"/>
        <v>3</v>
      </c>
      <c r="O27" t="s">
        <v>513</v>
      </c>
      <c r="P27" t="str">
        <f t="shared" si="11"/>
        <v>INSERT INTO factura (fecha, id_cliente, id_usuario, id_estado_pago) VALUES('2021-01-05',59,2,1);</v>
      </c>
      <c r="X27">
        <f t="shared" si="12"/>
        <v>200</v>
      </c>
      <c r="Y27">
        <v>30</v>
      </c>
      <c r="Z27">
        <f t="shared" si="22"/>
        <v>199</v>
      </c>
      <c r="AA27">
        <f t="shared" si="15"/>
        <v>368</v>
      </c>
      <c r="AB27">
        <f t="shared" si="16"/>
        <v>537</v>
      </c>
      <c r="AC27">
        <f t="shared" si="17"/>
        <v>706</v>
      </c>
      <c r="AD27">
        <f t="shared" si="18"/>
        <v>875</v>
      </c>
      <c r="AE27">
        <f t="shared" si="19"/>
        <v>1044</v>
      </c>
      <c r="AF27">
        <f t="shared" si="20"/>
        <v>1213</v>
      </c>
      <c r="AG27">
        <f t="shared" si="21"/>
        <v>1382</v>
      </c>
      <c r="AH27" t="str">
        <f t="shared" si="14"/>
        <v>INSERT INTO detalle_factura (id_factura, id_producto_servicio, cantidad, precio, mes_pagado) VALUES(1382,10,1,200,'Septiembre');</v>
      </c>
    </row>
    <row r="28" spans="1:34" x14ac:dyDescent="0.25">
      <c r="A28" s="2" t="s">
        <v>369</v>
      </c>
      <c r="B28" s="2" t="s">
        <v>31</v>
      </c>
      <c r="C28" t="str">
        <f t="shared" si="2"/>
        <v>cargui,4M,192.168.27.31,pppoe</v>
      </c>
      <c r="D28" t="str">
        <f t="shared" si="3"/>
        <v>cargui</v>
      </c>
      <c r="E28" t="str">
        <f t="shared" si="0"/>
        <v>4M,192.168.27.31,pppoe</v>
      </c>
      <c r="F28" t="str">
        <f t="shared" si="4"/>
        <v>4M</v>
      </c>
      <c r="G28" t="str">
        <f t="shared" si="5"/>
        <v>192.168.27.31,pppoe</v>
      </c>
      <c r="H28" t="str">
        <f t="shared" si="6"/>
        <v>192.168.27.31</v>
      </c>
      <c r="I28" t="str">
        <f t="shared" si="7"/>
        <v>pppoe</v>
      </c>
      <c r="J28" t="str">
        <f t="shared" ca="1" si="8"/>
        <v>INSERT INTO cliente (nombre_cliente, telefono_cliente, id_municipio, domicilio, ubicacion_gps, id_tipo_cliente) VALUES('Carlos Guit Xibalbay','07882100',14,'Domicilio de Sololá','98.211 -37.493',1);</v>
      </c>
      <c r="K28" t="s">
        <v>200</v>
      </c>
      <c r="L28" t="str">
        <f t="shared" ca="1" si="9"/>
        <v>INSERT INTO contrato_servicio (id_cliente, fecha_contrato, plan_contrato, estado_contrato, ip_asignada) VALUES(60,'2014-11-8','4M',1,'192.168.27.31');</v>
      </c>
      <c r="M28">
        <v>60</v>
      </c>
      <c r="N28">
        <f t="shared" si="10"/>
        <v>2</v>
      </c>
      <c r="O28" t="s">
        <v>515</v>
      </c>
      <c r="P28" t="str">
        <f t="shared" si="11"/>
        <v>INSERT INTO factura (fecha, id_cliente, id_usuario, id_estado_pago) VALUES('2021-01-05',60,2,1);</v>
      </c>
      <c r="X28">
        <f t="shared" si="12"/>
        <v>150</v>
      </c>
      <c r="Y28">
        <v>31</v>
      </c>
      <c r="Z28">
        <f t="shared" si="22"/>
        <v>200</v>
      </c>
      <c r="AA28">
        <f t="shared" si="15"/>
        <v>369</v>
      </c>
      <c r="AB28">
        <f t="shared" si="16"/>
        <v>538</v>
      </c>
      <c r="AC28">
        <f t="shared" si="17"/>
        <v>707</v>
      </c>
      <c r="AD28">
        <f t="shared" si="18"/>
        <v>876</v>
      </c>
      <c r="AE28">
        <f t="shared" si="19"/>
        <v>1045</v>
      </c>
      <c r="AF28">
        <f t="shared" si="20"/>
        <v>1214</v>
      </c>
      <c r="AG28">
        <f t="shared" si="21"/>
        <v>1383</v>
      </c>
      <c r="AH28" t="str">
        <f t="shared" si="14"/>
        <v>INSERT INTO detalle_factura (id_factura, id_producto_servicio, cantidad, precio, mes_pagado) VALUES(1383,10,1,150,'Septiembre');</v>
      </c>
    </row>
    <row r="29" spans="1:34" x14ac:dyDescent="0.25">
      <c r="A29" s="2" t="s">
        <v>370</v>
      </c>
      <c r="B29" s="2" t="s">
        <v>32</v>
      </c>
      <c r="C29" t="str">
        <f t="shared" si="2"/>
        <v>caryax,4M,192.168.27.116,pppoe</v>
      </c>
      <c r="D29" t="str">
        <f t="shared" si="3"/>
        <v>caryax</v>
      </c>
      <c r="E29" t="str">
        <f t="shared" si="0"/>
        <v>4M,192.168.27.116,pppoe</v>
      </c>
      <c r="F29" t="str">
        <f t="shared" si="4"/>
        <v>4M</v>
      </c>
      <c r="G29" t="str">
        <f t="shared" si="5"/>
        <v>192.168.27.116,pppoe</v>
      </c>
      <c r="H29" t="str">
        <f t="shared" si="6"/>
        <v>192.168.27.116</v>
      </c>
      <c r="I29" t="str">
        <f t="shared" si="7"/>
        <v>pppoe</v>
      </c>
      <c r="J29" t="str">
        <f t="shared" ca="1" si="8"/>
        <v>INSERT INTO cliente (nombre_cliente, telefono_cliente, id_municipio, domicilio, ubicacion_gps, id_tipo_cliente) VALUES('Carlos Yaxon Cumes','11057794',15,'Domicilio de Sololá','13.280 -39.226',1);</v>
      </c>
      <c r="K29" t="s">
        <v>201</v>
      </c>
      <c r="L29" t="str">
        <f t="shared" ca="1" si="9"/>
        <v>INSERT INTO contrato_servicio (id_cliente, fecha_contrato, plan_contrato, estado_contrato, ip_asignada) VALUES(61,'2010-2-17','4M',1,'192.168.27.116');</v>
      </c>
      <c r="M29">
        <v>61</v>
      </c>
      <c r="N29">
        <f t="shared" si="10"/>
        <v>2</v>
      </c>
      <c r="O29" t="s">
        <v>515</v>
      </c>
      <c r="P29" t="str">
        <f t="shared" si="11"/>
        <v>INSERT INTO factura (fecha, id_cliente, id_usuario, id_estado_pago) VALUES('2021-01-05',61,2,1);</v>
      </c>
      <c r="X29">
        <f t="shared" si="12"/>
        <v>150</v>
      </c>
      <c r="Y29">
        <v>32</v>
      </c>
      <c r="Z29">
        <f t="shared" si="22"/>
        <v>201</v>
      </c>
      <c r="AA29">
        <f t="shared" si="15"/>
        <v>370</v>
      </c>
      <c r="AB29">
        <f t="shared" si="16"/>
        <v>539</v>
      </c>
      <c r="AC29">
        <f t="shared" si="17"/>
        <v>708</v>
      </c>
      <c r="AD29">
        <f t="shared" si="18"/>
        <v>877</v>
      </c>
      <c r="AE29">
        <f t="shared" si="19"/>
        <v>1046</v>
      </c>
      <c r="AF29">
        <f t="shared" si="20"/>
        <v>1215</v>
      </c>
      <c r="AG29">
        <f t="shared" si="21"/>
        <v>1384</v>
      </c>
      <c r="AH29" t="str">
        <f t="shared" si="14"/>
        <v>INSERT INTO detalle_factura (id_factura, id_producto_servicio, cantidad, precio, mes_pagado) VALUES(1384,10,1,150,'Septiembre');</v>
      </c>
    </row>
    <row r="30" spans="1:34" x14ac:dyDescent="0.25">
      <c r="A30" s="2" t="s">
        <v>371</v>
      </c>
      <c r="B30" s="2" t="s">
        <v>33</v>
      </c>
      <c r="C30" t="str">
        <f t="shared" si="2"/>
        <v>luisic,2M,192.168.27.4,pppoe</v>
      </c>
      <c r="D30" t="str">
        <f t="shared" si="3"/>
        <v>luisic</v>
      </c>
      <c r="E30" t="str">
        <f t="shared" si="0"/>
        <v>2M,192.168.27.4,pppoe</v>
      </c>
      <c r="F30" t="str">
        <f t="shared" si="4"/>
        <v>2M</v>
      </c>
      <c r="G30" t="str">
        <f t="shared" si="5"/>
        <v>192.168.27.4,pppoe</v>
      </c>
      <c r="H30" t="str">
        <f t="shared" si="6"/>
        <v>192.168.27.4</v>
      </c>
      <c r="I30" t="str">
        <f t="shared" si="7"/>
        <v>pppoe</v>
      </c>
      <c r="J30" t="str">
        <f t="shared" ca="1" si="8"/>
        <v>INSERT INTO cliente (nombre_cliente, telefono_cliente, id_municipio, domicilio, ubicacion_gps, id_tipo_cliente) VALUES('Luis Sicajau','85218616',2,'Domicilio de Sololá','78.257 -01.627',1);</v>
      </c>
      <c r="K30" t="s">
        <v>202</v>
      </c>
      <c r="L30" t="str">
        <f t="shared" ca="1" si="9"/>
        <v>INSERT INTO contrato_servicio (id_cliente, fecha_contrato, plan_contrato, estado_contrato, ip_asignada) VALUES(62,'2017-8-26','2M',1,'192.168.27.4');</v>
      </c>
      <c r="M30">
        <v>62</v>
      </c>
      <c r="N30">
        <f t="shared" si="10"/>
        <v>1</v>
      </c>
      <c r="O30" t="s">
        <v>516</v>
      </c>
      <c r="P30" t="str">
        <f t="shared" si="11"/>
        <v>INSERT INTO factura (fecha, id_cliente, id_usuario, id_estado_pago) VALUES('2021-01-05',62,2,1);</v>
      </c>
      <c r="X30">
        <f t="shared" si="12"/>
        <v>100</v>
      </c>
      <c r="Y30">
        <v>33</v>
      </c>
      <c r="Z30">
        <f t="shared" si="22"/>
        <v>202</v>
      </c>
      <c r="AA30">
        <f t="shared" si="15"/>
        <v>371</v>
      </c>
      <c r="AB30">
        <f t="shared" si="16"/>
        <v>540</v>
      </c>
      <c r="AC30">
        <f t="shared" si="17"/>
        <v>709</v>
      </c>
      <c r="AD30">
        <f t="shared" si="18"/>
        <v>878</v>
      </c>
      <c r="AE30">
        <f t="shared" si="19"/>
        <v>1047</v>
      </c>
      <c r="AF30">
        <f t="shared" si="20"/>
        <v>1216</v>
      </c>
      <c r="AG30">
        <f t="shared" si="21"/>
        <v>1385</v>
      </c>
      <c r="AH30" t="str">
        <f t="shared" si="14"/>
        <v>INSERT INTO detalle_factura (id_factura, id_producto_servicio, cantidad, precio, mes_pagado) VALUES(1385,10,1,100,'Septiembre');</v>
      </c>
    </row>
    <row r="31" spans="1:34" x14ac:dyDescent="0.25">
      <c r="A31" s="2" t="s">
        <v>372</v>
      </c>
      <c r="B31" s="2" t="s">
        <v>34</v>
      </c>
      <c r="C31" t="str">
        <f t="shared" si="2"/>
        <v>manpab,2M,192.168.27.3,pppoe</v>
      </c>
      <c r="D31" t="str">
        <f t="shared" si="3"/>
        <v>manpab</v>
      </c>
      <c r="E31" t="str">
        <f t="shared" si="0"/>
        <v>2M,192.168.27.3,pppoe</v>
      </c>
      <c r="F31" t="str">
        <f t="shared" si="4"/>
        <v>2M</v>
      </c>
      <c r="G31" t="str">
        <f t="shared" si="5"/>
        <v>192.168.27.3,pppoe</v>
      </c>
      <c r="H31" t="str">
        <f t="shared" si="6"/>
        <v>192.168.27.3</v>
      </c>
      <c r="I31" t="str">
        <f t="shared" si="7"/>
        <v>pppoe</v>
      </c>
      <c r="J31" t="str">
        <f t="shared" ca="1" si="8"/>
        <v>INSERT INTO cliente (nombre_cliente, telefono_cliente, id_municipio, domicilio, ubicacion_gps, id_tipo_cliente) VALUES('Manuel Pablo Tuy','57978149',12,'Domicilio de Sololá','05.487 -20.129',1);</v>
      </c>
      <c r="K31" t="s">
        <v>203</v>
      </c>
      <c r="L31" t="str">
        <f t="shared" ca="1" si="9"/>
        <v>INSERT INTO contrato_servicio (id_cliente, fecha_contrato, plan_contrato, estado_contrato, ip_asignada) VALUES(63,'2010-12-13','2M',1,'192.168.27.3');</v>
      </c>
      <c r="M31">
        <v>63</v>
      </c>
      <c r="N31">
        <f t="shared" si="10"/>
        <v>1</v>
      </c>
      <c r="O31" t="s">
        <v>516</v>
      </c>
      <c r="P31" t="str">
        <f t="shared" si="11"/>
        <v>INSERT INTO factura (fecha, id_cliente, id_usuario, id_estado_pago) VALUES('2021-01-05',63,2,1);</v>
      </c>
      <c r="X31">
        <f t="shared" si="12"/>
        <v>100</v>
      </c>
      <c r="Y31">
        <v>34</v>
      </c>
      <c r="Z31">
        <f t="shared" si="22"/>
        <v>203</v>
      </c>
      <c r="AA31">
        <f t="shared" si="15"/>
        <v>372</v>
      </c>
      <c r="AB31">
        <f t="shared" si="16"/>
        <v>541</v>
      </c>
      <c r="AC31">
        <f t="shared" si="17"/>
        <v>710</v>
      </c>
      <c r="AD31">
        <f t="shared" si="18"/>
        <v>879</v>
      </c>
      <c r="AE31">
        <f t="shared" si="19"/>
        <v>1048</v>
      </c>
      <c r="AF31">
        <f t="shared" si="20"/>
        <v>1217</v>
      </c>
      <c r="AG31">
        <f t="shared" si="21"/>
        <v>1386</v>
      </c>
      <c r="AH31" t="str">
        <f t="shared" si="14"/>
        <v>INSERT INTO detalle_factura (id_factura, id_producto_servicio, cantidad, precio, mes_pagado) VALUES(1386,10,1,100,'Septiembre');</v>
      </c>
    </row>
    <row r="32" spans="1:34" x14ac:dyDescent="0.25">
      <c r="A32" s="2" t="s">
        <v>373</v>
      </c>
      <c r="B32" s="2" t="s">
        <v>35</v>
      </c>
      <c r="C32" t="str">
        <f t="shared" si="2"/>
        <v>martuy,4M,192.168.27.120,pppoe</v>
      </c>
      <c r="D32" t="str">
        <f t="shared" si="3"/>
        <v>martuy</v>
      </c>
      <c r="E32" t="str">
        <f t="shared" si="0"/>
        <v>4M,192.168.27.120,pppoe</v>
      </c>
      <c r="F32" t="str">
        <f t="shared" si="4"/>
        <v>4M</v>
      </c>
      <c r="G32" t="str">
        <f t="shared" si="5"/>
        <v>192.168.27.120,pppoe</v>
      </c>
      <c r="H32" t="str">
        <f t="shared" si="6"/>
        <v>192.168.27.120</v>
      </c>
      <c r="I32" t="str">
        <f t="shared" si="7"/>
        <v>pppoe</v>
      </c>
      <c r="J32" t="str">
        <f t="shared" ca="1" si="8"/>
        <v>INSERT INTO cliente (nombre_cliente, telefono_cliente, id_municipio, domicilio, ubicacion_gps, id_tipo_cliente) VALUES('Martin Tuy Guarcax','78041087',16,'Domicilio de Sololá','87.442 -64.961',1);</v>
      </c>
      <c r="K32" t="s">
        <v>204</v>
      </c>
      <c r="L32" t="str">
        <f t="shared" ca="1" si="9"/>
        <v>INSERT INTO contrato_servicio (id_cliente, fecha_contrato, plan_contrato, estado_contrato, ip_asignada) VALUES(64,'2007-8-4','4M',1,'192.168.27.120');</v>
      </c>
      <c r="M32">
        <v>64</v>
      </c>
      <c r="N32">
        <f t="shared" si="10"/>
        <v>2</v>
      </c>
      <c r="O32" t="s">
        <v>515</v>
      </c>
      <c r="P32" t="str">
        <f t="shared" si="11"/>
        <v>INSERT INTO factura (fecha, id_cliente, id_usuario, id_estado_pago) VALUES('2021-01-05',64,2,1);</v>
      </c>
      <c r="X32">
        <f t="shared" si="12"/>
        <v>150</v>
      </c>
      <c r="Y32">
        <v>35</v>
      </c>
      <c r="Z32">
        <f t="shared" si="22"/>
        <v>204</v>
      </c>
      <c r="AA32">
        <f t="shared" si="15"/>
        <v>373</v>
      </c>
      <c r="AB32">
        <f t="shared" si="16"/>
        <v>542</v>
      </c>
      <c r="AC32">
        <f t="shared" si="17"/>
        <v>711</v>
      </c>
      <c r="AD32">
        <f t="shared" si="18"/>
        <v>880</v>
      </c>
      <c r="AE32">
        <f t="shared" si="19"/>
        <v>1049</v>
      </c>
      <c r="AF32">
        <f t="shared" si="20"/>
        <v>1218</v>
      </c>
      <c r="AG32">
        <f t="shared" si="21"/>
        <v>1387</v>
      </c>
      <c r="AH32" t="str">
        <f t="shared" si="14"/>
        <v>INSERT INTO detalle_factura (id_factura, id_producto_servicio, cantidad, precio, mes_pagado) VALUES(1387,10,1,150,'Septiembre');</v>
      </c>
    </row>
    <row r="33" spans="1:34" x14ac:dyDescent="0.25">
      <c r="A33" s="2" t="s">
        <v>374</v>
      </c>
      <c r="B33" s="2" t="s">
        <v>36</v>
      </c>
      <c r="C33" t="str">
        <f t="shared" si="2"/>
        <v>faugua,4M,192.168.27.74,pppoe</v>
      </c>
      <c r="D33" t="str">
        <f t="shared" si="3"/>
        <v>faugua</v>
      </c>
      <c r="E33" t="str">
        <f t="shared" si="0"/>
        <v>4M,192.168.27.74,pppoe</v>
      </c>
      <c r="F33" t="str">
        <f t="shared" si="4"/>
        <v>4M</v>
      </c>
      <c r="G33" t="str">
        <f t="shared" si="5"/>
        <v>192.168.27.74,pppoe</v>
      </c>
      <c r="H33" t="str">
        <f t="shared" si="6"/>
        <v>192.168.27.74</v>
      </c>
      <c r="I33" t="str">
        <f t="shared" si="7"/>
        <v>pppoe</v>
      </c>
      <c r="J33" t="str">
        <f t="shared" ca="1" si="8"/>
        <v>INSERT INTO cliente (nombre_cliente, telefono_cliente, id_municipio, domicilio, ubicacion_gps, id_tipo_cliente) VALUES('Faustino Guarcax Panjoj','14976398',16,'Domicilio de Sololá','48.786 -29.158',1);</v>
      </c>
      <c r="K33" t="s">
        <v>205</v>
      </c>
      <c r="L33" t="str">
        <f t="shared" ca="1" si="9"/>
        <v>INSERT INTO contrato_servicio (id_cliente, fecha_contrato, plan_contrato, estado_contrato, ip_asignada) VALUES(65,'2001-8-2','4M',1,'192.168.27.74');</v>
      </c>
      <c r="M33">
        <v>65</v>
      </c>
      <c r="N33">
        <f t="shared" si="10"/>
        <v>2</v>
      </c>
      <c r="O33" t="s">
        <v>515</v>
      </c>
      <c r="P33" t="str">
        <f t="shared" si="11"/>
        <v>INSERT INTO factura (fecha, id_cliente, id_usuario, id_estado_pago) VALUES('2021-01-05',65,2,1);</v>
      </c>
      <c r="X33">
        <f t="shared" si="12"/>
        <v>150</v>
      </c>
      <c r="Y33">
        <v>36</v>
      </c>
      <c r="Z33">
        <f t="shared" si="22"/>
        <v>205</v>
      </c>
      <c r="AA33">
        <f t="shared" si="15"/>
        <v>374</v>
      </c>
      <c r="AB33">
        <f t="shared" si="16"/>
        <v>543</v>
      </c>
      <c r="AC33">
        <f t="shared" si="17"/>
        <v>712</v>
      </c>
      <c r="AD33">
        <f t="shared" si="18"/>
        <v>881</v>
      </c>
      <c r="AE33">
        <f t="shared" si="19"/>
        <v>1050</v>
      </c>
      <c r="AF33">
        <f t="shared" si="20"/>
        <v>1219</v>
      </c>
      <c r="AG33">
        <f t="shared" si="21"/>
        <v>1388</v>
      </c>
      <c r="AH33" t="str">
        <f t="shared" si="14"/>
        <v>INSERT INTO detalle_factura (id_factura, id_producto_servicio, cantidad, precio, mes_pagado) VALUES(1388,10,1,150,'Septiembre');</v>
      </c>
    </row>
    <row r="34" spans="1:34" x14ac:dyDescent="0.25">
      <c r="A34" s="2" t="s">
        <v>375</v>
      </c>
      <c r="B34" s="2" t="s">
        <v>37</v>
      </c>
      <c r="C34" t="str">
        <f t="shared" si="2"/>
        <v>rodpan,4M,192.168.27.73,pppoe</v>
      </c>
      <c r="D34" t="str">
        <f t="shared" si="3"/>
        <v>rodpan</v>
      </c>
      <c r="E34" t="str">
        <f t="shared" ref="E34:E65" si="23">MID(C34,FIND(",",C34)+1,LEN(C34)-FIND(",",C34))</f>
        <v>4M,192.168.27.73,pppoe</v>
      </c>
      <c r="F34" t="str">
        <f t="shared" si="4"/>
        <v>4M</v>
      </c>
      <c r="G34" t="str">
        <f t="shared" si="5"/>
        <v>192.168.27.73,pppoe</v>
      </c>
      <c r="H34" t="str">
        <f t="shared" si="6"/>
        <v>192.168.27.73</v>
      </c>
      <c r="I34" t="str">
        <f t="shared" si="7"/>
        <v>pppoe</v>
      </c>
      <c r="J34" t="str">
        <f t="shared" ca="1" si="8"/>
        <v>INSERT INTO cliente (nombre_cliente, telefono_cliente, id_municipio, domicilio, ubicacion_gps, id_tipo_cliente) VALUES('Rodolfo Panjoj','33746955',12,'Domicilio de Sololá','18.601 -17.269',1);</v>
      </c>
      <c r="K34" t="s">
        <v>206</v>
      </c>
      <c r="L34" t="str">
        <f t="shared" ca="1" si="9"/>
        <v>INSERT INTO contrato_servicio (id_cliente, fecha_contrato, plan_contrato, estado_contrato, ip_asignada) VALUES(66,'2018-9-12','4M',1,'192.168.27.73');</v>
      </c>
      <c r="M34">
        <v>66</v>
      </c>
      <c r="N34">
        <f t="shared" si="10"/>
        <v>2</v>
      </c>
      <c r="O34" t="s">
        <v>515</v>
      </c>
      <c r="P34" t="str">
        <f t="shared" si="11"/>
        <v>INSERT INTO factura (fecha, id_cliente, id_usuario, id_estado_pago) VALUES('2021-01-05',66,2,1);</v>
      </c>
      <c r="X34">
        <f t="shared" si="12"/>
        <v>150</v>
      </c>
      <c r="Y34">
        <v>37</v>
      </c>
      <c r="Z34">
        <f t="shared" si="22"/>
        <v>206</v>
      </c>
      <c r="AA34">
        <f t="shared" si="15"/>
        <v>375</v>
      </c>
      <c r="AB34">
        <f t="shared" si="16"/>
        <v>544</v>
      </c>
      <c r="AC34">
        <f t="shared" si="17"/>
        <v>713</v>
      </c>
      <c r="AD34">
        <f t="shared" si="18"/>
        <v>882</v>
      </c>
      <c r="AE34">
        <f t="shared" si="19"/>
        <v>1051</v>
      </c>
      <c r="AF34">
        <f t="shared" si="20"/>
        <v>1220</v>
      </c>
      <c r="AG34">
        <f t="shared" si="21"/>
        <v>1389</v>
      </c>
      <c r="AH34" t="str">
        <f t="shared" si="14"/>
        <v>INSERT INTO detalle_factura (id_factura, id_producto_servicio, cantidad, precio, mes_pagado) VALUES(1389,10,1,150,'Septiembre');</v>
      </c>
    </row>
    <row r="35" spans="1:34" x14ac:dyDescent="0.25">
      <c r="A35" s="2" t="s">
        <v>376</v>
      </c>
      <c r="B35" s="2" t="s">
        <v>38</v>
      </c>
      <c r="C35" t="str">
        <f t="shared" si="2"/>
        <v>mirgua,4M,192.168.27.105,pppoe</v>
      </c>
      <c r="D35" t="str">
        <f t="shared" si="3"/>
        <v>mirgua</v>
      </c>
      <c r="E35" t="str">
        <f t="shared" si="23"/>
        <v>4M,192.168.27.105,pppoe</v>
      </c>
      <c r="F35" t="str">
        <f t="shared" si="4"/>
        <v>4M</v>
      </c>
      <c r="G35" t="str">
        <f t="shared" si="5"/>
        <v>192.168.27.105,pppoe</v>
      </c>
      <c r="H35" t="str">
        <f t="shared" si="6"/>
        <v>192.168.27.105</v>
      </c>
      <c r="I35" t="str">
        <f t="shared" si="7"/>
        <v>pppoe</v>
      </c>
      <c r="J35" t="str">
        <f t="shared" ca="1" si="8"/>
        <v>INSERT INTO cliente (nombre_cliente, telefono_cliente, id_municipio, domicilio, ubicacion_gps, id_tipo_cliente) VALUES('Miriam Guarcax Bixcul','72000113',13,'Domicilio de Sololá','95.949 -30.132',1);</v>
      </c>
      <c r="K35" t="s">
        <v>207</v>
      </c>
      <c r="L35" t="str">
        <f t="shared" ca="1" si="9"/>
        <v>INSERT INTO contrato_servicio (id_cliente, fecha_contrato, plan_contrato, estado_contrato, ip_asignada) VALUES(67,'2013-10-15','4M',1,'192.168.27.105');</v>
      </c>
      <c r="M35">
        <v>67</v>
      </c>
      <c r="N35">
        <f t="shared" si="10"/>
        <v>2</v>
      </c>
      <c r="O35" t="s">
        <v>515</v>
      </c>
      <c r="P35" t="str">
        <f t="shared" si="11"/>
        <v>INSERT INTO factura (fecha, id_cliente, id_usuario, id_estado_pago) VALUES('2021-01-05',67,2,1);</v>
      </c>
      <c r="X35">
        <f t="shared" si="12"/>
        <v>150</v>
      </c>
      <c r="Y35">
        <v>38</v>
      </c>
      <c r="Z35">
        <f t="shared" si="22"/>
        <v>207</v>
      </c>
      <c r="AA35">
        <f t="shared" si="15"/>
        <v>376</v>
      </c>
      <c r="AB35">
        <f t="shared" si="16"/>
        <v>545</v>
      </c>
      <c r="AC35">
        <f t="shared" si="17"/>
        <v>714</v>
      </c>
      <c r="AD35">
        <f t="shared" si="18"/>
        <v>883</v>
      </c>
      <c r="AE35">
        <f t="shared" si="19"/>
        <v>1052</v>
      </c>
      <c r="AF35">
        <f t="shared" si="20"/>
        <v>1221</v>
      </c>
      <c r="AG35">
        <f t="shared" si="21"/>
        <v>1390</v>
      </c>
      <c r="AH35" t="str">
        <f t="shared" si="14"/>
        <v>INSERT INTO detalle_factura (id_factura, id_producto_servicio, cantidad, precio, mes_pagado) VALUES(1390,10,1,150,'Septiembre');</v>
      </c>
    </row>
    <row r="36" spans="1:34" x14ac:dyDescent="0.25">
      <c r="A36" s="2" t="s">
        <v>377</v>
      </c>
      <c r="B36" s="2" t="s">
        <v>39</v>
      </c>
      <c r="C36" t="str">
        <f t="shared" si="2"/>
        <v>gusang,6M,192.168.27.130,pppoe</v>
      </c>
      <c r="D36" t="str">
        <f t="shared" si="3"/>
        <v>gusang</v>
      </c>
      <c r="E36" t="str">
        <f t="shared" si="23"/>
        <v>6M,192.168.27.130,pppoe</v>
      </c>
      <c r="F36" t="str">
        <f t="shared" si="4"/>
        <v>6M</v>
      </c>
      <c r="G36" t="str">
        <f t="shared" si="5"/>
        <v>192.168.27.130,pppoe</v>
      </c>
      <c r="H36" t="str">
        <f t="shared" si="6"/>
        <v>192.168.27.130</v>
      </c>
      <c r="I36" t="str">
        <f t="shared" si="7"/>
        <v>pppoe</v>
      </c>
      <c r="J36" t="str">
        <f t="shared" ca="1" si="8"/>
        <v>INSERT INTO cliente (nombre_cliente, telefono_cliente, id_municipio, domicilio, ubicacion_gps, id_tipo_cliente) VALUES('Gustavo Angel Aju Churunel','09541159',13,'Domicilio de Sololá','95.080 -26.911',1);</v>
      </c>
      <c r="K36" t="s">
        <v>208</v>
      </c>
      <c r="L36" t="str">
        <f t="shared" ca="1" si="9"/>
        <v>INSERT INTO contrato_servicio (id_cliente, fecha_contrato, plan_contrato, estado_contrato, ip_asignada) VALUES(68,'2009-9-21','6M',1,'192.168.27.130');</v>
      </c>
      <c r="M36">
        <v>68</v>
      </c>
      <c r="N36">
        <f t="shared" si="10"/>
        <v>3</v>
      </c>
      <c r="O36" t="s">
        <v>513</v>
      </c>
      <c r="P36" t="str">
        <f t="shared" si="11"/>
        <v>INSERT INTO factura (fecha, id_cliente, id_usuario, id_estado_pago) VALUES('2021-01-05',68,2,1);</v>
      </c>
      <c r="X36">
        <f t="shared" si="12"/>
        <v>200</v>
      </c>
      <c r="Y36">
        <v>39</v>
      </c>
      <c r="Z36">
        <f t="shared" si="22"/>
        <v>208</v>
      </c>
      <c r="AA36">
        <f t="shared" si="15"/>
        <v>377</v>
      </c>
      <c r="AB36">
        <f t="shared" si="16"/>
        <v>546</v>
      </c>
      <c r="AC36">
        <f t="shared" si="17"/>
        <v>715</v>
      </c>
      <c r="AD36">
        <f t="shared" si="18"/>
        <v>884</v>
      </c>
      <c r="AE36">
        <f t="shared" si="19"/>
        <v>1053</v>
      </c>
      <c r="AF36">
        <f t="shared" si="20"/>
        <v>1222</v>
      </c>
      <c r="AG36">
        <f t="shared" si="21"/>
        <v>1391</v>
      </c>
      <c r="AH36" t="str">
        <f t="shared" si="14"/>
        <v>INSERT INTO detalle_factura (id_factura, id_producto_servicio, cantidad, precio, mes_pagado) VALUES(1391,10,1,200,'Septiembre');</v>
      </c>
    </row>
    <row r="37" spans="1:34" x14ac:dyDescent="0.25">
      <c r="A37" s="2" t="s">
        <v>378</v>
      </c>
      <c r="B37" s="2" t="s">
        <v>40</v>
      </c>
      <c r="C37" t="str">
        <f t="shared" si="2"/>
        <v>crisgua,4M,192.168.27.115,pppoe</v>
      </c>
      <c r="D37" t="str">
        <f t="shared" si="3"/>
        <v>crisgua</v>
      </c>
      <c r="E37" t="str">
        <f t="shared" si="23"/>
        <v>4M,192.168.27.115,pppoe</v>
      </c>
      <c r="F37" t="str">
        <f t="shared" si="4"/>
        <v>4M</v>
      </c>
      <c r="G37" t="str">
        <f t="shared" si="5"/>
        <v>192.168.27.115,pppoe</v>
      </c>
      <c r="H37" t="str">
        <f t="shared" si="6"/>
        <v>192.168.27.115</v>
      </c>
      <c r="I37" t="str">
        <f t="shared" si="7"/>
        <v>pppoe</v>
      </c>
      <c r="J37" t="str">
        <f t="shared" ca="1" si="8"/>
        <v>INSERT INTO cliente (nombre_cliente, telefono_cliente, id_municipio, domicilio, ubicacion_gps, id_tipo_cliente) VALUES('Cristobal Guarcax Pos','66155338',7,'Domicilio de Sololá','94.169 -74.087',1);</v>
      </c>
      <c r="K37" t="s">
        <v>209</v>
      </c>
      <c r="L37" t="str">
        <f t="shared" ca="1" si="9"/>
        <v>INSERT INTO contrato_servicio (id_cliente, fecha_contrato, plan_contrato, estado_contrato, ip_asignada) VALUES(69,'2018-1-12','4M',1,'192.168.27.115');</v>
      </c>
      <c r="M37">
        <v>69</v>
      </c>
      <c r="N37">
        <f t="shared" si="10"/>
        <v>2</v>
      </c>
      <c r="O37" t="s">
        <v>515</v>
      </c>
      <c r="P37" t="str">
        <f t="shared" si="11"/>
        <v>INSERT INTO factura (fecha, id_cliente, id_usuario, id_estado_pago) VALUES('2021-01-05',69,2,1);</v>
      </c>
      <c r="X37">
        <f t="shared" si="12"/>
        <v>150</v>
      </c>
      <c r="Y37">
        <v>40</v>
      </c>
      <c r="Z37">
        <f t="shared" si="22"/>
        <v>209</v>
      </c>
      <c r="AA37">
        <f t="shared" si="15"/>
        <v>378</v>
      </c>
      <c r="AB37">
        <f t="shared" si="16"/>
        <v>547</v>
      </c>
      <c r="AC37">
        <f t="shared" si="17"/>
        <v>716</v>
      </c>
      <c r="AD37">
        <f t="shared" si="18"/>
        <v>885</v>
      </c>
      <c r="AE37">
        <f t="shared" si="19"/>
        <v>1054</v>
      </c>
      <c r="AF37">
        <f t="shared" si="20"/>
        <v>1223</v>
      </c>
      <c r="AG37">
        <f t="shared" si="21"/>
        <v>1392</v>
      </c>
      <c r="AH37" t="str">
        <f t="shared" si="14"/>
        <v>INSERT INTO detalle_factura (id_factura, id_producto_servicio, cantidad, precio, mes_pagado) VALUES(1392,10,1,150,'Septiembre');</v>
      </c>
    </row>
    <row r="38" spans="1:34" x14ac:dyDescent="0.25">
      <c r="A38" s="2" t="s">
        <v>379</v>
      </c>
      <c r="B38" s="2" t="s">
        <v>41</v>
      </c>
      <c r="C38" t="str">
        <f t="shared" si="2"/>
        <v>crigua,6M,192.168.27.10,pppoe</v>
      </c>
      <c r="D38" t="str">
        <f t="shared" si="3"/>
        <v>crigua</v>
      </c>
      <c r="E38" t="str">
        <f t="shared" si="23"/>
        <v>6M,192.168.27.10,pppoe</v>
      </c>
      <c r="F38" t="str">
        <f t="shared" si="4"/>
        <v>6M</v>
      </c>
      <c r="G38" t="str">
        <f t="shared" si="5"/>
        <v>192.168.27.10,pppoe</v>
      </c>
      <c r="H38" t="str">
        <f t="shared" si="6"/>
        <v>192.168.27.10</v>
      </c>
      <c r="I38" t="str">
        <f t="shared" si="7"/>
        <v>pppoe</v>
      </c>
      <c r="J38" t="str">
        <f t="shared" ca="1" si="8"/>
        <v>INSERT INTO cliente (nombre_cliente, telefono_cliente, id_municipio, domicilio, ubicacion_gps, id_tipo_cliente) VALUES('Cristobal Guarcax Chiroy','96927318',10,'Domicilio de Sololá','75.383 -63.759',1);</v>
      </c>
      <c r="K38" t="s">
        <v>210</v>
      </c>
      <c r="L38" t="str">
        <f t="shared" ca="1" si="9"/>
        <v>INSERT INTO contrato_servicio (id_cliente, fecha_contrato, plan_contrato, estado_contrato, ip_asignada) VALUES(70,'2019-6-6','6M',1,'192.168.27.10');</v>
      </c>
      <c r="M38">
        <v>70</v>
      </c>
      <c r="N38">
        <f t="shared" si="10"/>
        <v>3</v>
      </c>
      <c r="O38" t="s">
        <v>513</v>
      </c>
      <c r="P38" t="str">
        <f t="shared" si="11"/>
        <v>INSERT INTO factura (fecha, id_cliente, id_usuario, id_estado_pago) VALUES('2021-01-05',70,2,1);</v>
      </c>
      <c r="X38">
        <f t="shared" si="12"/>
        <v>200</v>
      </c>
      <c r="Y38">
        <v>41</v>
      </c>
      <c r="Z38">
        <f t="shared" si="22"/>
        <v>210</v>
      </c>
      <c r="AA38">
        <f t="shared" si="15"/>
        <v>379</v>
      </c>
      <c r="AB38">
        <f t="shared" si="16"/>
        <v>548</v>
      </c>
      <c r="AC38">
        <f t="shared" si="17"/>
        <v>717</v>
      </c>
      <c r="AD38">
        <f t="shared" si="18"/>
        <v>886</v>
      </c>
      <c r="AE38">
        <f t="shared" si="19"/>
        <v>1055</v>
      </c>
      <c r="AF38">
        <f t="shared" si="20"/>
        <v>1224</v>
      </c>
      <c r="AG38">
        <f t="shared" si="21"/>
        <v>1393</v>
      </c>
      <c r="AH38" t="str">
        <f t="shared" si="14"/>
        <v>INSERT INTO detalle_factura (id_factura, id_producto_servicio, cantidad, precio, mes_pagado) VALUES(1393,10,1,200,'Septiembre');</v>
      </c>
    </row>
    <row r="39" spans="1:34" x14ac:dyDescent="0.25">
      <c r="A39" s="2" t="s">
        <v>380</v>
      </c>
      <c r="B39" s="2" t="s">
        <v>42</v>
      </c>
      <c r="C39" t="str">
        <f t="shared" si="2"/>
        <v>danmen,6M,192.168.27.34,pppoe</v>
      </c>
      <c r="D39" t="str">
        <f t="shared" si="3"/>
        <v>danmen</v>
      </c>
      <c r="E39" t="str">
        <f t="shared" si="23"/>
        <v>6M,192.168.27.34,pppoe</v>
      </c>
      <c r="F39" t="str">
        <f t="shared" si="4"/>
        <v>6M</v>
      </c>
      <c r="G39" t="str">
        <f t="shared" si="5"/>
        <v>192.168.27.34,pppoe</v>
      </c>
      <c r="H39" t="str">
        <f t="shared" si="6"/>
        <v>192.168.27.34</v>
      </c>
      <c r="I39" t="str">
        <f t="shared" si="7"/>
        <v>pppoe</v>
      </c>
      <c r="J39" t="str">
        <f t="shared" ca="1" si="8"/>
        <v>INSERT INTO cliente (nombre_cliente, telefono_cliente, id_municipio, domicilio, ubicacion_gps, id_tipo_cliente) VALUES('Daniel Mendoza Ajcojom','91210281',8,'Domicilio de Sololá','31.446 -51.215',1);</v>
      </c>
      <c r="K39" t="s">
        <v>211</v>
      </c>
      <c r="L39" t="str">
        <f t="shared" ca="1" si="9"/>
        <v>INSERT INTO contrato_servicio (id_cliente, fecha_contrato, plan_contrato, estado_contrato, ip_asignada) VALUES(71,'2005-8-10','6M',1,'192.168.27.34');</v>
      </c>
      <c r="M39">
        <v>71</v>
      </c>
      <c r="N39">
        <f t="shared" si="10"/>
        <v>3</v>
      </c>
      <c r="O39" t="s">
        <v>513</v>
      </c>
      <c r="P39" t="str">
        <f t="shared" si="11"/>
        <v>INSERT INTO factura (fecha, id_cliente, id_usuario, id_estado_pago) VALUES('2021-01-05',71,2,1);</v>
      </c>
      <c r="X39">
        <f t="shared" si="12"/>
        <v>200</v>
      </c>
      <c r="Y39">
        <v>42</v>
      </c>
      <c r="Z39">
        <f t="shared" si="22"/>
        <v>211</v>
      </c>
      <c r="AA39">
        <f t="shared" si="15"/>
        <v>380</v>
      </c>
      <c r="AB39">
        <f t="shared" si="16"/>
        <v>549</v>
      </c>
      <c r="AC39">
        <f t="shared" si="17"/>
        <v>718</v>
      </c>
      <c r="AD39">
        <f t="shared" si="18"/>
        <v>887</v>
      </c>
      <c r="AE39">
        <f t="shared" si="19"/>
        <v>1056</v>
      </c>
      <c r="AF39">
        <f t="shared" si="20"/>
        <v>1225</v>
      </c>
      <c r="AG39">
        <f t="shared" si="21"/>
        <v>1394</v>
      </c>
      <c r="AH39" t="str">
        <f t="shared" si="14"/>
        <v>INSERT INTO detalle_factura (id_factura, id_producto_servicio, cantidad, precio, mes_pagado) VALUES(1394,10,1,200,'Septiembre');</v>
      </c>
    </row>
    <row r="40" spans="1:34" x14ac:dyDescent="0.25">
      <c r="A40" s="2" t="s">
        <v>381</v>
      </c>
      <c r="B40" s="2" t="s">
        <v>43</v>
      </c>
      <c r="C40" t="str">
        <f t="shared" si="2"/>
        <v>rigmen,6M,192.168.27.37,pppoe</v>
      </c>
      <c r="D40" t="str">
        <f t="shared" si="3"/>
        <v>rigmen</v>
      </c>
      <c r="E40" t="str">
        <f t="shared" si="23"/>
        <v>6M,192.168.27.37,pppoe</v>
      </c>
      <c r="F40" t="str">
        <f t="shared" si="4"/>
        <v>6M</v>
      </c>
      <c r="G40" t="str">
        <f t="shared" si="5"/>
        <v>192.168.27.37,pppoe</v>
      </c>
      <c r="H40" t="str">
        <f t="shared" si="6"/>
        <v>192.168.27.37</v>
      </c>
      <c r="I40" t="str">
        <f t="shared" si="7"/>
        <v>pppoe</v>
      </c>
      <c r="J40" t="str">
        <f t="shared" ca="1" si="8"/>
        <v>INSERT INTO cliente (nombre_cliente, telefono_cliente, id_municipio, domicilio, ubicacion_gps, id_tipo_cliente) VALUES('Rigoberto Mendoza Guarcax','37697099',15,'Domicilio de Sololá','94.988 -25.063',1);</v>
      </c>
      <c r="K40" t="s">
        <v>212</v>
      </c>
      <c r="L40" t="str">
        <f t="shared" ca="1" si="9"/>
        <v>INSERT INTO contrato_servicio (id_cliente, fecha_contrato, plan_contrato, estado_contrato, ip_asignada) VALUES(72,'2014-5-11','6M',1,'192.168.27.37');</v>
      </c>
      <c r="M40">
        <v>72</v>
      </c>
      <c r="N40">
        <f t="shared" si="10"/>
        <v>3</v>
      </c>
      <c r="O40" t="s">
        <v>513</v>
      </c>
      <c r="P40" t="str">
        <f t="shared" si="11"/>
        <v>INSERT INTO factura (fecha, id_cliente, id_usuario, id_estado_pago) VALUES('2021-01-05',72,2,1);</v>
      </c>
      <c r="X40">
        <f t="shared" si="12"/>
        <v>200</v>
      </c>
      <c r="Y40">
        <v>43</v>
      </c>
      <c r="Z40">
        <f t="shared" si="22"/>
        <v>212</v>
      </c>
      <c r="AA40">
        <f t="shared" si="15"/>
        <v>381</v>
      </c>
      <c r="AB40">
        <f t="shared" si="16"/>
        <v>550</v>
      </c>
      <c r="AC40">
        <f t="shared" si="17"/>
        <v>719</v>
      </c>
      <c r="AD40">
        <f t="shared" si="18"/>
        <v>888</v>
      </c>
      <c r="AE40">
        <f t="shared" si="19"/>
        <v>1057</v>
      </c>
      <c r="AF40">
        <f t="shared" si="20"/>
        <v>1226</v>
      </c>
      <c r="AG40">
        <f t="shared" si="21"/>
        <v>1395</v>
      </c>
      <c r="AH40" t="str">
        <f t="shared" si="14"/>
        <v>INSERT INTO detalle_factura (id_factura, id_producto_servicio, cantidad, precio, mes_pagado) VALUES(1395,10,1,200,'Septiembre');</v>
      </c>
    </row>
    <row r="41" spans="1:34" x14ac:dyDescent="0.25">
      <c r="A41" s="2" t="s">
        <v>382</v>
      </c>
      <c r="B41" s="2" t="s">
        <v>44</v>
      </c>
      <c r="C41" t="str">
        <f t="shared" si="2"/>
        <v>martui,6M,192.168.27.5,pppoe</v>
      </c>
      <c r="D41" t="str">
        <f t="shared" si="3"/>
        <v>martui</v>
      </c>
      <c r="E41" t="str">
        <f t="shared" si="23"/>
        <v>6M,192.168.27.5,pppoe</v>
      </c>
      <c r="F41" t="str">
        <f t="shared" si="4"/>
        <v>6M</v>
      </c>
      <c r="G41" t="str">
        <f t="shared" si="5"/>
        <v>192.168.27.5,pppoe</v>
      </c>
      <c r="H41" t="str">
        <f t="shared" si="6"/>
        <v>192.168.27.5</v>
      </c>
      <c r="I41" t="str">
        <f t="shared" si="7"/>
        <v>pppoe</v>
      </c>
      <c r="J41" t="str">
        <f t="shared" ca="1" si="8"/>
        <v>INSERT INTO cliente (nombre_cliente, telefono_cliente, id_municipio, domicilio, ubicacion_gps, id_tipo_cliente) VALUES('Mariano Tuiz Aju','32791353',8,'Domicilio de Sololá','15.523 -06.011',1);</v>
      </c>
      <c r="K41" t="s">
        <v>213</v>
      </c>
      <c r="L41" t="str">
        <f t="shared" ca="1" si="9"/>
        <v>INSERT INTO contrato_servicio (id_cliente, fecha_contrato, plan_contrato, estado_contrato, ip_asignada) VALUES(73,'2018-12-23','6M',1,'192.168.27.5');</v>
      </c>
      <c r="M41">
        <v>73</v>
      </c>
      <c r="N41">
        <f t="shared" si="10"/>
        <v>3</v>
      </c>
      <c r="O41" t="s">
        <v>513</v>
      </c>
      <c r="P41" t="str">
        <f t="shared" si="11"/>
        <v>INSERT INTO factura (fecha, id_cliente, id_usuario, id_estado_pago) VALUES('2021-01-05',73,2,1);</v>
      </c>
      <c r="X41">
        <f t="shared" si="12"/>
        <v>200</v>
      </c>
      <c r="Y41">
        <v>44</v>
      </c>
      <c r="Z41">
        <f t="shared" si="22"/>
        <v>213</v>
      </c>
      <c r="AA41">
        <f t="shared" si="15"/>
        <v>382</v>
      </c>
      <c r="AB41">
        <f t="shared" si="16"/>
        <v>551</v>
      </c>
      <c r="AC41">
        <f t="shared" si="17"/>
        <v>720</v>
      </c>
      <c r="AD41">
        <f t="shared" si="18"/>
        <v>889</v>
      </c>
      <c r="AE41">
        <f t="shared" si="19"/>
        <v>1058</v>
      </c>
      <c r="AF41">
        <f t="shared" si="20"/>
        <v>1227</v>
      </c>
      <c r="AG41">
        <f t="shared" si="21"/>
        <v>1396</v>
      </c>
      <c r="AH41" t="str">
        <f t="shared" si="14"/>
        <v>INSERT INTO detalle_factura (id_factura, id_producto_servicio, cantidad, precio, mes_pagado) VALUES(1396,10,1,200,'Septiembre');</v>
      </c>
    </row>
    <row r="42" spans="1:34" x14ac:dyDescent="0.25">
      <c r="A42" s="2" t="s">
        <v>383</v>
      </c>
      <c r="B42" s="2" t="s">
        <v>45</v>
      </c>
      <c r="C42" t="str">
        <f t="shared" si="2"/>
        <v>oscchi,6M,192.168.27.13,pppoe</v>
      </c>
      <c r="D42" t="str">
        <f t="shared" si="3"/>
        <v>oscchi</v>
      </c>
      <c r="E42" t="str">
        <f t="shared" si="23"/>
        <v>6M,192.168.27.13,pppoe</v>
      </c>
      <c r="F42" t="str">
        <f t="shared" si="4"/>
        <v>6M</v>
      </c>
      <c r="G42" t="str">
        <f t="shared" si="5"/>
        <v>192.168.27.13,pppoe</v>
      </c>
      <c r="H42" t="str">
        <f t="shared" si="6"/>
        <v>192.168.27.13</v>
      </c>
      <c r="I42" t="str">
        <f t="shared" si="7"/>
        <v>pppoe</v>
      </c>
      <c r="J42" t="str">
        <f t="shared" ca="1" si="8"/>
        <v>INSERT INTO cliente (nombre_cliente, telefono_cliente, id_municipio, domicilio, ubicacion_gps, id_tipo_cliente) VALUES('Oscar Chiroy','89398548',13,'Domicilio de Sololá','01.433 -51.167',1);</v>
      </c>
      <c r="K42" t="s">
        <v>214</v>
      </c>
      <c r="L42" t="str">
        <f t="shared" ca="1" si="9"/>
        <v>INSERT INTO contrato_servicio (id_cliente, fecha_contrato, plan_contrato, estado_contrato, ip_asignada) VALUES(74,'2017-3-6','6M',1,'192.168.27.13');</v>
      </c>
      <c r="M42">
        <v>74</v>
      </c>
      <c r="N42">
        <f t="shared" si="10"/>
        <v>3</v>
      </c>
      <c r="O42" t="s">
        <v>513</v>
      </c>
      <c r="P42" t="str">
        <f t="shared" si="11"/>
        <v>INSERT INTO factura (fecha, id_cliente, id_usuario, id_estado_pago) VALUES('2021-01-05',74,2,1);</v>
      </c>
      <c r="X42">
        <f t="shared" si="12"/>
        <v>200</v>
      </c>
      <c r="Y42">
        <v>45</v>
      </c>
      <c r="Z42">
        <f t="shared" si="22"/>
        <v>214</v>
      </c>
      <c r="AA42">
        <f t="shared" si="15"/>
        <v>383</v>
      </c>
      <c r="AB42">
        <f t="shared" si="16"/>
        <v>552</v>
      </c>
      <c r="AC42">
        <f t="shared" si="17"/>
        <v>721</v>
      </c>
      <c r="AD42">
        <f t="shared" si="18"/>
        <v>890</v>
      </c>
      <c r="AE42">
        <f t="shared" si="19"/>
        <v>1059</v>
      </c>
      <c r="AF42">
        <f t="shared" si="20"/>
        <v>1228</v>
      </c>
      <c r="AG42">
        <f t="shared" si="21"/>
        <v>1397</v>
      </c>
      <c r="AH42" t="str">
        <f t="shared" si="14"/>
        <v>INSERT INTO detalle_factura (id_factura, id_producto_servicio, cantidad, precio, mes_pagado) VALUES(1397,10,1,200,'Septiembre');</v>
      </c>
    </row>
    <row r="43" spans="1:34" x14ac:dyDescent="0.25">
      <c r="A43" s="2" t="s">
        <v>384</v>
      </c>
      <c r="B43" s="2" t="s">
        <v>46</v>
      </c>
      <c r="C43" t="str">
        <f t="shared" si="2"/>
        <v>albmen,4M,192.168.27.94,pppoe</v>
      </c>
      <c r="D43" t="str">
        <f t="shared" si="3"/>
        <v>albmen</v>
      </c>
      <c r="E43" t="str">
        <f t="shared" si="23"/>
        <v>4M,192.168.27.94,pppoe</v>
      </c>
      <c r="F43" t="str">
        <f t="shared" si="4"/>
        <v>4M</v>
      </c>
      <c r="G43" t="str">
        <f t="shared" si="5"/>
        <v>192.168.27.94,pppoe</v>
      </c>
      <c r="H43" t="str">
        <f t="shared" si="6"/>
        <v>192.168.27.94</v>
      </c>
      <c r="I43" t="str">
        <f t="shared" si="7"/>
        <v>pppoe</v>
      </c>
      <c r="J43" t="str">
        <f t="shared" ca="1" si="8"/>
        <v>INSERT INTO cliente (nombre_cliente, telefono_cliente, id_municipio, domicilio, ubicacion_gps, id_tipo_cliente) VALUES('Alberto Mendoza Churunel','27883142',13,'Domicilio de Sololá','76.635 -65.400',1);</v>
      </c>
      <c r="K43" t="s">
        <v>215</v>
      </c>
      <c r="L43" t="str">
        <f t="shared" ca="1" si="9"/>
        <v>INSERT INTO contrato_servicio (id_cliente, fecha_contrato, plan_contrato, estado_contrato, ip_asignada) VALUES(75,'2018-12-20','4M',1,'192.168.27.94');</v>
      </c>
      <c r="M43">
        <v>75</v>
      </c>
      <c r="N43">
        <f t="shared" si="10"/>
        <v>2</v>
      </c>
      <c r="O43" t="s">
        <v>515</v>
      </c>
      <c r="P43" t="str">
        <f t="shared" si="11"/>
        <v>INSERT INTO factura (fecha, id_cliente, id_usuario, id_estado_pago) VALUES('2021-01-05',75,2,1);</v>
      </c>
      <c r="X43">
        <f t="shared" si="12"/>
        <v>150</v>
      </c>
      <c r="Y43">
        <v>46</v>
      </c>
      <c r="Z43">
        <f t="shared" si="22"/>
        <v>215</v>
      </c>
      <c r="AA43">
        <f t="shared" si="15"/>
        <v>384</v>
      </c>
      <c r="AB43">
        <f t="shared" si="16"/>
        <v>553</v>
      </c>
      <c r="AC43">
        <f t="shared" si="17"/>
        <v>722</v>
      </c>
      <c r="AD43">
        <f t="shared" si="18"/>
        <v>891</v>
      </c>
      <c r="AE43">
        <f t="shared" si="19"/>
        <v>1060</v>
      </c>
      <c r="AF43">
        <f t="shared" si="20"/>
        <v>1229</v>
      </c>
      <c r="AG43">
        <f t="shared" si="21"/>
        <v>1398</v>
      </c>
      <c r="AH43" t="str">
        <f t="shared" si="14"/>
        <v>INSERT INTO detalle_factura (id_factura, id_producto_servicio, cantidad, precio, mes_pagado) VALUES(1398,10,1,150,'Septiembre');</v>
      </c>
    </row>
    <row r="44" spans="1:34" x14ac:dyDescent="0.25">
      <c r="A44" s="2" t="s">
        <v>385</v>
      </c>
      <c r="B44" s="2" t="s">
        <v>47</v>
      </c>
      <c r="C44" t="str">
        <f t="shared" si="2"/>
        <v>robcar,6M,192.168.27.24,pppoe</v>
      </c>
      <c r="D44" t="str">
        <f t="shared" si="3"/>
        <v>robcar</v>
      </c>
      <c r="E44" t="str">
        <f t="shared" si="23"/>
        <v>6M,192.168.27.24,pppoe</v>
      </c>
      <c r="F44" t="str">
        <f t="shared" si="4"/>
        <v>6M</v>
      </c>
      <c r="G44" t="str">
        <f t="shared" si="5"/>
        <v>192.168.27.24,pppoe</v>
      </c>
      <c r="H44" t="str">
        <f t="shared" si="6"/>
        <v>192.168.27.24</v>
      </c>
      <c r="I44" t="str">
        <f t="shared" si="7"/>
        <v>pppoe</v>
      </c>
      <c r="J44" t="str">
        <f t="shared" ca="1" si="8"/>
        <v>INSERT INTO cliente (nombre_cliente, telefono_cliente, id_municipio, domicilio, ubicacion_gps, id_tipo_cliente) VALUES('Roberto Carlos Junich Bocel','67232657',9,'Domicilio de Sololá','97.935 -33.176',1);</v>
      </c>
      <c r="K44" t="s">
        <v>216</v>
      </c>
      <c r="L44" t="str">
        <f t="shared" ca="1" si="9"/>
        <v>INSERT INTO contrato_servicio (id_cliente, fecha_contrato, plan_contrato, estado_contrato, ip_asignada) VALUES(76,'2014-5-18','6M',1,'192.168.27.24');</v>
      </c>
      <c r="M44">
        <v>76</v>
      </c>
      <c r="N44">
        <f t="shared" si="10"/>
        <v>3</v>
      </c>
      <c r="O44" t="s">
        <v>513</v>
      </c>
      <c r="P44" t="str">
        <f t="shared" si="11"/>
        <v>INSERT INTO factura (fecha, id_cliente, id_usuario, id_estado_pago) VALUES('2021-01-05',76,2,1);</v>
      </c>
      <c r="X44">
        <f t="shared" si="12"/>
        <v>200</v>
      </c>
      <c r="Y44">
        <v>47</v>
      </c>
      <c r="Z44">
        <f t="shared" si="22"/>
        <v>216</v>
      </c>
      <c r="AA44">
        <f t="shared" si="15"/>
        <v>385</v>
      </c>
      <c r="AB44">
        <f t="shared" si="16"/>
        <v>554</v>
      </c>
      <c r="AC44">
        <f t="shared" si="17"/>
        <v>723</v>
      </c>
      <c r="AD44">
        <f t="shared" si="18"/>
        <v>892</v>
      </c>
      <c r="AE44">
        <f t="shared" si="19"/>
        <v>1061</v>
      </c>
      <c r="AF44">
        <f t="shared" si="20"/>
        <v>1230</v>
      </c>
      <c r="AG44">
        <f t="shared" si="21"/>
        <v>1399</v>
      </c>
      <c r="AH44" t="str">
        <f t="shared" si="14"/>
        <v>INSERT INTO detalle_factura (id_factura, id_producto_servicio, cantidad, precio, mes_pagado) VALUES(1399,10,1,200,'Septiembre');</v>
      </c>
    </row>
    <row r="45" spans="1:34" x14ac:dyDescent="0.25">
      <c r="A45" s="2" t="s">
        <v>386</v>
      </c>
      <c r="B45" s="2" t="s">
        <v>48</v>
      </c>
      <c r="C45" t="str">
        <f t="shared" si="2"/>
        <v>sanmen,6M,192.168.27.91,pppoe</v>
      </c>
      <c r="D45" t="str">
        <f t="shared" si="3"/>
        <v>sanmen</v>
      </c>
      <c r="E45" t="str">
        <f t="shared" si="23"/>
        <v>6M,192.168.27.91,pppoe</v>
      </c>
      <c r="F45" t="str">
        <f t="shared" si="4"/>
        <v>6M</v>
      </c>
      <c r="G45" t="str">
        <f t="shared" si="5"/>
        <v>192.168.27.91,pppoe</v>
      </c>
      <c r="H45" t="str">
        <f t="shared" si="6"/>
        <v>192.168.27.91</v>
      </c>
      <c r="I45" t="str">
        <f t="shared" si="7"/>
        <v>pppoe</v>
      </c>
      <c r="J45" t="str">
        <f t="shared" ca="1" si="8"/>
        <v>INSERT INTO cliente (nombre_cliente, telefono_cliente, id_municipio, domicilio, ubicacion_gps, id_tipo_cliente) VALUES('Santos Mendoza Palax','75380882',14,'Domicilio de Sololá','39.926 -23.153',1);</v>
      </c>
      <c r="K45" t="s">
        <v>217</v>
      </c>
      <c r="L45" t="str">
        <f t="shared" ca="1" si="9"/>
        <v>INSERT INTO contrato_servicio (id_cliente, fecha_contrato, plan_contrato, estado_contrato, ip_asignada) VALUES(77,'2018-11-5','6M',1,'192.168.27.91');</v>
      </c>
      <c r="M45">
        <v>77</v>
      </c>
      <c r="N45">
        <f t="shared" si="10"/>
        <v>3</v>
      </c>
      <c r="O45" t="s">
        <v>513</v>
      </c>
      <c r="P45" t="str">
        <f t="shared" si="11"/>
        <v>INSERT INTO factura (fecha, id_cliente, id_usuario, id_estado_pago) VALUES('2021-01-05',77,2,1);</v>
      </c>
      <c r="X45">
        <f t="shared" si="12"/>
        <v>200</v>
      </c>
      <c r="Y45">
        <v>48</v>
      </c>
      <c r="Z45">
        <f t="shared" si="22"/>
        <v>217</v>
      </c>
      <c r="AA45">
        <f t="shared" si="15"/>
        <v>386</v>
      </c>
      <c r="AB45">
        <f t="shared" si="16"/>
        <v>555</v>
      </c>
      <c r="AC45">
        <f t="shared" si="17"/>
        <v>724</v>
      </c>
      <c r="AD45">
        <f t="shared" si="18"/>
        <v>893</v>
      </c>
      <c r="AE45">
        <f t="shared" si="19"/>
        <v>1062</v>
      </c>
      <c r="AF45">
        <f t="shared" si="20"/>
        <v>1231</v>
      </c>
      <c r="AG45">
        <f t="shared" si="21"/>
        <v>1400</v>
      </c>
      <c r="AH45" t="str">
        <f t="shared" si="14"/>
        <v>INSERT INTO detalle_factura (id_factura, id_producto_servicio, cantidad, precio, mes_pagado) VALUES(1400,10,1,200,'Septiembre');</v>
      </c>
    </row>
    <row r="46" spans="1:34" x14ac:dyDescent="0.25">
      <c r="A46" s="2" t="s">
        <v>387</v>
      </c>
      <c r="B46" s="2" t="s">
        <v>49</v>
      </c>
      <c r="C46" t="str">
        <f t="shared" si="2"/>
        <v>vicgua,4M,192.168.27.98,pppoe</v>
      </c>
      <c r="D46" t="str">
        <f t="shared" si="3"/>
        <v>vicgua</v>
      </c>
      <c r="E46" t="str">
        <f t="shared" si="23"/>
        <v>4M,192.168.27.98,pppoe</v>
      </c>
      <c r="F46" t="str">
        <f t="shared" si="4"/>
        <v>4M</v>
      </c>
      <c r="G46" t="str">
        <f t="shared" si="5"/>
        <v>192.168.27.98,pppoe</v>
      </c>
      <c r="H46" t="str">
        <f t="shared" si="6"/>
        <v>192.168.27.98</v>
      </c>
      <c r="I46" t="str">
        <f t="shared" si="7"/>
        <v>pppoe</v>
      </c>
      <c r="J46" t="str">
        <f t="shared" ca="1" si="8"/>
        <v>INSERT INTO cliente (nombre_cliente, telefono_cliente, id_municipio, domicilio, ubicacion_gps, id_tipo_cliente) VALUES('Victor Guarcax Chiroy','02512742',7,'Domicilio de Sololá','83.327 -68.888',1);</v>
      </c>
      <c r="K46" t="s">
        <v>218</v>
      </c>
      <c r="L46" t="str">
        <f t="shared" ca="1" si="9"/>
        <v>INSERT INTO contrato_servicio (id_cliente, fecha_contrato, plan_contrato, estado_contrato, ip_asignada) VALUES(78,'2018-2-6','4M',1,'192.168.27.98');</v>
      </c>
      <c r="M46">
        <v>78</v>
      </c>
      <c r="N46">
        <f t="shared" si="10"/>
        <v>2</v>
      </c>
      <c r="O46" t="s">
        <v>515</v>
      </c>
      <c r="P46" t="str">
        <f t="shared" si="11"/>
        <v>INSERT INTO factura (fecha, id_cliente, id_usuario, id_estado_pago) VALUES('2021-01-05',78,2,1);</v>
      </c>
      <c r="X46">
        <f t="shared" si="12"/>
        <v>150</v>
      </c>
      <c r="Y46">
        <v>49</v>
      </c>
      <c r="Z46">
        <f t="shared" si="22"/>
        <v>218</v>
      </c>
      <c r="AA46">
        <f t="shared" si="15"/>
        <v>387</v>
      </c>
      <c r="AB46">
        <f t="shared" si="16"/>
        <v>556</v>
      </c>
      <c r="AC46">
        <f t="shared" si="17"/>
        <v>725</v>
      </c>
      <c r="AD46">
        <f t="shared" si="18"/>
        <v>894</v>
      </c>
      <c r="AE46">
        <f t="shared" si="19"/>
        <v>1063</v>
      </c>
      <c r="AF46">
        <f t="shared" si="20"/>
        <v>1232</v>
      </c>
      <c r="AG46">
        <f t="shared" si="21"/>
        <v>1401</v>
      </c>
      <c r="AH46" t="str">
        <f t="shared" si="14"/>
        <v>INSERT INTO detalle_factura (id_factura, id_producto_servicio, cantidad, precio, mes_pagado) VALUES(1401,10,1,150,'Septiembre');</v>
      </c>
    </row>
    <row r="47" spans="1:34" x14ac:dyDescent="0.25">
      <c r="A47" s="2" t="s">
        <v>388</v>
      </c>
      <c r="B47" s="2" t="s">
        <v>50</v>
      </c>
      <c r="C47" t="str">
        <f t="shared" si="2"/>
        <v>bartuy,6M,192.168.27.49,pppoe</v>
      </c>
      <c r="D47" t="str">
        <f t="shared" si="3"/>
        <v>bartuy</v>
      </c>
      <c r="E47" t="str">
        <f t="shared" si="23"/>
        <v>6M,192.168.27.49,pppoe</v>
      </c>
      <c r="F47" t="str">
        <f t="shared" si="4"/>
        <v>6M</v>
      </c>
      <c r="G47" t="str">
        <f t="shared" si="5"/>
        <v>192.168.27.49,pppoe</v>
      </c>
      <c r="H47" t="str">
        <f t="shared" si="6"/>
        <v>192.168.27.49</v>
      </c>
      <c r="I47" t="str">
        <f t="shared" si="7"/>
        <v>pppoe</v>
      </c>
      <c r="J47" t="str">
        <f t="shared" ca="1" si="8"/>
        <v>INSERT INTO cliente (nombre_cliente, telefono_cliente, id_municipio, domicilio, ubicacion_gps, id_tipo_cliente) VALUES('Bartolome Tuy','58155533',17,'Domicilio de Sololá','52.434 -04.934',1);</v>
      </c>
      <c r="K47" t="s">
        <v>219</v>
      </c>
      <c r="L47" t="str">
        <f t="shared" ca="1" si="9"/>
        <v>INSERT INTO contrato_servicio (id_cliente, fecha_contrato, plan_contrato, estado_contrato, ip_asignada) VALUES(79,'2021-7-20','6M',1,'192.168.27.49');</v>
      </c>
      <c r="M47">
        <v>79</v>
      </c>
      <c r="N47">
        <f t="shared" si="10"/>
        <v>3</v>
      </c>
      <c r="O47" t="s">
        <v>513</v>
      </c>
      <c r="P47" t="str">
        <f t="shared" si="11"/>
        <v>INSERT INTO factura (fecha, id_cliente, id_usuario, id_estado_pago) VALUES('2021-01-05',79,2,1);</v>
      </c>
      <c r="X47">
        <f t="shared" si="12"/>
        <v>200</v>
      </c>
      <c r="Y47">
        <v>50</v>
      </c>
      <c r="Z47">
        <f t="shared" si="22"/>
        <v>219</v>
      </c>
      <c r="AA47">
        <f t="shared" si="15"/>
        <v>388</v>
      </c>
      <c r="AB47">
        <f t="shared" si="16"/>
        <v>557</v>
      </c>
      <c r="AC47">
        <f t="shared" si="17"/>
        <v>726</v>
      </c>
      <c r="AD47">
        <f t="shared" si="18"/>
        <v>895</v>
      </c>
      <c r="AE47">
        <f t="shared" si="19"/>
        <v>1064</v>
      </c>
      <c r="AF47">
        <f t="shared" si="20"/>
        <v>1233</v>
      </c>
      <c r="AG47">
        <f t="shared" si="21"/>
        <v>1402</v>
      </c>
      <c r="AH47" t="str">
        <f t="shared" si="14"/>
        <v>INSERT INTO detalle_factura (id_factura, id_producto_servicio, cantidad, precio, mes_pagado) VALUES(1402,10,1,200,'Septiembre');</v>
      </c>
    </row>
    <row r="48" spans="1:34" x14ac:dyDescent="0.25">
      <c r="A48" s="2" t="s">
        <v>389</v>
      </c>
      <c r="B48" s="2" t="s">
        <v>51</v>
      </c>
      <c r="C48" t="str">
        <f t="shared" si="2"/>
        <v>esttuy,6M,192.168.27.72,pppoe</v>
      </c>
      <c r="D48" t="str">
        <f t="shared" si="3"/>
        <v>esttuy</v>
      </c>
      <c r="E48" t="str">
        <f t="shared" si="23"/>
        <v>6M,192.168.27.72,pppoe</v>
      </c>
      <c r="F48" t="str">
        <f t="shared" si="4"/>
        <v>6M</v>
      </c>
      <c r="G48" t="str">
        <f t="shared" si="5"/>
        <v>192.168.27.72,pppoe</v>
      </c>
      <c r="H48" t="str">
        <f t="shared" si="6"/>
        <v>192.168.27.72</v>
      </c>
      <c r="I48" t="str">
        <f t="shared" si="7"/>
        <v>pppoe</v>
      </c>
      <c r="J48" t="str">
        <f t="shared" ca="1" si="8"/>
        <v>INSERT INTO cliente (nombre_cliente, telefono_cliente, id_municipio, domicilio, ubicacion_gps, id_tipo_cliente) VALUES('Estuardo Tuy Palax','45328259',18,'Domicilio de Sololá','22.426 -91.341',1);</v>
      </c>
      <c r="K48" t="s">
        <v>220</v>
      </c>
      <c r="L48" t="str">
        <f t="shared" ca="1" si="9"/>
        <v>INSERT INTO contrato_servicio (id_cliente, fecha_contrato, plan_contrato, estado_contrato, ip_asignada) VALUES(80,'2003-6-13','6M',1,'192.168.27.72');</v>
      </c>
      <c r="M48">
        <v>80</v>
      </c>
      <c r="N48">
        <f t="shared" si="10"/>
        <v>3</v>
      </c>
      <c r="O48" t="s">
        <v>513</v>
      </c>
      <c r="P48" t="str">
        <f t="shared" si="11"/>
        <v>INSERT INTO factura (fecha, id_cliente, id_usuario, id_estado_pago) VALUES('2021-01-05',80,2,1);</v>
      </c>
      <c r="X48">
        <f t="shared" si="12"/>
        <v>200</v>
      </c>
      <c r="Y48">
        <v>51</v>
      </c>
      <c r="Z48">
        <f t="shared" si="22"/>
        <v>220</v>
      </c>
      <c r="AA48">
        <f t="shared" si="15"/>
        <v>389</v>
      </c>
      <c r="AB48">
        <f t="shared" si="16"/>
        <v>558</v>
      </c>
      <c r="AC48">
        <f t="shared" si="17"/>
        <v>727</v>
      </c>
      <c r="AD48">
        <f t="shared" si="18"/>
        <v>896</v>
      </c>
      <c r="AE48">
        <f t="shared" si="19"/>
        <v>1065</v>
      </c>
      <c r="AF48">
        <f t="shared" si="20"/>
        <v>1234</v>
      </c>
      <c r="AG48">
        <f t="shared" si="21"/>
        <v>1403</v>
      </c>
      <c r="AH48" t="str">
        <f t="shared" si="14"/>
        <v>INSERT INTO detalle_factura (id_factura, id_producto_servicio, cantidad, precio, mes_pagado) VALUES(1403,10,1,200,'Septiembre');</v>
      </c>
    </row>
    <row r="49" spans="1:34" x14ac:dyDescent="0.25">
      <c r="A49" s="2" t="s">
        <v>390</v>
      </c>
      <c r="B49" s="2" t="s">
        <v>52</v>
      </c>
      <c r="C49" t="str">
        <f t="shared" si="2"/>
        <v>joetuy,6M,192.168.27.41,pppoe</v>
      </c>
      <c r="D49" t="str">
        <f t="shared" si="3"/>
        <v>joetuy</v>
      </c>
      <c r="E49" t="str">
        <f t="shared" si="23"/>
        <v>6M,192.168.27.41,pppoe</v>
      </c>
      <c r="F49" t="str">
        <f t="shared" si="4"/>
        <v>6M</v>
      </c>
      <c r="G49" t="str">
        <f t="shared" si="5"/>
        <v>192.168.27.41,pppoe</v>
      </c>
      <c r="H49" t="str">
        <f t="shared" si="6"/>
        <v>192.168.27.41</v>
      </c>
      <c r="I49" t="str">
        <f t="shared" si="7"/>
        <v>pppoe</v>
      </c>
      <c r="J49" t="str">
        <f t="shared" ca="1" si="8"/>
        <v>INSERT INTO cliente (nombre_cliente, telefono_cliente, id_municipio, domicilio, ubicacion_gps, id_tipo_cliente) VALUES('Joel Tuy Tuy','19267064',5,'Domicilio de Sololá','90.806 -12.585',1);</v>
      </c>
      <c r="K49" t="s">
        <v>221</v>
      </c>
      <c r="L49" t="str">
        <f t="shared" ca="1" si="9"/>
        <v>INSERT INTO contrato_servicio (id_cliente, fecha_contrato, plan_contrato, estado_contrato, ip_asignada) VALUES(81,'2016-6-24','6M',1,'192.168.27.41');</v>
      </c>
      <c r="M49">
        <v>81</v>
      </c>
      <c r="N49">
        <f t="shared" si="10"/>
        <v>3</v>
      </c>
      <c r="O49" t="s">
        <v>513</v>
      </c>
      <c r="P49" t="str">
        <f t="shared" si="11"/>
        <v>INSERT INTO factura (fecha, id_cliente, id_usuario, id_estado_pago) VALUES('2021-01-05',81,2,1);</v>
      </c>
      <c r="X49">
        <f t="shared" si="12"/>
        <v>200</v>
      </c>
      <c r="Y49">
        <v>52</v>
      </c>
      <c r="Z49">
        <f t="shared" si="22"/>
        <v>221</v>
      </c>
      <c r="AA49">
        <f t="shared" si="15"/>
        <v>390</v>
      </c>
      <c r="AB49">
        <f t="shared" si="16"/>
        <v>559</v>
      </c>
      <c r="AC49">
        <f t="shared" si="17"/>
        <v>728</v>
      </c>
      <c r="AD49">
        <f t="shared" si="18"/>
        <v>897</v>
      </c>
      <c r="AE49">
        <f t="shared" si="19"/>
        <v>1066</v>
      </c>
      <c r="AF49">
        <f t="shared" si="20"/>
        <v>1235</v>
      </c>
      <c r="AG49">
        <f t="shared" si="21"/>
        <v>1404</v>
      </c>
      <c r="AH49" t="str">
        <f t="shared" si="14"/>
        <v>INSERT INTO detalle_factura (id_factura, id_producto_servicio, cantidad, precio, mes_pagado) VALUES(1404,10,1,200,'Septiembre');</v>
      </c>
    </row>
    <row r="50" spans="1:34" x14ac:dyDescent="0.25">
      <c r="A50" s="2" t="s">
        <v>391</v>
      </c>
      <c r="B50" s="2" t="s">
        <v>53</v>
      </c>
      <c r="C50" t="str">
        <f t="shared" si="2"/>
        <v>julpal,4M,192.168.27.93,pppoe</v>
      </c>
      <c r="D50" t="str">
        <f t="shared" si="3"/>
        <v>julpal</v>
      </c>
      <c r="E50" t="str">
        <f t="shared" si="23"/>
        <v>4M,192.168.27.93,pppoe</v>
      </c>
      <c r="F50" t="str">
        <f t="shared" si="4"/>
        <v>4M</v>
      </c>
      <c r="G50" t="str">
        <f t="shared" si="5"/>
        <v>192.168.27.93,pppoe</v>
      </c>
      <c r="H50" t="str">
        <f t="shared" si="6"/>
        <v>192.168.27.93</v>
      </c>
      <c r="I50" t="str">
        <f t="shared" si="7"/>
        <v>pppoe</v>
      </c>
      <c r="J50" t="str">
        <f t="shared" ca="1" si="8"/>
        <v>INSERT INTO cliente (nombre_cliente, telefono_cliente, id_municipio, domicilio, ubicacion_gps, id_tipo_cliente) VALUES('Julian Palax Castro','90457972',19,'Domicilio de Sololá','41.378 -01.376',1);</v>
      </c>
      <c r="K50" t="s">
        <v>222</v>
      </c>
      <c r="L50" t="str">
        <f t="shared" ca="1" si="9"/>
        <v>INSERT INTO contrato_servicio (id_cliente, fecha_contrato, plan_contrato, estado_contrato, ip_asignada) VALUES(82,'2020-2-26','4M',1,'192.168.27.93');</v>
      </c>
      <c r="M50">
        <v>82</v>
      </c>
      <c r="N50">
        <f t="shared" si="10"/>
        <v>2</v>
      </c>
      <c r="O50" t="s">
        <v>515</v>
      </c>
      <c r="P50" t="str">
        <f t="shared" si="11"/>
        <v>INSERT INTO factura (fecha, id_cliente, id_usuario, id_estado_pago) VALUES('2021-01-05',82,2,1);</v>
      </c>
      <c r="X50">
        <f t="shared" si="12"/>
        <v>150</v>
      </c>
      <c r="Y50">
        <v>53</v>
      </c>
      <c r="Z50">
        <f t="shared" si="22"/>
        <v>222</v>
      </c>
      <c r="AA50">
        <f t="shared" si="15"/>
        <v>391</v>
      </c>
      <c r="AB50">
        <f t="shared" si="16"/>
        <v>560</v>
      </c>
      <c r="AC50">
        <f t="shared" si="17"/>
        <v>729</v>
      </c>
      <c r="AD50">
        <f t="shared" si="18"/>
        <v>898</v>
      </c>
      <c r="AE50">
        <f t="shared" si="19"/>
        <v>1067</v>
      </c>
      <c r="AF50">
        <f t="shared" si="20"/>
        <v>1236</v>
      </c>
      <c r="AG50">
        <f t="shared" si="21"/>
        <v>1405</v>
      </c>
      <c r="AH50" t="str">
        <f t="shared" si="14"/>
        <v>INSERT INTO detalle_factura (id_factura, id_producto_servicio, cantidad, precio, mes_pagado) VALUES(1405,10,1,150,'Septiembre');</v>
      </c>
    </row>
    <row r="51" spans="1:34" x14ac:dyDescent="0.25">
      <c r="A51" s="2" t="s">
        <v>392</v>
      </c>
      <c r="B51" s="2" t="s">
        <v>54</v>
      </c>
      <c r="C51" t="str">
        <f t="shared" si="2"/>
        <v>julpan,6M,192.168.27.89,pppoe</v>
      </c>
      <c r="D51" t="str">
        <f t="shared" si="3"/>
        <v>julpan</v>
      </c>
      <c r="E51" t="str">
        <f t="shared" si="23"/>
        <v>6M,192.168.27.89,pppoe</v>
      </c>
      <c r="F51" t="str">
        <f t="shared" si="4"/>
        <v>6M</v>
      </c>
      <c r="G51" t="str">
        <f t="shared" si="5"/>
        <v>192.168.27.89,pppoe</v>
      </c>
      <c r="H51" t="str">
        <f t="shared" si="6"/>
        <v>192.168.27.89</v>
      </c>
      <c r="I51" t="str">
        <f t="shared" si="7"/>
        <v>pppoe</v>
      </c>
      <c r="J51" t="str">
        <f t="shared" ca="1" si="8"/>
        <v>INSERT INTO cliente (nombre_cliente, telefono_cliente, id_municipio, domicilio, ubicacion_gps, id_tipo_cliente) VALUES('Julian Panjoj Antonio','76431264',16,'Domicilio de Sololá','49.906 -04.242',1);</v>
      </c>
      <c r="K51" t="s">
        <v>223</v>
      </c>
      <c r="L51" t="str">
        <f t="shared" ca="1" si="9"/>
        <v>INSERT INTO contrato_servicio (id_cliente, fecha_contrato, plan_contrato, estado_contrato, ip_asignada) VALUES(83,'2007-6-9','6M',1,'192.168.27.89');</v>
      </c>
      <c r="M51">
        <v>83</v>
      </c>
      <c r="N51">
        <f t="shared" si="10"/>
        <v>3</v>
      </c>
      <c r="O51" t="s">
        <v>513</v>
      </c>
      <c r="P51" t="str">
        <f t="shared" si="11"/>
        <v>INSERT INTO factura (fecha, id_cliente, id_usuario, id_estado_pago) VALUES('2021-01-05',83,2,1);</v>
      </c>
      <c r="X51">
        <f t="shared" si="12"/>
        <v>200</v>
      </c>
      <c r="Y51">
        <v>54</v>
      </c>
      <c r="Z51">
        <f t="shared" si="22"/>
        <v>223</v>
      </c>
      <c r="AA51">
        <f t="shared" si="15"/>
        <v>392</v>
      </c>
      <c r="AB51">
        <f t="shared" si="16"/>
        <v>561</v>
      </c>
      <c r="AC51">
        <f t="shared" si="17"/>
        <v>730</v>
      </c>
      <c r="AD51">
        <f t="shared" si="18"/>
        <v>899</v>
      </c>
      <c r="AE51">
        <f t="shared" si="19"/>
        <v>1068</v>
      </c>
      <c r="AF51">
        <f t="shared" si="20"/>
        <v>1237</v>
      </c>
      <c r="AG51">
        <f t="shared" si="21"/>
        <v>1406</v>
      </c>
      <c r="AH51" t="str">
        <f t="shared" si="14"/>
        <v>INSERT INTO detalle_factura (id_factura, id_producto_servicio, cantidad, precio, mes_pagado) VALUES(1406,10,1,200,'Septiembre');</v>
      </c>
    </row>
    <row r="52" spans="1:34" x14ac:dyDescent="0.25">
      <c r="A52" s="2" t="s">
        <v>393</v>
      </c>
      <c r="B52" s="2" t="s">
        <v>55</v>
      </c>
      <c r="C52" t="str">
        <f t="shared" si="2"/>
        <v>lidasu,6M,192.168.27.52,pppoe</v>
      </c>
      <c r="D52" t="str">
        <f t="shared" si="3"/>
        <v>lidasu</v>
      </c>
      <c r="E52" t="str">
        <f t="shared" si="23"/>
        <v>6M,192.168.27.52,pppoe</v>
      </c>
      <c r="F52" t="str">
        <f t="shared" si="4"/>
        <v>6M</v>
      </c>
      <c r="G52" t="str">
        <f t="shared" si="5"/>
        <v>192.168.27.52,pppoe</v>
      </c>
      <c r="H52" t="str">
        <f t="shared" si="6"/>
        <v>192.168.27.52</v>
      </c>
      <c r="I52" t="str">
        <f t="shared" si="7"/>
        <v>pppoe</v>
      </c>
      <c r="J52" t="str">
        <f t="shared" ca="1" si="8"/>
        <v>INSERT INTO cliente (nombre_cliente, telefono_cliente, id_municipio, domicilio, ubicacion_gps, id_tipo_cliente) VALUES('Lidia Asucena Tuy Guit','98553617',8,'Domicilio de Sololá','88.132 -74.875',1);</v>
      </c>
      <c r="K52" t="s">
        <v>224</v>
      </c>
      <c r="L52" t="str">
        <f t="shared" ca="1" si="9"/>
        <v>INSERT INTO contrato_servicio (id_cliente, fecha_contrato, plan_contrato, estado_contrato, ip_asignada) VALUES(84,'2021-10-6','6M',1,'192.168.27.52');</v>
      </c>
      <c r="M52">
        <v>84</v>
      </c>
      <c r="N52">
        <f t="shared" si="10"/>
        <v>3</v>
      </c>
      <c r="O52" t="s">
        <v>513</v>
      </c>
      <c r="P52" t="str">
        <f t="shared" si="11"/>
        <v>INSERT INTO factura (fecha, id_cliente, id_usuario, id_estado_pago) VALUES('2021-01-05',84,2,1);</v>
      </c>
      <c r="X52">
        <f t="shared" si="12"/>
        <v>200</v>
      </c>
      <c r="Y52">
        <v>55</v>
      </c>
      <c r="Z52">
        <f t="shared" si="22"/>
        <v>224</v>
      </c>
      <c r="AA52">
        <f t="shared" si="15"/>
        <v>393</v>
      </c>
      <c r="AB52">
        <f t="shared" si="16"/>
        <v>562</v>
      </c>
      <c r="AC52">
        <f t="shared" si="17"/>
        <v>731</v>
      </c>
      <c r="AD52">
        <f t="shared" si="18"/>
        <v>900</v>
      </c>
      <c r="AE52">
        <f t="shared" si="19"/>
        <v>1069</v>
      </c>
      <c r="AF52">
        <f t="shared" si="20"/>
        <v>1238</v>
      </c>
      <c r="AG52">
        <f t="shared" si="21"/>
        <v>1407</v>
      </c>
      <c r="AH52" t="str">
        <f t="shared" si="14"/>
        <v>INSERT INTO detalle_factura (id_factura, id_producto_servicio, cantidad, precio, mes_pagado) VALUES(1407,10,1,200,'Septiembre');</v>
      </c>
    </row>
    <row r="53" spans="1:34" x14ac:dyDescent="0.25">
      <c r="A53" s="2" t="s">
        <v>394</v>
      </c>
      <c r="B53" s="2" t="s">
        <v>56</v>
      </c>
      <c r="C53" t="str">
        <f t="shared" si="2"/>
        <v>roltuy,6M,192.168.27.56,pppoe</v>
      </c>
      <c r="D53" t="str">
        <f t="shared" si="3"/>
        <v>roltuy</v>
      </c>
      <c r="E53" t="str">
        <f t="shared" si="23"/>
        <v>6M,192.168.27.56,pppoe</v>
      </c>
      <c r="F53" t="str">
        <f t="shared" si="4"/>
        <v>6M</v>
      </c>
      <c r="G53" t="str">
        <f t="shared" si="5"/>
        <v>192.168.27.56,pppoe</v>
      </c>
      <c r="H53" t="str">
        <f t="shared" si="6"/>
        <v>192.168.27.56</v>
      </c>
      <c r="I53" t="str">
        <f t="shared" si="7"/>
        <v>pppoe</v>
      </c>
      <c r="J53" t="str">
        <f t="shared" ca="1" si="8"/>
        <v>INSERT INTO cliente (nombre_cliente, telefono_cliente, id_municipio, domicilio, ubicacion_gps, id_tipo_cliente) VALUES('Rolando Tuy','80568184',19,'Domicilio de Sololá','60.389 -73.171',1);</v>
      </c>
      <c r="K53" t="s">
        <v>225</v>
      </c>
      <c r="L53" t="str">
        <f t="shared" ca="1" si="9"/>
        <v>INSERT INTO contrato_servicio (id_cliente, fecha_contrato, plan_contrato, estado_contrato, ip_asignada) VALUES(85,'2008-9-10','6M',1,'192.168.27.56');</v>
      </c>
      <c r="M53">
        <v>85</v>
      </c>
      <c r="N53">
        <f t="shared" si="10"/>
        <v>3</v>
      </c>
      <c r="O53" t="s">
        <v>513</v>
      </c>
      <c r="P53" t="str">
        <f t="shared" si="11"/>
        <v>INSERT INTO factura (fecha, id_cliente, id_usuario, id_estado_pago) VALUES('2021-01-05',85,2,1);</v>
      </c>
      <c r="X53">
        <f t="shared" si="12"/>
        <v>200</v>
      </c>
      <c r="Y53">
        <v>56</v>
      </c>
      <c r="Z53">
        <f t="shared" si="22"/>
        <v>225</v>
      </c>
      <c r="AA53">
        <f t="shared" si="15"/>
        <v>394</v>
      </c>
      <c r="AB53">
        <f t="shared" si="16"/>
        <v>563</v>
      </c>
      <c r="AC53">
        <f t="shared" si="17"/>
        <v>732</v>
      </c>
      <c r="AD53">
        <f t="shared" si="18"/>
        <v>901</v>
      </c>
      <c r="AE53">
        <f t="shared" si="19"/>
        <v>1070</v>
      </c>
      <c r="AF53">
        <f t="shared" si="20"/>
        <v>1239</v>
      </c>
      <c r="AG53">
        <f t="shared" si="21"/>
        <v>1408</v>
      </c>
      <c r="AH53" t="str">
        <f t="shared" si="14"/>
        <v>INSERT INTO detalle_factura (id_factura, id_producto_servicio, cantidad, precio, mes_pagado) VALUES(1408,10,1,200,'Septiembre');</v>
      </c>
    </row>
    <row r="54" spans="1:34" x14ac:dyDescent="0.25">
      <c r="A54" s="2" t="s">
        <v>395</v>
      </c>
      <c r="B54" s="2" t="s">
        <v>57</v>
      </c>
      <c r="C54" t="str">
        <f t="shared" si="2"/>
        <v>rondav,6M,192.168.27.58,pppoe</v>
      </c>
      <c r="D54" t="str">
        <f t="shared" si="3"/>
        <v>rondav</v>
      </c>
      <c r="E54" t="str">
        <f t="shared" si="23"/>
        <v>6M,192.168.27.58,pppoe</v>
      </c>
      <c r="F54" t="str">
        <f t="shared" si="4"/>
        <v>6M</v>
      </c>
      <c r="G54" t="str">
        <f t="shared" si="5"/>
        <v>192.168.27.58,pppoe</v>
      </c>
      <c r="H54" t="str">
        <f t="shared" si="6"/>
        <v>192.168.27.58</v>
      </c>
      <c r="I54" t="str">
        <f t="shared" si="7"/>
        <v>pppoe</v>
      </c>
      <c r="J54" t="str">
        <f t="shared" ca="1" si="8"/>
        <v>INSERT INTO cliente (nombre_cliente, telefono_cliente, id_municipio, domicilio, ubicacion_gps, id_tipo_cliente) VALUES('Rony David Coc','03942651',19,'Domicilio de Sololá','44.822 -09.199',1);</v>
      </c>
      <c r="K54" t="s">
        <v>226</v>
      </c>
      <c r="L54" t="str">
        <f t="shared" ca="1" si="9"/>
        <v>INSERT INTO contrato_servicio (id_cliente, fecha_contrato, plan_contrato, estado_contrato, ip_asignada) VALUES(86,'2005-4-21','6M',1,'192.168.27.58');</v>
      </c>
      <c r="M54">
        <v>86</v>
      </c>
      <c r="N54">
        <f t="shared" si="10"/>
        <v>3</v>
      </c>
      <c r="O54" t="s">
        <v>513</v>
      </c>
      <c r="P54" t="str">
        <f t="shared" si="11"/>
        <v>INSERT INTO factura (fecha, id_cliente, id_usuario, id_estado_pago) VALUES('2021-01-05',86,2,1);</v>
      </c>
      <c r="X54">
        <f t="shared" si="12"/>
        <v>200</v>
      </c>
      <c r="Y54">
        <v>57</v>
      </c>
      <c r="Z54">
        <f t="shared" si="22"/>
        <v>226</v>
      </c>
      <c r="AA54">
        <f t="shared" si="15"/>
        <v>395</v>
      </c>
      <c r="AB54">
        <f t="shared" si="16"/>
        <v>564</v>
      </c>
      <c r="AC54">
        <f t="shared" si="17"/>
        <v>733</v>
      </c>
      <c r="AD54">
        <f t="shared" si="18"/>
        <v>902</v>
      </c>
      <c r="AE54">
        <f t="shared" si="19"/>
        <v>1071</v>
      </c>
      <c r="AF54">
        <f t="shared" si="20"/>
        <v>1240</v>
      </c>
      <c r="AG54">
        <f t="shared" si="21"/>
        <v>1409</v>
      </c>
      <c r="AH54" t="str">
        <f t="shared" si="14"/>
        <v>INSERT INTO detalle_factura (id_factura, id_producto_servicio, cantidad, precio, mes_pagado) VALUES(1409,10,1,200,'Septiembre');</v>
      </c>
    </row>
    <row r="55" spans="1:34" x14ac:dyDescent="0.25">
      <c r="A55" s="2" t="s">
        <v>396</v>
      </c>
      <c r="B55" s="2" t="s">
        <v>58</v>
      </c>
      <c r="C55" t="str">
        <f t="shared" si="2"/>
        <v>aletuy,6M,192.168.27.50,pppoe</v>
      </c>
      <c r="D55" t="str">
        <f t="shared" si="3"/>
        <v>aletuy</v>
      </c>
      <c r="E55" t="str">
        <f t="shared" si="23"/>
        <v>6M,192.168.27.50,pppoe</v>
      </c>
      <c r="F55" t="str">
        <f t="shared" si="4"/>
        <v>6M</v>
      </c>
      <c r="G55" t="str">
        <f t="shared" si="5"/>
        <v>192.168.27.50,pppoe</v>
      </c>
      <c r="H55" t="str">
        <f t="shared" si="6"/>
        <v>192.168.27.50</v>
      </c>
      <c r="I55" t="str">
        <f t="shared" si="7"/>
        <v>pppoe</v>
      </c>
      <c r="J55" t="str">
        <f t="shared" ca="1" si="8"/>
        <v>INSERT INTO cliente (nombre_cliente, telefono_cliente, id_municipio, domicilio, ubicacion_gps, id_tipo_cliente) VALUES('Alejandro Tuy','33225341',11,'Domicilio de Sololá','20.835 -32.977',1);</v>
      </c>
      <c r="K55" t="s">
        <v>227</v>
      </c>
      <c r="L55" t="str">
        <f t="shared" ca="1" si="9"/>
        <v>INSERT INTO contrato_servicio (id_cliente, fecha_contrato, plan_contrato, estado_contrato, ip_asignada) VALUES(87,'2017-8-8','6M',1,'192.168.27.50');</v>
      </c>
      <c r="M55">
        <v>87</v>
      </c>
      <c r="N55">
        <f t="shared" si="10"/>
        <v>3</v>
      </c>
      <c r="O55" t="s">
        <v>513</v>
      </c>
      <c r="P55" t="str">
        <f t="shared" si="11"/>
        <v>INSERT INTO factura (fecha, id_cliente, id_usuario, id_estado_pago) VALUES('2021-01-05',87,2,1);</v>
      </c>
      <c r="X55">
        <f t="shared" si="12"/>
        <v>200</v>
      </c>
      <c r="Y55">
        <v>58</v>
      </c>
      <c r="Z55">
        <f t="shared" si="22"/>
        <v>227</v>
      </c>
      <c r="AA55">
        <f t="shared" si="15"/>
        <v>396</v>
      </c>
      <c r="AB55">
        <f t="shared" si="16"/>
        <v>565</v>
      </c>
      <c r="AC55">
        <f t="shared" si="17"/>
        <v>734</v>
      </c>
      <c r="AD55">
        <f t="shared" si="18"/>
        <v>903</v>
      </c>
      <c r="AE55">
        <f t="shared" si="19"/>
        <v>1072</v>
      </c>
      <c r="AF55">
        <f t="shared" si="20"/>
        <v>1241</v>
      </c>
      <c r="AG55">
        <f t="shared" si="21"/>
        <v>1410</v>
      </c>
      <c r="AH55" t="str">
        <f t="shared" si="14"/>
        <v>INSERT INTO detalle_factura (id_factura, id_producto_servicio, cantidad, precio, mes_pagado) VALUES(1410,10,1,200,'Septiembre');</v>
      </c>
    </row>
    <row r="56" spans="1:34" x14ac:dyDescent="0.25">
      <c r="A56" s="2" t="s">
        <v>397</v>
      </c>
      <c r="B56" s="2" t="s">
        <v>59</v>
      </c>
      <c r="C56" t="str">
        <f t="shared" si="2"/>
        <v>antmen,6M,192.168.27.33,pppoe</v>
      </c>
      <c r="D56" t="str">
        <f t="shared" si="3"/>
        <v>antmen</v>
      </c>
      <c r="E56" t="str">
        <f t="shared" si="23"/>
        <v>6M,192.168.27.33,pppoe</v>
      </c>
      <c r="F56" t="str">
        <f t="shared" si="4"/>
        <v>6M</v>
      </c>
      <c r="G56" t="str">
        <f t="shared" si="5"/>
        <v>192.168.27.33,pppoe</v>
      </c>
      <c r="H56" t="str">
        <f t="shared" si="6"/>
        <v>192.168.27.33</v>
      </c>
      <c r="I56" t="str">
        <f t="shared" si="7"/>
        <v>pppoe</v>
      </c>
      <c r="J56" t="str">
        <f t="shared" ca="1" si="8"/>
        <v>INSERT INTO cliente (nombre_cliente, telefono_cliente, id_municipio, domicilio, ubicacion_gps, id_tipo_cliente) VALUES('Antonio Mendoza Tun','35371561',5,'Domicilio de Sololá','24.974 -89.811',1);</v>
      </c>
      <c r="K56" t="s">
        <v>228</v>
      </c>
      <c r="L56" t="str">
        <f t="shared" ca="1" si="9"/>
        <v>INSERT INTO contrato_servicio (id_cliente, fecha_contrato, plan_contrato, estado_contrato, ip_asignada) VALUES(88,'2021-2-24','6M',1,'192.168.27.33');</v>
      </c>
      <c r="M56">
        <v>88</v>
      </c>
      <c r="N56">
        <f t="shared" si="10"/>
        <v>3</v>
      </c>
      <c r="O56" t="s">
        <v>513</v>
      </c>
      <c r="P56" t="str">
        <f t="shared" si="11"/>
        <v>INSERT INTO factura (fecha, id_cliente, id_usuario, id_estado_pago) VALUES('2021-01-05',88,2,1);</v>
      </c>
      <c r="X56">
        <f t="shared" si="12"/>
        <v>200</v>
      </c>
      <c r="Y56">
        <v>59</v>
      </c>
      <c r="Z56">
        <f t="shared" si="22"/>
        <v>228</v>
      </c>
      <c r="AA56">
        <f t="shared" si="15"/>
        <v>397</v>
      </c>
      <c r="AB56">
        <f t="shared" si="16"/>
        <v>566</v>
      </c>
      <c r="AC56">
        <f t="shared" si="17"/>
        <v>735</v>
      </c>
      <c r="AD56">
        <f t="shared" si="18"/>
        <v>904</v>
      </c>
      <c r="AE56">
        <f t="shared" si="19"/>
        <v>1073</v>
      </c>
      <c r="AF56">
        <f t="shared" si="20"/>
        <v>1242</v>
      </c>
      <c r="AG56">
        <f t="shared" si="21"/>
        <v>1411</v>
      </c>
      <c r="AH56" t="str">
        <f t="shared" si="14"/>
        <v>INSERT INTO detalle_factura (id_factura, id_producto_servicio, cantidad, precio, mes_pagado) VALUES(1411,10,1,200,'Septiembre');</v>
      </c>
    </row>
    <row r="57" spans="1:34" x14ac:dyDescent="0.25">
      <c r="A57" s="2" t="s">
        <v>398</v>
      </c>
      <c r="B57" s="2" t="s">
        <v>60</v>
      </c>
      <c r="C57" t="str">
        <f t="shared" si="2"/>
        <v>asoasp,6M,192.168.27.69,pppoe</v>
      </c>
      <c r="D57" t="str">
        <f t="shared" si="3"/>
        <v>asoasp</v>
      </c>
      <c r="E57" t="str">
        <f t="shared" si="23"/>
        <v>6M,192.168.27.69,pppoe</v>
      </c>
      <c r="F57" t="str">
        <f t="shared" si="4"/>
        <v>6M</v>
      </c>
      <c r="G57" t="str">
        <f t="shared" si="5"/>
        <v>192.168.27.69,pppoe</v>
      </c>
      <c r="H57" t="str">
        <f t="shared" si="6"/>
        <v>192.168.27.69</v>
      </c>
      <c r="I57" t="str">
        <f t="shared" si="7"/>
        <v>pppoe</v>
      </c>
      <c r="J57" t="str">
        <f t="shared" ca="1" si="8"/>
        <v>INSERT INTO cliente (nombre_cliente, telefono_cliente, id_municipio, domicilio, ubicacion_gps, id_tipo_cliente) VALUES('Asociacion Aspegua','77785976',6,'Domicilio de Sololá','41.300 -42.237',1);</v>
      </c>
      <c r="K57" t="s">
        <v>229</v>
      </c>
      <c r="L57" t="str">
        <f t="shared" ca="1" si="9"/>
        <v>INSERT INTO contrato_servicio (id_cliente, fecha_contrato, plan_contrato, estado_contrato, ip_asignada) VALUES(89,'2000-1-3','6M',1,'192.168.27.69');</v>
      </c>
      <c r="M57">
        <v>89</v>
      </c>
      <c r="N57">
        <f t="shared" si="10"/>
        <v>3</v>
      </c>
      <c r="O57" t="s">
        <v>513</v>
      </c>
      <c r="P57" t="str">
        <f t="shared" si="11"/>
        <v>INSERT INTO factura (fecha, id_cliente, id_usuario, id_estado_pago) VALUES('2021-01-05',89,2,1);</v>
      </c>
      <c r="X57">
        <f t="shared" si="12"/>
        <v>200</v>
      </c>
      <c r="Y57">
        <v>60</v>
      </c>
      <c r="Z57">
        <f t="shared" si="22"/>
        <v>229</v>
      </c>
      <c r="AA57">
        <f t="shared" si="15"/>
        <v>398</v>
      </c>
      <c r="AB57">
        <f t="shared" si="16"/>
        <v>567</v>
      </c>
      <c r="AC57">
        <f t="shared" si="17"/>
        <v>736</v>
      </c>
      <c r="AD57">
        <f t="shared" si="18"/>
        <v>905</v>
      </c>
      <c r="AE57">
        <f t="shared" si="19"/>
        <v>1074</v>
      </c>
      <c r="AF57">
        <f t="shared" si="20"/>
        <v>1243</v>
      </c>
      <c r="AG57">
        <f t="shared" si="21"/>
        <v>1412</v>
      </c>
      <c r="AH57" t="str">
        <f t="shared" si="14"/>
        <v>INSERT INTO detalle_factura (id_factura, id_producto_servicio, cantidad, precio, mes_pagado) VALUES(1412,10,1,200,'Septiembre');</v>
      </c>
    </row>
    <row r="58" spans="1:34" x14ac:dyDescent="0.25">
      <c r="A58" s="2" t="s">
        <v>399</v>
      </c>
      <c r="B58" s="2" t="s">
        <v>61</v>
      </c>
      <c r="C58" t="str">
        <f t="shared" si="2"/>
        <v>andcoc,6M,192.168.27.39,pppoe</v>
      </c>
      <c r="D58" t="str">
        <f t="shared" si="3"/>
        <v>andcoc</v>
      </c>
      <c r="E58" t="str">
        <f t="shared" si="23"/>
        <v>6M,192.168.27.39,pppoe</v>
      </c>
      <c r="F58" t="str">
        <f t="shared" si="4"/>
        <v>6M</v>
      </c>
      <c r="G58" t="str">
        <f t="shared" si="5"/>
        <v>192.168.27.39,pppoe</v>
      </c>
      <c r="H58" t="str">
        <f t="shared" si="6"/>
        <v>192.168.27.39</v>
      </c>
      <c r="I58" t="str">
        <f t="shared" si="7"/>
        <v>pppoe</v>
      </c>
      <c r="J58" t="str">
        <f t="shared" ca="1" si="8"/>
        <v>INSERT INTO cliente (nombre_cliente, telefono_cliente, id_municipio, domicilio, ubicacion_gps, id_tipo_cliente) VALUES('Andres Coc Panjoj','11100339',17,'Domicilio de Sololá','30.734 -25.118',1);</v>
      </c>
      <c r="K58" t="s">
        <v>230</v>
      </c>
      <c r="L58" t="str">
        <f t="shared" ca="1" si="9"/>
        <v>INSERT INTO contrato_servicio (id_cliente, fecha_contrato, plan_contrato, estado_contrato, ip_asignada) VALUES(90,'2004-1-10','6M',1,'192.168.27.39');</v>
      </c>
      <c r="M58">
        <v>90</v>
      </c>
      <c r="N58">
        <f t="shared" si="10"/>
        <v>3</v>
      </c>
      <c r="O58" t="s">
        <v>513</v>
      </c>
      <c r="P58" t="str">
        <f t="shared" si="11"/>
        <v>INSERT INTO factura (fecha, id_cliente, id_usuario, id_estado_pago) VALUES('2021-01-05',90,2,1);</v>
      </c>
      <c r="X58">
        <f t="shared" si="12"/>
        <v>200</v>
      </c>
      <c r="Y58">
        <v>61</v>
      </c>
      <c r="Z58">
        <f t="shared" si="22"/>
        <v>230</v>
      </c>
      <c r="AA58">
        <f t="shared" si="15"/>
        <v>399</v>
      </c>
      <c r="AB58">
        <f t="shared" si="16"/>
        <v>568</v>
      </c>
      <c r="AC58">
        <f t="shared" si="17"/>
        <v>737</v>
      </c>
      <c r="AD58">
        <f t="shared" si="18"/>
        <v>906</v>
      </c>
      <c r="AE58">
        <f t="shared" si="19"/>
        <v>1075</v>
      </c>
      <c r="AF58">
        <f t="shared" si="20"/>
        <v>1244</v>
      </c>
      <c r="AG58">
        <f t="shared" si="21"/>
        <v>1413</v>
      </c>
      <c r="AH58" t="str">
        <f t="shared" si="14"/>
        <v>INSERT INTO detalle_factura (id_factura, id_producto_servicio, cantidad, precio, mes_pagado) VALUES(1413,10,1,200,'Septiembre');</v>
      </c>
    </row>
    <row r="59" spans="1:34" x14ac:dyDescent="0.25">
      <c r="A59" s="2" t="s">
        <v>400</v>
      </c>
      <c r="B59" s="2" t="s">
        <v>62</v>
      </c>
      <c r="C59" t="str">
        <f t="shared" si="2"/>
        <v>luicos,6M,192.168.27.46,pppoe</v>
      </c>
      <c r="D59" t="str">
        <f t="shared" si="3"/>
        <v>luicos</v>
      </c>
      <c r="E59" t="str">
        <f t="shared" si="23"/>
        <v>6M,192.168.27.46,pppoe</v>
      </c>
      <c r="F59" t="str">
        <f t="shared" si="4"/>
        <v>6M</v>
      </c>
      <c r="G59" t="str">
        <f t="shared" si="5"/>
        <v>192.168.27.46,pppoe</v>
      </c>
      <c r="H59" t="str">
        <f t="shared" si="6"/>
        <v>192.168.27.46</v>
      </c>
      <c r="I59" t="str">
        <f t="shared" si="7"/>
        <v>pppoe</v>
      </c>
      <c r="J59" t="str">
        <f t="shared" ca="1" si="8"/>
        <v>INSERT INTO cliente (nombre_cliente, telefono_cliente, id_municipio, domicilio, ubicacion_gps, id_tipo_cliente) VALUES('Luis Cosigua Xoquic','72872523',2,'Domicilio de Sololá','94.438 -90.210',1);</v>
      </c>
      <c r="K59" t="s">
        <v>231</v>
      </c>
      <c r="L59" t="str">
        <f t="shared" ca="1" si="9"/>
        <v>INSERT INTO contrato_servicio (id_cliente, fecha_contrato, plan_contrato, estado_contrato, ip_asignada) VALUES(91,'2000-2-20','6M',1,'192.168.27.46');</v>
      </c>
      <c r="M59">
        <v>91</v>
      </c>
      <c r="N59">
        <f t="shared" si="10"/>
        <v>3</v>
      </c>
      <c r="O59" t="s">
        <v>513</v>
      </c>
      <c r="P59" t="str">
        <f t="shared" si="11"/>
        <v>INSERT INTO factura (fecha, id_cliente, id_usuario, id_estado_pago) VALUES('2021-01-05',91,2,1);</v>
      </c>
      <c r="X59">
        <f t="shared" si="12"/>
        <v>200</v>
      </c>
      <c r="Y59">
        <v>62</v>
      </c>
      <c r="Z59">
        <f t="shared" si="22"/>
        <v>231</v>
      </c>
      <c r="AA59">
        <f t="shared" si="15"/>
        <v>400</v>
      </c>
      <c r="AB59">
        <f t="shared" si="16"/>
        <v>569</v>
      </c>
      <c r="AC59">
        <f t="shared" si="17"/>
        <v>738</v>
      </c>
      <c r="AD59">
        <f t="shared" si="18"/>
        <v>907</v>
      </c>
      <c r="AE59">
        <f t="shared" si="19"/>
        <v>1076</v>
      </c>
      <c r="AF59">
        <f t="shared" si="20"/>
        <v>1245</v>
      </c>
      <c r="AG59">
        <f t="shared" si="21"/>
        <v>1414</v>
      </c>
      <c r="AH59" t="str">
        <f t="shared" si="14"/>
        <v>INSERT INTO detalle_factura (id_factura, id_producto_servicio, cantidad, precio, mes_pagado) VALUES(1414,10,1,200,'Septiembre');</v>
      </c>
    </row>
    <row r="60" spans="1:34" x14ac:dyDescent="0.25">
      <c r="A60" s="2" t="s">
        <v>401</v>
      </c>
      <c r="B60" s="2" t="s">
        <v>63</v>
      </c>
      <c r="C60" t="str">
        <f t="shared" si="2"/>
        <v>marenr,6M,192.168.27.38,pppoe</v>
      </c>
      <c r="D60" t="str">
        <f t="shared" si="3"/>
        <v>marenr</v>
      </c>
      <c r="E60" t="str">
        <f t="shared" si="23"/>
        <v>6M,192.168.27.38,pppoe</v>
      </c>
      <c r="F60" t="str">
        <f t="shared" si="4"/>
        <v>6M</v>
      </c>
      <c r="G60" t="str">
        <f t="shared" si="5"/>
        <v>192.168.27.38,pppoe</v>
      </c>
      <c r="H60" t="str">
        <f t="shared" si="6"/>
        <v>192.168.27.38</v>
      </c>
      <c r="I60" t="str">
        <f t="shared" si="7"/>
        <v>pppoe</v>
      </c>
      <c r="J60" t="str">
        <f t="shared" ca="1" si="8"/>
        <v>INSERT INTO cliente (nombre_cliente, telefono_cliente, id_municipio, domicilio, ubicacion_gps, id_tipo_cliente) VALUES('Mario Enrique Guarcax Palax','49972869',14,'Domicilio de Sololá','07.978 -10.850',1);</v>
      </c>
      <c r="K60" t="s">
        <v>232</v>
      </c>
      <c r="L60" t="str">
        <f t="shared" ca="1" si="9"/>
        <v>INSERT INTO contrato_servicio (id_cliente, fecha_contrato, plan_contrato, estado_contrato, ip_asignada) VALUES(92,'2008-3-4','6M',1,'192.168.27.38');</v>
      </c>
      <c r="M60">
        <v>92</v>
      </c>
      <c r="N60">
        <f t="shared" si="10"/>
        <v>3</v>
      </c>
      <c r="O60" t="s">
        <v>513</v>
      </c>
      <c r="P60" t="str">
        <f t="shared" si="11"/>
        <v>INSERT INTO factura (fecha, id_cliente, id_usuario, id_estado_pago) VALUES('2021-01-05',92,2,1);</v>
      </c>
      <c r="X60">
        <f t="shared" si="12"/>
        <v>200</v>
      </c>
      <c r="Y60">
        <v>63</v>
      </c>
      <c r="Z60">
        <f t="shared" si="22"/>
        <v>232</v>
      </c>
      <c r="AA60">
        <f t="shared" si="15"/>
        <v>401</v>
      </c>
      <c r="AB60">
        <f t="shared" si="16"/>
        <v>570</v>
      </c>
      <c r="AC60">
        <f t="shared" si="17"/>
        <v>739</v>
      </c>
      <c r="AD60">
        <f t="shared" si="18"/>
        <v>908</v>
      </c>
      <c r="AE60">
        <f t="shared" si="19"/>
        <v>1077</v>
      </c>
      <c r="AF60">
        <f t="shared" si="20"/>
        <v>1246</v>
      </c>
      <c r="AG60">
        <f t="shared" si="21"/>
        <v>1415</v>
      </c>
      <c r="AH60" t="str">
        <f t="shared" si="14"/>
        <v>INSERT INTO detalle_factura (id_factura, id_producto_servicio, cantidad, precio, mes_pagado) VALUES(1415,10,1,200,'Septiembre');</v>
      </c>
    </row>
    <row r="61" spans="1:34" x14ac:dyDescent="0.25">
      <c r="A61" s="2" t="s">
        <v>402</v>
      </c>
      <c r="B61" s="2" t="s">
        <v>64</v>
      </c>
      <c r="C61" t="str">
        <f t="shared" si="2"/>
        <v>edymen,6M,192.168.27.83,pppoe</v>
      </c>
      <c r="D61" t="str">
        <f t="shared" si="3"/>
        <v>edymen</v>
      </c>
      <c r="E61" t="str">
        <f t="shared" si="23"/>
        <v>6M,192.168.27.83,pppoe</v>
      </c>
      <c r="F61" t="str">
        <f t="shared" si="4"/>
        <v>6M</v>
      </c>
      <c r="G61" t="str">
        <f t="shared" si="5"/>
        <v>192.168.27.83,pppoe</v>
      </c>
      <c r="H61" t="str">
        <f t="shared" si="6"/>
        <v>192.168.27.83</v>
      </c>
      <c r="I61" t="str">
        <f t="shared" si="7"/>
        <v>pppoe</v>
      </c>
      <c r="J61" t="str">
        <f t="shared" ca="1" si="8"/>
        <v>INSERT INTO cliente (nombre_cliente, telefono_cliente, id_municipio, domicilio, ubicacion_gps, id_tipo_cliente) VALUES('Edy Mendoza','18957678',15,'Domicilio de Sololá','24.480 -49.299',1);</v>
      </c>
      <c r="K61" t="s">
        <v>233</v>
      </c>
      <c r="L61" t="str">
        <f t="shared" ca="1" si="9"/>
        <v>INSERT INTO contrato_servicio (id_cliente, fecha_contrato, plan_contrato, estado_contrato, ip_asignada) VALUES(93,'2014-12-5','6M',1,'192.168.27.83');</v>
      </c>
      <c r="M61">
        <v>93</v>
      </c>
      <c r="N61">
        <f t="shared" si="10"/>
        <v>3</v>
      </c>
      <c r="O61" t="s">
        <v>513</v>
      </c>
      <c r="P61" t="str">
        <f t="shared" si="11"/>
        <v>INSERT INTO factura (fecha, id_cliente, id_usuario, id_estado_pago) VALUES('2021-01-05',93,2,1);</v>
      </c>
      <c r="X61">
        <f t="shared" si="12"/>
        <v>200</v>
      </c>
      <c r="Y61">
        <v>64</v>
      </c>
      <c r="Z61">
        <f t="shared" si="22"/>
        <v>233</v>
      </c>
      <c r="AA61">
        <f t="shared" si="15"/>
        <v>402</v>
      </c>
      <c r="AB61">
        <f t="shared" si="16"/>
        <v>571</v>
      </c>
      <c r="AC61">
        <f t="shared" si="17"/>
        <v>740</v>
      </c>
      <c r="AD61">
        <f t="shared" si="18"/>
        <v>909</v>
      </c>
      <c r="AE61">
        <f t="shared" si="19"/>
        <v>1078</v>
      </c>
      <c r="AF61">
        <f t="shared" si="20"/>
        <v>1247</v>
      </c>
      <c r="AG61">
        <f t="shared" si="21"/>
        <v>1416</v>
      </c>
      <c r="AH61" t="str">
        <f t="shared" si="14"/>
        <v>INSERT INTO detalle_factura (id_factura, id_producto_servicio, cantidad, precio, mes_pagado) VALUES(1416,10,1,200,'Septiembre');</v>
      </c>
    </row>
    <row r="62" spans="1:34" x14ac:dyDescent="0.25">
      <c r="A62" s="2" t="s">
        <v>403</v>
      </c>
      <c r="B62" s="2" t="s">
        <v>65</v>
      </c>
      <c r="C62" t="str">
        <f t="shared" si="2"/>
        <v>irmmen,6M,192.168.27.118,pppoe</v>
      </c>
      <c r="D62" t="str">
        <f t="shared" si="3"/>
        <v>irmmen</v>
      </c>
      <c r="E62" t="str">
        <f t="shared" si="23"/>
        <v>6M,192.168.27.118,pppoe</v>
      </c>
      <c r="F62" t="str">
        <f t="shared" si="4"/>
        <v>6M</v>
      </c>
      <c r="G62" t="str">
        <f t="shared" si="5"/>
        <v>192.168.27.118,pppoe</v>
      </c>
      <c r="H62" t="str">
        <f t="shared" si="6"/>
        <v>192.168.27.118</v>
      </c>
      <c r="I62" t="str">
        <f t="shared" si="7"/>
        <v>pppoe</v>
      </c>
      <c r="J62" t="str">
        <f t="shared" ca="1" si="8"/>
        <v>INSERT INTO cliente (nombre_cliente, telefono_cliente, id_municipio, domicilio, ubicacion_gps, id_tipo_cliente) VALUES('Irma Mendoza Coc','89748936',3,'Domicilio de Sololá','51.204 -66.581',1);</v>
      </c>
      <c r="K62" t="s">
        <v>234</v>
      </c>
      <c r="L62" t="str">
        <f t="shared" ca="1" si="9"/>
        <v>INSERT INTO contrato_servicio (id_cliente, fecha_contrato, plan_contrato, estado_contrato, ip_asignada) VALUES(94,'2009-12-19','6M',1,'192.168.27.118');</v>
      </c>
      <c r="M62">
        <v>94</v>
      </c>
      <c r="N62">
        <f t="shared" si="10"/>
        <v>3</v>
      </c>
      <c r="O62" t="s">
        <v>513</v>
      </c>
      <c r="P62" t="str">
        <f t="shared" si="11"/>
        <v>INSERT INTO factura (fecha, id_cliente, id_usuario, id_estado_pago) VALUES('2021-01-05',94,2,1);</v>
      </c>
      <c r="X62">
        <f t="shared" si="12"/>
        <v>200</v>
      </c>
      <c r="Y62">
        <v>65</v>
      </c>
      <c r="Z62">
        <f t="shared" si="22"/>
        <v>234</v>
      </c>
      <c r="AA62">
        <f t="shared" si="15"/>
        <v>403</v>
      </c>
      <c r="AB62">
        <f t="shared" si="16"/>
        <v>572</v>
      </c>
      <c r="AC62">
        <f t="shared" si="17"/>
        <v>741</v>
      </c>
      <c r="AD62">
        <f t="shared" si="18"/>
        <v>910</v>
      </c>
      <c r="AE62">
        <f t="shared" si="19"/>
        <v>1079</v>
      </c>
      <c r="AF62">
        <f t="shared" si="20"/>
        <v>1248</v>
      </c>
      <c r="AG62">
        <f t="shared" si="21"/>
        <v>1417</v>
      </c>
      <c r="AH62" t="str">
        <f t="shared" si="14"/>
        <v>INSERT INTO detalle_factura (id_factura, id_producto_servicio, cantidad, precio, mes_pagado) VALUES(1417,10,1,200,'Septiembre');</v>
      </c>
    </row>
    <row r="63" spans="1:34" x14ac:dyDescent="0.25">
      <c r="A63" s="2" t="s">
        <v>404</v>
      </c>
      <c r="B63" s="2" t="s">
        <v>66</v>
      </c>
      <c r="C63" t="str">
        <f t="shared" si="2"/>
        <v>sanpar,6M,192.168.27.66,pppoe</v>
      </c>
      <c r="D63" t="str">
        <f t="shared" si="3"/>
        <v>sanpar</v>
      </c>
      <c r="E63" t="str">
        <f t="shared" si="23"/>
        <v>6M,192.168.27.66,pppoe</v>
      </c>
      <c r="F63" t="str">
        <f t="shared" si="4"/>
        <v>6M</v>
      </c>
      <c r="G63" t="str">
        <f t="shared" si="5"/>
        <v>192.168.27.66,pppoe</v>
      </c>
      <c r="H63" t="str">
        <f t="shared" si="6"/>
        <v>192.168.27.66</v>
      </c>
      <c r="I63" t="str">
        <f t="shared" si="7"/>
        <v>pppoe</v>
      </c>
      <c r="J63" t="str">
        <f t="shared" ca="1" si="8"/>
        <v>INSERT INTO cliente (nombre_cliente, telefono_cliente, id_municipio, domicilio, ubicacion_gps, id_tipo_cliente) VALUES('Santos Par Cosigua','72276513',18,'Domicilio de Sololá','30.809 -52.326',1);</v>
      </c>
      <c r="K63" t="s">
        <v>235</v>
      </c>
      <c r="L63" t="str">
        <f t="shared" ca="1" si="9"/>
        <v>INSERT INTO contrato_servicio (id_cliente, fecha_contrato, plan_contrato, estado_contrato, ip_asignada) VALUES(95,'2005-12-21','6M',1,'192.168.27.66');</v>
      </c>
      <c r="M63">
        <v>95</v>
      </c>
      <c r="N63">
        <f t="shared" si="10"/>
        <v>3</v>
      </c>
      <c r="O63" t="s">
        <v>513</v>
      </c>
      <c r="P63" t="str">
        <f t="shared" si="11"/>
        <v>INSERT INTO factura (fecha, id_cliente, id_usuario, id_estado_pago) VALUES('2021-01-05',95,2,1);</v>
      </c>
      <c r="X63">
        <f t="shared" si="12"/>
        <v>200</v>
      </c>
      <c r="Y63">
        <v>66</v>
      </c>
      <c r="Z63">
        <f t="shared" si="22"/>
        <v>235</v>
      </c>
      <c r="AA63">
        <f t="shared" si="15"/>
        <v>404</v>
      </c>
      <c r="AB63">
        <f t="shared" si="16"/>
        <v>573</v>
      </c>
      <c r="AC63">
        <f t="shared" si="17"/>
        <v>742</v>
      </c>
      <c r="AD63">
        <f t="shared" si="18"/>
        <v>911</v>
      </c>
      <c r="AE63">
        <f t="shared" si="19"/>
        <v>1080</v>
      </c>
      <c r="AF63">
        <f t="shared" si="20"/>
        <v>1249</v>
      </c>
      <c r="AG63">
        <f t="shared" si="21"/>
        <v>1418</v>
      </c>
      <c r="AH63" t="str">
        <f t="shared" si="14"/>
        <v>INSERT INTO detalle_factura (id_factura, id_producto_servicio, cantidad, precio, mes_pagado) VALUES(1418,10,1,200,'Septiembre');</v>
      </c>
    </row>
    <row r="64" spans="1:34" x14ac:dyDescent="0.25">
      <c r="A64" s="2" t="s">
        <v>405</v>
      </c>
      <c r="B64" s="2" t="s">
        <v>67</v>
      </c>
      <c r="C64" t="str">
        <f t="shared" si="2"/>
        <v>marrig,6M,192.168.27.59,pppoe</v>
      </c>
      <c r="D64" t="str">
        <f t="shared" si="3"/>
        <v>marrig</v>
      </c>
      <c r="E64" t="str">
        <f t="shared" si="23"/>
        <v>6M,192.168.27.59,pppoe</v>
      </c>
      <c r="F64" t="str">
        <f t="shared" si="4"/>
        <v>6M</v>
      </c>
      <c r="G64" t="str">
        <f t="shared" si="5"/>
        <v>192.168.27.59,pppoe</v>
      </c>
      <c r="H64" t="str">
        <f t="shared" si="6"/>
        <v>192.168.27.59</v>
      </c>
      <c r="I64" t="str">
        <f t="shared" si="7"/>
        <v>pppoe</v>
      </c>
      <c r="J64" t="str">
        <f t="shared" ca="1" si="8"/>
        <v>INSERT INTO cliente (nombre_cliente, telefono_cliente, id_municipio, domicilio, ubicacion_gps, id_tipo_cliente) VALUES('Mario Rigoberto Par Cumes','24982353',13,'Domicilio de Sololá','58.618 -89.540',1);</v>
      </c>
      <c r="K64" t="s">
        <v>236</v>
      </c>
      <c r="L64" t="str">
        <f t="shared" ca="1" si="9"/>
        <v>INSERT INTO contrato_servicio (id_cliente, fecha_contrato, plan_contrato, estado_contrato, ip_asignada) VALUES(96,'2005-12-2','6M',1,'192.168.27.59');</v>
      </c>
      <c r="M64">
        <v>96</v>
      </c>
      <c r="N64">
        <f t="shared" si="10"/>
        <v>3</v>
      </c>
      <c r="O64" t="s">
        <v>513</v>
      </c>
      <c r="P64" t="str">
        <f t="shared" si="11"/>
        <v>INSERT INTO factura (fecha, id_cliente, id_usuario, id_estado_pago) VALUES('2021-01-05',96,2,1);</v>
      </c>
      <c r="X64">
        <f t="shared" si="12"/>
        <v>200</v>
      </c>
      <c r="Y64">
        <v>67</v>
      </c>
      <c r="Z64">
        <f t="shared" si="22"/>
        <v>236</v>
      </c>
      <c r="AA64">
        <f t="shared" si="15"/>
        <v>405</v>
      </c>
      <c r="AB64">
        <f t="shared" si="16"/>
        <v>574</v>
      </c>
      <c r="AC64">
        <f t="shared" si="17"/>
        <v>743</v>
      </c>
      <c r="AD64">
        <f t="shared" si="18"/>
        <v>912</v>
      </c>
      <c r="AE64">
        <f t="shared" si="19"/>
        <v>1081</v>
      </c>
      <c r="AF64">
        <f t="shared" si="20"/>
        <v>1250</v>
      </c>
      <c r="AG64">
        <f t="shared" si="21"/>
        <v>1419</v>
      </c>
      <c r="AH64" t="str">
        <f t="shared" si="14"/>
        <v>INSERT INTO detalle_factura (id_factura, id_producto_servicio, cantidad, precio, mes_pagado) VALUES(1419,10,1,200,'Septiembre');</v>
      </c>
    </row>
    <row r="65" spans="1:34" x14ac:dyDescent="0.25">
      <c r="A65" s="2" t="s">
        <v>406</v>
      </c>
      <c r="B65" s="2" t="s">
        <v>68</v>
      </c>
      <c r="C65" t="str">
        <f t="shared" si="2"/>
        <v>angsaj,4M,192.168.27.114,pppoe</v>
      </c>
      <c r="D65" t="str">
        <f t="shared" si="3"/>
        <v>angsaj</v>
      </c>
      <c r="E65" t="str">
        <f t="shared" si="23"/>
        <v>4M,192.168.27.114,pppoe</v>
      </c>
      <c r="F65" t="str">
        <f t="shared" si="4"/>
        <v>4M</v>
      </c>
      <c r="G65" t="str">
        <f t="shared" si="5"/>
        <v>192.168.27.114,pppoe</v>
      </c>
      <c r="H65" t="str">
        <f t="shared" si="6"/>
        <v>192.168.27.114</v>
      </c>
      <c r="I65" t="str">
        <f t="shared" si="7"/>
        <v>pppoe</v>
      </c>
      <c r="J65" t="str">
        <f t="shared" ca="1" si="8"/>
        <v>INSERT INTO cliente (nombre_cliente, telefono_cliente, id_municipio, domicilio, ubicacion_gps, id_tipo_cliente) VALUES('Angel Sajvin Toc','49560850',7,'Domicilio de Sololá','64.031 -54.602',1);</v>
      </c>
      <c r="K65" t="s">
        <v>237</v>
      </c>
      <c r="L65" t="str">
        <f t="shared" ca="1" si="9"/>
        <v>INSERT INTO contrato_servicio (id_cliente, fecha_contrato, plan_contrato, estado_contrato, ip_asignada) VALUES(97,'2001-4-13','4M',1,'192.168.27.114');</v>
      </c>
      <c r="M65">
        <v>97</v>
      </c>
      <c r="N65">
        <f t="shared" si="10"/>
        <v>2</v>
      </c>
      <c r="O65" t="s">
        <v>515</v>
      </c>
      <c r="P65" t="str">
        <f t="shared" si="11"/>
        <v>INSERT INTO factura (fecha, id_cliente, id_usuario, id_estado_pago) VALUES('2021-01-05',97,2,1);</v>
      </c>
      <c r="X65">
        <f t="shared" si="12"/>
        <v>150</v>
      </c>
      <c r="Y65">
        <v>68</v>
      </c>
      <c r="Z65">
        <f t="shared" si="22"/>
        <v>237</v>
      </c>
      <c r="AA65">
        <f t="shared" si="15"/>
        <v>406</v>
      </c>
      <c r="AB65">
        <f t="shared" si="16"/>
        <v>575</v>
      </c>
      <c r="AC65">
        <f t="shared" si="17"/>
        <v>744</v>
      </c>
      <c r="AD65">
        <f t="shared" si="18"/>
        <v>913</v>
      </c>
      <c r="AE65">
        <f t="shared" si="19"/>
        <v>1082</v>
      </c>
      <c r="AF65">
        <f t="shared" si="20"/>
        <v>1251</v>
      </c>
      <c r="AG65">
        <f t="shared" si="21"/>
        <v>1420</v>
      </c>
      <c r="AH65" t="str">
        <f t="shared" si="14"/>
        <v>INSERT INTO detalle_factura (id_factura, id_producto_servicio, cantidad, precio, mes_pagado) VALUES(1420,10,1,150,'Septiembre');</v>
      </c>
    </row>
    <row r="66" spans="1:34" x14ac:dyDescent="0.25">
      <c r="A66" s="2" t="s">
        <v>407</v>
      </c>
      <c r="B66" s="2" t="s">
        <v>69</v>
      </c>
      <c r="C66" t="str">
        <f t="shared" si="2"/>
        <v>gilpar,6M,192.168.27.71,pppoe</v>
      </c>
      <c r="D66" t="str">
        <f t="shared" si="3"/>
        <v>gilpar</v>
      </c>
      <c r="E66" t="str">
        <f t="shared" ref="E66:E97" si="24">MID(C66,FIND(",",C66)+1,LEN(C66)-FIND(",",C66))</f>
        <v>6M,192.168.27.71,pppoe</v>
      </c>
      <c r="F66" t="str">
        <f t="shared" si="4"/>
        <v>6M</v>
      </c>
      <c r="G66" t="str">
        <f t="shared" si="5"/>
        <v>192.168.27.71,pppoe</v>
      </c>
      <c r="H66" t="str">
        <f t="shared" si="6"/>
        <v>192.168.27.71</v>
      </c>
      <c r="I66" t="str">
        <f t="shared" si="7"/>
        <v>pppoe</v>
      </c>
      <c r="J66" t="str">
        <f t="shared" ca="1" si="8"/>
        <v>INSERT INTO cliente (nombre_cliente, telefono_cliente, id_municipio, domicilio, ubicacion_gps, id_tipo_cliente) VALUES('Gilberto Par Yaxon','42090755',8,'Domicilio de Sololá','48.213 -11.174',1);</v>
      </c>
      <c r="K66" t="s">
        <v>238</v>
      </c>
      <c r="L66" t="str">
        <f t="shared" ca="1" si="9"/>
        <v>INSERT INTO contrato_servicio (id_cliente, fecha_contrato, plan_contrato, estado_contrato, ip_asignada) VALUES(98,'2020-10-21','6M',1,'192.168.27.71');</v>
      </c>
      <c r="M66">
        <v>98</v>
      </c>
      <c r="N66">
        <f t="shared" si="10"/>
        <v>3</v>
      </c>
      <c r="O66" t="s">
        <v>513</v>
      </c>
      <c r="P66" t="str">
        <f t="shared" si="11"/>
        <v>INSERT INTO factura (fecha, id_cliente, id_usuario, id_estado_pago) VALUES('2021-01-05',98,2,1);</v>
      </c>
      <c r="X66">
        <f t="shared" si="12"/>
        <v>200</v>
      </c>
      <c r="Y66">
        <v>69</v>
      </c>
      <c r="Z66">
        <f t="shared" si="22"/>
        <v>238</v>
      </c>
      <c r="AA66">
        <f t="shared" si="15"/>
        <v>407</v>
      </c>
      <c r="AB66">
        <f t="shared" si="16"/>
        <v>576</v>
      </c>
      <c r="AC66">
        <f t="shared" si="17"/>
        <v>745</v>
      </c>
      <c r="AD66">
        <f t="shared" si="18"/>
        <v>914</v>
      </c>
      <c r="AE66">
        <f t="shared" si="19"/>
        <v>1083</v>
      </c>
      <c r="AF66">
        <f t="shared" si="20"/>
        <v>1252</v>
      </c>
      <c r="AG66">
        <f t="shared" si="21"/>
        <v>1421</v>
      </c>
      <c r="AH66" t="str">
        <f t="shared" si="14"/>
        <v>INSERT INTO detalle_factura (id_factura, id_producto_servicio, cantidad, precio, mes_pagado) VALUES(1421,10,1,200,'Septiembre');</v>
      </c>
    </row>
    <row r="67" spans="1:34" x14ac:dyDescent="0.25">
      <c r="A67" s="2" t="s">
        <v>408</v>
      </c>
      <c r="B67" s="2" t="s">
        <v>70</v>
      </c>
      <c r="C67" t="str">
        <f t="shared" ref="C67:C130" si="25">MID(A67,FIND(",",A67)+1,LEN(A67)-FIND(",",A67))</f>
        <v>isrpar,4M,192.168.27.113,pppoe</v>
      </c>
      <c r="D67" t="str">
        <f t="shared" ref="D67:D130" si="26">MID(C67,1,FIND(",",C67)-1)</f>
        <v>isrpar</v>
      </c>
      <c r="E67" t="str">
        <f t="shared" si="24"/>
        <v>4M,192.168.27.113,pppoe</v>
      </c>
      <c r="F67" t="str">
        <f t="shared" ref="F67:F130" si="27">MID(E67,1,FIND(",",E67)-1)</f>
        <v>4M</v>
      </c>
      <c r="G67" t="str">
        <f t="shared" ref="G67:G130" si="28">MID(E67,FIND(",",E67)+1,LEN(E67)-FIND(",",E67))</f>
        <v>192.168.27.113,pppoe</v>
      </c>
      <c r="H67" t="str">
        <f t="shared" ref="H67:H130" si="29">MID(G67,1,FIND(",",G67)-1)</f>
        <v>192.168.27.113</v>
      </c>
      <c r="I67" t="str">
        <f t="shared" ref="I67:I130" si="30">MID(G67,FIND(",",G67)+1,LEN(G67)-FIND(",",G67))</f>
        <v>pppoe</v>
      </c>
      <c r="J67" t="str">
        <f t="shared" ref="J67:J130" ca="1" si="31">"INSERT INTO cliente (nombre_cliente, telefono_cliente, id_municipio, domicilio, ubicacion_gps, id_tipo_cliente) VALUES("&amp;"'"&amp;B67&amp;"'"&amp;","&amp;"'"&amp;RANDBETWEEN(0,9)&amp;RANDBETWEEN(0,9)&amp;RANDBETWEEN(0,9)&amp;RANDBETWEEN(0,9)&amp;RANDBETWEEN(0,9)&amp;RANDBETWEEN(0,9)&amp;RANDBETWEEN(0,9)&amp;RANDBETWEEN(0,9)&amp;"'"&amp;","&amp;RANDBETWEEN(1,19)&amp;",'Domicilio de Sololá',"&amp;"'"&amp;RANDBETWEEN(0,9)&amp;RANDBETWEEN(0,9)&amp;"."&amp;RANDBETWEEN(0,9)&amp;RANDBETWEEN(0,9)&amp;RANDBETWEEN(0,9)&amp;" -"&amp;RANDBETWEEN(0,9)&amp;RANDBETWEEN(0,9)&amp;"."&amp;RANDBETWEEN(0,9)&amp;RANDBETWEEN(0,9)&amp;RANDBETWEEN(0,9)&amp;"',"&amp;1&amp;");"</f>
        <v>INSERT INTO cliente (nombre_cliente, telefono_cliente, id_municipio, domicilio, ubicacion_gps, id_tipo_cliente) VALUES('Israel Par Ibate','26578070',7,'Domicilio de Sololá','96.751 -63.852',1);</v>
      </c>
      <c r="K67" t="s">
        <v>239</v>
      </c>
      <c r="L67" t="str">
        <f t="shared" ref="L67:L130" ca="1" si="32">"INSERT INTO contrato_servicio (id_cliente, fecha_contrato, plan_contrato, estado_contrato, ip_asignada) VALUES("&amp;M67&amp;",'"&amp;RANDBETWEEN(2000,2021)&amp;"-"&amp;RANDBETWEEN(1,12)&amp;"-"&amp;RANDBETWEEN(1,28)&amp;"','"&amp;O67&amp;"',"&amp;1&amp;",'"&amp;H67&amp;"');"</f>
        <v>INSERT INTO contrato_servicio (id_cliente, fecha_contrato, plan_contrato, estado_contrato, ip_asignada) VALUES(99,'2006-1-10','4M',1,'192.168.27.113');</v>
      </c>
      <c r="M67">
        <v>99</v>
      </c>
      <c r="N67">
        <f t="shared" ref="N67:N130" si="33">IF(O67="default",8,IF(O67="2M",1,IF(O67="4M",2,IF(O67="8M",4,IF(O67="12M",6,IF(O67="ILIMITADO",7,IF(O67="default-encryption",9,IF(O67="6M",3,IF(O67="10M",5)))))))))</f>
        <v>2</v>
      </c>
      <c r="O67" t="s">
        <v>515</v>
      </c>
      <c r="P67" t="str">
        <f t="shared" ref="P67:P130" si="34">"INSERT INTO factura (fecha, id_cliente, id_usuario, id_estado_pago) VALUES('2021-01-05',"&amp;M67&amp;",2,1);"</f>
        <v>INSERT INTO factura (fecha, id_cliente, id_usuario, id_estado_pago) VALUES('2021-01-05',99,2,1);</v>
      </c>
      <c r="X67">
        <f t="shared" ref="X67:X130" si="35">IF(O67="ILIMITADO","",IF(O67="2M",100,IF(O67="4M",150,IF(O67="6M",200,IF(O67="8M",300,IF(O67="10M",375,IF(O67="12M",475,"")))))))</f>
        <v>150</v>
      </c>
      <c r="Y67">
        <v>70</v>
      </c>
      <c r="Z67">
        <f t="shared" si="22"/>
        <v>239</v>
      </c>
      <c r="AA67">
        <f t="shared" si="15"/>
        <v>408</v>
      </c>
      <c r="AB67">
        <f t="shared" si="16"/>
        <v>577</v>
      </c>
      <c r="AC67">
        <f t="shared" si="17"/>
        <v>746</v>
      </c>
      <c r="AD67">
        <f t="shared" si="18"/>
        <v>915</v>
      </c>
      <c r="AE67">
        <f t="shared" si="19"/>
        <v>1084</v>
      </c>
      <c r="AF67">
        <f t="shared" si="20"/>
        <v>1253</v>
      </c>
      <c r="AG67">
        <f t="shared" si="21"/>
        <v>1422</v>
      </c>
      <c r="AH67" t="str">
        <f t="shared" ref="AH67:AH130" si="36">"INSERT INTO detalle_factura (id_factura, id_producto_servicio, cantidad, precio, mes_pagado) VALUES("&amp;AG67&amp;",10,1,"&amp;X67&amp;",'Septiembre');"</f>
        <v>INSERT INTO detalle_factura (id_factura, id_producto_servicio, cantidad, precio, mes_pagado) VALUES(1422,10,1,150,'Septiembre');</v>
      </c>
    </row>
    <row r="68" spans="1:34" x14ac:dyDescent="0.25">
      <c r="A68" s="2" t="s">
        <v>409</v>
      </c>
      <c r="B68" s="2" t="s">
        <v>71</v>
      </c>
      <c r="C68" t="str">
        <f t="shared" si="25"/>
        <v>sonesp,6M,192.168.27.109,pppoe</v>
      </c>
      <c r="D68" t="str">
        <f t="shared" si="26"/>
        <v>sonesp</v>
      </c>
      <c r="E68" t="str">
        <f t="shared" si="24"/>
        <v>6M,192.168.27.109,pppoe</v>
      </c>
      <c r="F68" t="str">
        <f t="shared" si="27"/>
        <v>6M</v>
      </c>
      <c r="G68" t="str">
        <f t="shared" si="28"/>
        <v>192.168.27.109,pppoe</v>
      </c>
      <c r="H68" t="str">
        <f t="shared" si="29"/>
        <v>192.168.27.109</v>
      </c>
      <c r="I68" t="str">
        <f t="shared" si="30"/>
        <v>pppoe</v>
      </c>
      <c r="J68" t="str">
        <f t="shared" ca="1" si="31"/>
        <v>INSERT INTO cliente (nombre_cliente, telefono_cliente, id_municipio, domicilio, ubicacion_gps, id_tipo_cliente) VALUES('Sonia Esperanza Cuc Cumes','29556277',10,'Domicilio de Sololá','30.914 -64.202',1);</v>
      </c>
      <c r="K68" t="s">
        <v>240</v>
      </c>
      <c r="L68" t="str">
        <f t="shared" ca="1" si="32"/>
        <v>INSERT INTO contrato_servicio (id_cliente, fecha_contrato, plan_contrato, estado_contrato, ip_asignada) VALUES(100,'2001-1-27','6M',1,'192.168.27.109');</v>
      </c>
      <c r="M68">
        <v>100</v>
      </c>
      <c r="N68">
        <f t="shared" si="33"/>
        <v>3</v>
      </c>
      <c r="O68" t="s">
        <v>513</v>
      </c>
      <c r="P68" t="str">
        <f t="shared" si="34"/>
        <v>INSERT INTO factura (fecha, id_cliente, id_usuario, id_estado_pago) VALUES('2021-01-05',100,2,1);</v>
      </c>
      <c r="X68">
        <f t="shared" si="35"/>
        <v>200</v>
      </c>
      <c r="Y68">
        <v>71</v>
      </c>
      <c r="Z68">
        <f t="shared" si="22"/>
        <v>240</v>
      </c>
      <c r="AA68">
        <f t="shared" ref="AA68:AA131" si="37">AA67+1</f>
        <v>409</v>
      </c>
      <c r="AB68">
        <f t="shared" ref="AB68:AB131" si="38">AB67+1</f>
        <v>578</v>
      </c>
      <c r="AC68">
        <f t="shared" ref="AC68:AC131" si="39">AC67+1</f>
        <v>747</v>
      </c>
      <c r="AD68">
        <f t="shared" ref="AD68:AD131" si="40">AD67+1</f>
        <v>916</v>
      </c>
      <c r="AE68">
        <f t="shared" ref="AE68:AE131" si="41">AE67+1</f>
        <v>1085</v>
      </c>
      <c r="AF68">
        <f t="shared" ref="AF68:AF131" si="42">AF67+1</f>
        <v>1254</v>
      </c>
      <c r="AG68">
        <f t="shared" ref="AG68:AG131" si="43">AG67+1</f>
        <v>1423</v>
      </c>
      <c r="AH68" t="str">
        <f t="shared" si="36"/>
        <v>INSERT INTO detalle_factura (id_factura, id_producto_servicio, cantidad, precio, mes_pagado) VALUES(1423,10,1,200,'Septiembre');</v>
      </c>
    </row>
    <row r="69" spans="1:34" x14ac:dyDescent="0.25">
      <c r="A69" s="2" t="s">
        <v>410</v>
      </c>
      <c r="B69" s="2" t="s">
        <v>72</v>
      </c>
      <c r="C69" t="str">
        <f t="shared" si="25"/>
        <v>jospic,6M,192.168.27.40,pppoe</v>
      </c>
      <c r="D69" t="str">
        <f t="shared" si="26"/>
        <v>jospic</v>
      </c>
      <c r="E69" t="str">
        <f t="shared" si="24"/>
        <v>6M,192.168.27.40,pppoe</v>
      </c>
      <c r="F69" t="str">
        <f t="shared" si="27"/>
        <v>6M</v>
      </c>
      <c r="G69" t="str">
        <f t="shared" si="28"/>
        <v>192.168.27.40,pppoe</v>
      </c>
      <c r="H69" t="str">
        <f t="shared" si="29"/>
        <v>192.168.27.40</v>
      </c>
      <c r="I69" t="str">
        <f t="shared" si="30"/>
        <v>pppoe</v>
      </c>
      <c r="J69" t="str">
        <f t="shared" ca="1" si="31"/>
        <v>INSERT INTO cliente (nombre_cliente, telefono_cliente, id_municipio, domicilio, ubicacion_gps, id_tipo_cliente) VALUES('Jose Pich Quisquina','53040316',2,'Domicilio de Sololá','05.254 -06.131',1);</v>
      </c>
      <c r="K69" t="s">
        <v>241</v>
      </c>
      <c r="L69" t="str">
        <f t="shared" ca="1" si="32"/>
        <v>INSERT INTO contrato_servicio (id_cliente, fecha_contrato, plan_contrato, estado_contrato, ip_asignada) VALUES(101,'2001-7-9','6M',1,'192.168.27.40');</v>
      </c>
      <c r="M69">
        <v>101</v>
      </c>
      <c r="N69">
        <f t="shared" si="33"/>
        <v>3</v>
      </c>
      <c r="O69" t="s">
        <v>513</v>
      </c>
      <c r="P69" t="str">
        <f t="shared" si="34"/>
        <v>INSERT INTO factura (fecha, id_cliente, id_usuario, id_estado_pago) VALUES('2021-01-05',101,2,1);</v>
      </c>
      <c r="X69">
        <f t="shared" si="35"/>
        <v>200</v>
      </c>
      <c r="Y69">
        <v>72</v>
      </c>
      <c r="Z69">
        <f t="shared" ref="Z69:Z132" si="44">Z68+1</f>
        <v>241</v>
      </c>
      <c r="AA69">
        <f t="shared" si="37"/>
        <v>410</v>
      </c>
      <c r="AB69">
        <f t="shared" si="38"/>
        <v>579</v>
      </c>
      <c r="AC69">
        <f t="shared" si="39"/>
        <v>748</v>
      </c>
      <c r="AD69">
        <f t="shared" si="40"/>
        <v>917</v>
      </c>
      <c r="AE69">
        <f t="shared" si="41"/>
        <v>1086</v>
      </c>
      <c r="AF69">
        <f t="shared" si="42"/>
        <v>1255</v>
      </c>
      <c r="AG69">
        <f t="shared" si="43"/>
        <v>1424</v>
      </c>
      <c r="AH69" t="str">
        <f t="shared" si="36"/>
        <v>INSERT INTO detalle_factura (id_factura, id_producto_servicio, cantidad, precio, mes_pagado) VALUES(1424,10,1,200,'Septiembre');</v>
      </c>
    </row>
    <row r="70" spans="1:34" x14ac:dyDescent="0.25">
      <c r="A70" s="2" t="s">
        <v>411</v>
      </c>
      <c r="B70" s="2" t="s">
        <v>73</v>
      </c>
      <c r="C70" t="str">
        <f t="shared" si="25"/>
        <v>allenr,6M,192.168.27.76,pppoe</v>
      </c>
      <c r="D70" t="str">
        <f t="shared" si="26"/>
        <v>allenr</v>
      </c>
      <c r="E70" t="str">
        <f t="shared" si="24"/>
        <v>6M,192.168.27.76,pppoe</v>
      </c>
      <c r="F70" t="str">
        <f t="shared" si="27"/>
        <v>6M</v>
      </c>
      <c r="G70" t="str">
        <f t="shared" si="28"/>
        <v>192.168.27.76,pppoe</v>
      </c>
      <c r="H70" t="str">
        <f t="shared" si="29"/>
        <v>192.168.27.76</v>
      </c>
      <c r="I70" t="str">
        <f t="shared" si="30"/>
        <v>pppoe</v>
      </c>
      <c r="J70" t="str">
        <f t="shared" ca="1" si="31"/>
        <v>INSERT INTO cliente (nombre_cliente, telefono_cliente, id_municipio, domicilio, ubicacion_gps, id_tipo_cliente) VALUES('Allan Enrique Churunel Lopez','93464205',13,'Domicilio de Sololá','27.302 -25.060',1);</v>
      </c>
      <c r="K70" t="s">
        <v>242</v>
      </c>
      <c r="L70" t="str">
        <f t="shared" ca="1" si="32"/>
        <v>INSERT INTO contrato_servicio (id_cliente, fecha_contrato, plan_contrato, estado_contrato, ip_asignada) VALUES(102,'2020-10-5','6M',1,'192.168.27.76');</v>
      </c>
      <c r="M70">
        <v>102</v>
      </c>
      <c r="N70">
        <f t="shared" si="33"/>
        <v>3</v>
      </c>
      <c r="O70" t="s">
        <v>513</v>
      </c>
      <c r="P70" t="str">
        <f t="shared" si="34"/>
        <v>INSERT INTO factura (fecha, id_cliente, id_usuario, id_estado_pago) VALUES('2021-01-05',102,2,1);</v>
      </c>
      <c r="X70">
        <f t="shared" si="35"/>
        <v>200</v>
      </c>
      <c r="Y70">
        <v>73</v>
      </c>
      <c r="Z70">
        <f t="shared" si="44"/>
        <v>242</v>
      </c>
      <c r="AA70">
        <f t="shared" si="37"/>
        <v>411</v>
      </c>
      <c r="AB70">
        <f t="shared" si="38"/>
        <v>580</v>
      </c>
      <c r="AC70">
        <f t="shared" si="39"/>
        <v>749</v>
      </c>
      <c r="AD70">
        <f t="shared" si="40"/>
        <v>918</v>
      </c>
      <c r="AE70">
        <f t="shared" si="41"/>
        <v>1087</v>
      </c>
      <c r="AF70">
        <f t="shared" si="42"/>
        <v>1256</v>
      </c>
      <c r="AG70">
        <f t="shared" si="43"/>
        <v>1425</v>
      </c>
      <c r="AH70" t="str">
        <f t="shared" si="36"/>
        <v>INSERT INTO detalle_factura (id_factura, id_producto_servicio, cantidad, precio, mes_pagado) VALUES(1425,10,1,200,'Septiembre');</v>
      </c>
    </row>
    <row r="71" spans="1:34" x14ac:dyDescent="0.25">
      <c r="A71" s="2" t="s">
        <v>412</v>
      </c>
      <c r="B71" s="2" t="s">
        <v>74</v>
      </c>
      <c r="C71" t="str">
        <f t="shared" si="25"/>
        <v>ricjul,6M,192.168.27.81,pppoe</v>
      </c>
      <c r="D71" t="str">
        <f t="shared" si="26"/>
        <v>ricjul</v>
      </c>
      <c r="E71" t="str">
        <f t="shared" si="24"/>
        <v>6M,192.168.27.81,pppoe</v>
      </c>
      <c r="F71" t="str">
        <f t="shared" si="27"/>
        <v>6M</v>
      </c>
      <c r="G71" t="str">
        <f t="shared" si="28"/>
        <v>192.168.27.81,pppoe</v>
      </c>
      <c r="H71" t="str">
        <f t="shared" si="29"/>
        <v>192.168.27.81</v>
      </c>
      <c r="I71" t="str">
        <f t="shared" si="30"/>
        <v>pppoe</v>
      </c>
      <c r="J71" t="str">
        <f t="shared" ca="1" si="31"/>
        <v>INSERT INTO cliente (nombre_cliente, telefono_cliente, id_municipio, domicilio, ubicacion_gps, id_tipo_cliente) VALUES('Ricardo Julajuj Raxtun','73642908',4,'Domicilio de Sololá','57.211 -52.866',1);</v>
      </c>
      <c r="K71" t="s">
        <v>243</v>
      </c>
      <c r="L71" t="str">
        <f t="shared" ca="1" si="32"/>
        <v>INSERT INTO contrato_servicio (id_cliente, fecha_contrato, plan_contrato, estado_contrato, ip_asignada) VALUES(103,'2007-3-12','6M',1,'192.168.27.81');</v>
      </c>
      <c r="M71">
        <v>103</v>
      </c>
      <c r="N71">
        <f t="shared" si="33"/>
        <v>3</v>
      </c>
      <c r="O71" t="s">
        <v>513</v>
      </c>
      <c r="P71" t="str">
        <f t="shared" si="34"/>
        <v>INSERT INTO factura (fecha, id_cliente, id_usuario, id_estado_pago) VALUES('2021-01-05',103,2,1);</v>
      </c>
      <c r="X71">
        <f t="shared" si="35"/>
        <v>200</v>
      </c>
      <c r="Y71">
        <v>74</v>
      </c>
      <c r="Z71">
        <f t="shared" si="44"/>
        <v>243</v>
      </c>
      <c r="AA71">
        <f t="shared" si="37"/>
        <v>412</v>
      </c>
      <c r="AB71">
        <f t="shared" si="38"/>
        <v>581</v>
      </c>
      <c r="AC71">
        <f t="shared" si="39"/>
        <v>750</v>
      </c>
      <c r="AD71">
        <f t="shared" si="40"/>
        <v>919</v>
      </c>
      <c r="AE71">
        <f t="shared" si="41"/>
        <v>1088</v>
      </c>
      <c r="AF71">
        <f t="shared" si="42"/>
        <v>1257</v>
      </c>
      <c r="AG71">
        <f t="shared" si="43"/>
        <v>1426</v>
      </c>
      <c r="AH71" t="str">
        <f t="shared" si="36"/>
        <v>INSERT INTO detalle_factura (id_factura, id_producto_servicio, cantidad, precio, mes_pagado) VALUES(1426,10,1,200,'Septiembre');</v>
      </c>
    </row>
    <row r="72" spans="1:34" x14ac:dyDescent="0.25">
      <c r="A72" s="2" t="s">
        <v>413</v>
      </c>
      <c r="B72" s="2" t="s">
        <v>75</v>
      </c>
      <c r="C72" t="str">
        <f t="shared" si="25"/>
        <v>marcri,6M,192.168.27.95,pppoe</v>
      </c>
      <c r="D72" t="str">
        <f t="shared" si="26"/>
        <v>marcri</v>
      </c>
      <c r="E72" t="str">
        <f t="shared" si="24"/>
        <v>6M,192.168.27.95,pppoe</v>
      </c>
      <c r="F72" t="str">
        <f t="shared" si="27"/>
        <v>6M</v>
      </c>
      <c r="G72" t="str">
        <f t="shared" si="28"/>
        <v>192.168.27.95,pppoe</v>
      </c>
      <c r="H72" t="str">
        <f t="shared" si="29"/>
        <v>192.168.27.95</v>
      </c>
      <c r="I72" t="str">
        <f t="shared" si="30"/>
        <v>pppoe</v>
      </c>
      <c r="J72" t="str">
        <f t="shared" ca="1" si="31"/>
        <v>INSERT INTO cliente (nombre_cliente, telefono_cliente, id_municipio, domicilio, ubicacion_gps, id_tipo_cliente) VALUES('Maria Cristina Ajpuac Dias','56888666',17,'Domicilio de Sololá','46.194 -27.648',1);</v>
      </c>
      <c r="K72" t="s">
        <v>244</v>
      </c>
      <c r="L72" t="str">
        <f t="shared" ca="1" si="32"/>
        <v>INSERT INTO contrato_servicio (id_cliente, fecha_contrato, plan_contrato, estado_contrato, ip_asignada) VALUES(104,'2003-5-5','6M',1,'192.168.27.95');</v>
      </c>
      <c r="M72">
        <v>104</v>
      </c>
      <c r="N72">
        <f t="shared" si="33"/>
        <v>3</v>
      </c>
      <c r="O72" t="s">
        <v>513</v>
      </c>
      <c r="P72" t="str">
        <f t="shared" si="34"/>
        <v>INSERT INTO factura (fecha, id_cliente, id_usuario, id_estado_pago) VALUES('2021-01-05',104,2,1);</v>
      </c>
      <c r="X72">
        <f t="shared" si="35"/>
        <v>200</v>
      </c>
      <c r="Y72">
        <v>75</v>
      </c>
      <c r="Z72">
        <f t="shared" si="44"/>
        <v>244</v>
      </c>
      <c r="AA72">
        <f t="shared" si="37"/>
        <v>413</v>
      </c>
      <c r="AB72">
        <f t="shared" si="38"/>
        <v>582</v>
      </c>
      <c r="AC72">
        <f t="shared" si="39"/>
        <v>751</v>
      </c>
      <c r="AD72">
        <f t="shared" si="40"/>
        <v>920</v>
      </c>
      <c r="AE72">
        <f t="shared" si="41"/>
        <v>1089</v>
      </c>
      <c r="AF72">
        <f t="shared" si="42"/>
        <v>1258</v>
      </c>
      <c r="AG72">
        <f t="shared" si="43"/>
        <v>1427</v>
      </c>
      <c r="AH72" t="str">
        <f t="shared" si="36"/>
        <v>INSERT INTO detalle_factura (id_factura, id_producto_servicio, cantidad, precio, mes_pagado) VALUES(1427,10,1,200,'Septiembre');</v>
      </c>
    </row>
    <row r="73" spans="1:34" x14ac:dyDescent="0.25">
      <c r="A73" s="2" t="s">
        <v>414</v>
      </c>
      <c r="B73" s="2" t="s">
        <v>76</v>
      </c>
      <c r="C73" t="str">
        <f t="shared" si="25"/>
        <v>danjun,6M,192.168.27.19,pppoe</v>
      </c>
      <c r="D73" t="str">
        <f t="shared" si="26"/>
        <v>danjun</v>
      </c>
      <c r="E73" t="str">
        <f t="shared" si="24"/>
        <v>6M,192.168.27.19,pppoe</v>
      </c>
      <c r="F73" t="str">
        <f t="shared" si="27"/>
        <v>6M</v>
      </c>
      <c r="G73" t="str">
        <f t="shared" si="28"/>
        <v>192.168.27.19,pppoe</v>
      </c>
      <c r="H73" t="str">
        <f t="shared" si="29"/>
        <v>192.168.27.19</v>
      </c>
      <c r="I73" t="str">
        <f t="shared" si="30"/>
        <v>pppoe</v>
      </c>
      <c r="J73" t="str">
        <f t="shared" ca="1" si="31"/>
        <v>INSERT INTO cliente (nombre_cliente, telefono_cliente, id_municipio, domicilio, ubicacion_gps, id_tipo_cliente) VALUES('Daniel Junich Castro','72715688',11,'Domicilio de Sololá','02.152 -26.073',1);</v>
      </c>
      <c r="K73" t="s">
        <v>245</v>
      </c>
      <c r="L73" t="str">
        <f t="shared" ca="1" si="32"/>
        <v>INSERT INTO contrato_servicio (id_cliente, fecha_contrato, plan_contrato, estado_contrato, ip_asignada) VALUES(105,'2003-11-12','6M',1,'192.168.27.19');</v>
      </c>
      <c r="M73">
        <v>105</v>
      </c>
      <c r="N73">
        <f t="shared" si="33"/>
        <v>3</v>
      </c>
      <c r="O73" t="s">
        <v>513</v>
      </c>
      <c r="P73" t="str">
        <f t="shared" si="34"/>
        <v>INSERT INTO factura (fecha, id_cliente, id_usuario, id_estado_pago) VALUES('2021-01-05',105,2,1);</v>
      </c>
      <c r="X73">
        <f t="shared" si="35"/>
        <v>200</v>
      </c>
      <c r="Y73">
        <v>76</v>
      </c>
      <c r="Z73">
        <f t="shared" si="44"/>
        <v>245</v>
      </c>
      <c r="AA73">
        <f t="shared" si="37"/>
        <v>414</v>
      </c>
      <c r="AB73">
        <f t="shared" si="38"/>
        <v>583</v>
      </c>
      <c r="AC73">
        <f t="shared" si="39"/>
        <v>752</v>
      </c>
      <c r="AD73">
        <f t="shared" si="40"/>
        <v>921</v>
      </c>
      <c r="AE73">
        <f t="shared" si="41"/>
        <v>1090</v>
      </c>
      <c r="AF73">
        <f t="shared" si="42"/>
        <v>1259</v>
      </c>
      <c r="AG73">
        <f t="shared" si="43"/>
        <v>1428</v>
      </c>
      <c r="AH73" t="str">
        <f t="shared" si="36"/>
        <v>INSERT INTO detalle_factura (id_factura, id_producto_servicio, cantidad, precio, mes_pagado) VALUES(1428,10,1,200,'Septiembre');</v>
      </c>
    </row>
    <row r="74" spans="1:34" x14ac:dyDescent="0.25">
      <c r="A74" s="2" t="s">
        <v>415</v>
      </c>
      <c r="B74" s="2" t="s">
        <v>77</v>
      </c>
      <c r="C74" t="str">
        <f t="shared" si="25"/>
        <v>delcuc,6M,192.168.27.20,pppoe</v>
      </c>
      <c r="D74" t="str">
        <f t="shared" si="26"/>
        <v>delcuc</v>
      </c>
      <c r="E74" t="str">
        <f t="shared" si="24"/>
        <v>6M,192.168.27.20,pppoe</v>
      </c>
      <c r="F74" t="str">
        <f t="shared" si="27"/>
        <v>6M</v>
      </c>
      <c r="G74" t="str">
        <f t="shared" si="28"/>
        <v>192.168.27.20,pppoe</v>
      </c>
      <c r="H74" t="str">
        <f t="shared" si="29"/>
        <v>192.168.27.20</v>
      </c>
      <c r="I74" t="str">
        <f t="shared" si="30"/>
        <v>pppoe</v>
      </c>
      <c r="J74" t="str">
        <f t="shared" ca="1" si="31"/>
        <v>INSERT INTO cliente (nombre_cliente, telefono_cliente, id_municipio, domicilio, ubicacion_gps, id_tipo_cliente) VALUES('Delfino Cuc Cumes','08797464',17,'Domicilio de Sololá','72.825 -40.270',1);</v>
      </c>
      <c r="K74" t="s">
        <v>246</v>
      </c>
      <c r="L74" t="str">
        <f t="shared" ca="1" si="32"/>
        <v>INSERT INTO contrato_servicio (id_cliente, fecha_contrato, plan_contrato, estado_contrato, ip_asignada) VALUES(106,'2019-1-14','6M',1,'192.168.27.20');</v>
      </c>
      <c r="M74">
        <v>106</v>
      </c>
      <c r="N74">
        <f t="shared" si="33"/>
        <v>3</v>
      </c>
      <c r="O74" t="s">
        <v>513</v>
      </c>
      <c r="P74" t="str">
        <f t="shared" si="34"/>
        <v>INSERT INTO factura (fecha, id_cliente, id_usuario, id_estado_pago) VALUES('2021-01-05',106,2,1);</v>
      </c>
      <c r="X74">
        <f t="shared" si="35"/>
        <v>200</v>
      </c>
      <c r="Y74">
        <v>77</v>
      </c>
      <c r="Z74">
        <f t="shared" si="44"/>
        <v>246</v>
      </c>
      <c r="AA74">
        <f t="shared" si="37"/>
        <v>415</v>
      </c>
      <c r="AB74">
        <f t="shared" si="38"/>
        <v>584</v>
      </c>
      <c r="AC74">
        <f t="shared" si="39"/>
        <v>753</v>
      </c>
      <c r="AD74">
        <f t="shared" si="40"/>
        <v>922</v>
      </c>
      <c r="AE74">
        <f t="shared" si="41"/>
        <v>1091</v>
      </c>
      <c r="AF74">
        <f t="shared" si="42"/>
        <v>1260</v>
      </c>
      <c r="AG74">
        <f t="shared" si="43"/>
        <v>1429</v>
      </c>
      <c r="AH74" t="str">
        <f t="shared" si="36"/>
        <v>INSERT INTO detalle_factura (id_factura, id_producto_servicio, cantidad, precio, mes_pagado) VALUES(1429,10,1,200,'Septiembre');</v>
      </c>
    </row>
    <row r="75" spans="1:34" x14ac:dyDescent="0.25">
      <c r="A75" s="2" t="s">
        <v>416</v>
      </c>
      <c r="B75" s="2" t="s">
        <v>78</v>
      </c>
      <c r="C75" t="str">
        <f t="shared" si="25"/>
        <v>joslui,8M,192.168.27.22,pppoe</v>
      </c>
      <c r="D75" t="str">
        <f t="shared" si="26"/>
        <v>joslui</v>
      </c>
      <c r="E75" t="str">
        <f t="shared" si="24"/>
        <v>8M,192.168.27.22,pppoe</v>
      </c>
      <c r="F75" t="str">
        <f t="shared" si="27"/>
        <v>8M</v>
      </c>
      <c r="G75" t="str">
        <f t="shared" si="28"/>
        <v>192.168.27.22,pppoe</v>
      </c>
      <c r="H75" t="str">
        <f t="shared" si="29"/>
        <v>192.168.27.22</v>
      </c>
      <c r="I75" t="str">
        <f t="shared" si="30"/>
        <v>pppoe</v>
      </c>
      <c r="J75" t="str">
        <f t="shared" ca="1" si="31"/>
        <v>INSERT INTO cliente (nombre_cliente, telefono_cliente, id_municipio, domicilio, ubicacion_gps, id_tipo_cliente) VALUES('Jose Luis Cuc Julajuuj','63898491',7,'Domicilio de Sololá','84.729 -61.158',1);</v>
      </c>
      <c r="K75" t="s">
        <v>247</v>
      </c>
      <c r="L75" t="str">
        <f t="shared" ca="1" si="32"/>
        <v>INSERT INTO contrato_servicio (id_cliente, fecha_contrato, plan_contrato, estado_contrato, ip_asignada) VALUES(107,'2016-11-12','8M',1,'192.168.27.22');</v>
      </c>
      <c r="M75">
        <v>107</v>
      </c>
      <c r="N75">
        <f t="shared" si="33"/>
        <v>4</v>
      </c>
      <c r="O75" t="s">
        <v>514</v>
      </c>
      <c r="P75" t="str">
        <f t="shared" si="34"/>
        <v>INSERT INTO factura (fecha, id_cliente, id_usuario, id_estado_pago) VALUES('2021-01-05',107,2,1);</v>
      </c>
      <c r="X75">
        <f t="shared" si="35"/>
        <v>300</v>
      </c>
      <c r="Y75">
        <v>78</v>
      </c>
      <c r="Z75">
        <f t="shared" si="44"/>
        <v>247</v>
      </c>
      <c r="AA75">
        <f t="shared" si="37"/>
        <v>416</v>
      </c>
      <c r="AB75">
        <f t="shared" si="38"/>
        <v>585</v>
      </c>
      <c r="AC75">
        <f t="shared" si="39"/>
        <v>754</v>
      </c>
      <c r="AD75">
        <f t="shared" si="40"/>
        <v>923</v>
      </c>
      <c r="AE75">
        <f t="shared" si="41"/>
        <v>1092</v>
      </c>
      <c r="AF75">
        <f t="shared" si="42"/>
        <v>1261</v>
      </c>
      <c r="AG75">
        <f t="shared" si="43"/>
        <v>1430</v>
      </c>
      <c r="AH75" t="str">
        <f t="shared" si="36"/>
        <v>INSERT INTO detalle_factura (id_factura, id_producto_servicio, cantidad, precio, mes_pagado) VALUES(1430,10,1,300,'Septiembre');</v>
      </c>
    </row>
    <row r="76" spans="1:34" x14ac:dyDescent="0.25">
      <c r="A76" s="2" t="s">
        <v>417</v>
      </c>
      <c r="B76" s="2" t="s">
        <v>79</v>
      </c>
      <c r="C76" t="str">
        <f t="shared" si="25"/>
        <v>mardel,6M,192.168.27.21,pppoe</v>
      </c>
      <c r="D76" t="str">
        <f t="shared" si="26"/>
        <v>mardel</v>
      </c>
      <c r="E76" t="str">
        <f t="shared" si="24"/>
        <v>6M,192.168.27.21,pppoe</v>
      </c>
      <c r="F76" t="str">
        <f t="shared" si="27"/>
        <v>6M</v>
      </c>
      <c r="G76" t="str">
        <f t="shared" si="28"/>
        <v>192.168.27.21,pppoe</v>
      </c>
      <c r="H76" t="str">
        <f t="shared" si="29"/>
        <v>192.168.27.21</v>
      </c>
      <c r="I76" t="str">
        <f t="shared" si="30"/>
        <v>pppoe</v>
      </c>
      <c r="J76" t="str">
        <f t="shared" ca="1" si="31"/>
        <v>INSERT INTO cliente (nombre_cliente, telefono_cliente, id_municipio, domicilio, ubicacion_gps, id_tipo_cliente) VALUES('Maria Del Carmen Panjoj Guarcax','12916828',2,'Domicilio de Sololá','52.895 -74.853',1);</v>
      </c>
      <c r="K76" t="s">
        <v>248</v>
      </c>
      <c r="L76" t="str">
        <f t="shared" ca="1" si="32"/>
        <v>INSERT INTO contrato_servicio (id_cliente, fecha_contrato, plan_contrato, estado_contrato, ip_asignada) VALUES(108,'2019-9-11','6M',1,'192.168.27.21');</v>
      </c>
      <c r="M76">
        <v>108</v>
      </c>
      <c r="N76">
        <f t="shared" si="33"/>
        <v>3</v>
      </c>
      <c r="O76" t="s">
        <v>513</v>
      </c>
      <c r="P76" t="str">
        <f t="shared" si="34"/>
        <v>INSERT INTO factura (fecha, id_cliente, id_usuario, id_estado_pago) VALUES('2021-01-05',108,2,1);</v>
      </c>
      <c r="X76">
        <f t="shared" si="35"/>
        <v>200</v>
      </c>
      <c r="Y76">
        <v>79</v>
      </c>
      <c r="Z76">
        <f t="shared" si="44"/>
        <v>248</v>
      </c>
      <c r="AA76">
        <f t="shared" si="37"/>
        <v>417</v>
      </c>
      <c r="AB76">
        <f t="shared" si="38"/>
        <v>586</v>
      </c>
      <c r="AC76">
        <f t="shared" si="39"/>
        <v>755</v>
      </c>
      <c r="AD76">
        <f t="shared" si="40"/>
        <v>924</v>
      </c>
      <c r="AE76">
        <f t="shared" si="41"/>
        <v>1093</v>
      </c>
      <c r="AF76">
        <f t="shared" si="42"/>
        <v>1262</v>
      </c>
      <c r="AG76">
        <f t="shared" si="43"/>
        <v>1431</v>
      </c>
      <c r="AH76" t="str">
        <f t="shared" si="36"/>
        <v>INSERT INTO detalle_factura (id_factura, id_producto_servicio, cantidad, precio, mes_pagado) VALUES(1431,10,1,200,'Septiembre');</v>
      </c>
    </row>
    <row r="77" spans="1:34" x14ac:dyDescent="0.25">
      <c r="A77" s="2" t="s">
        <v>418</v>
      </c>
      <c r="B77" s="2" t="s">
        <v>80</v>
      </c>
      <c r="C77" t="str">
        <f t="shared" si="25"/>
        <v>norlet,6M,192.168.27.27,pppoe</v>
      </c>
      <c r="D77" t="str">
        <f t="shared" si="26"/>
        <v>norlet</v>
      </c>
      <c r="E77" t="str">
        <f t="shared" si="24"/>
        <v>6M,192.168.27.27,pppoe</v>
      </c>
      <c r="F77" t="str">
        <f t="shared" si="27"/>
        <v>6M</v>
      </c>
      <c r="G77" t="str">
        <f t="shared" si="28"/>
        <v>192.168.27.27,pppoe</v>
      </c>
      <c r="H77" t="str">
        <f t="shared" si="29"/>
        <v>192.168.27.27</v>
      </c>
      <c r="I77" t="str">
        <f t="shared" si="30"/>
        <v>pppoe</v>
      </c>
      <c r="J77" t="str">
        <f t="shared" ca="1" si="31"/>
        <v>INSERT INTO cliente (nombre_cliente, telefono_cliente, id_municipio, domicilio, ubicacion_gps, id_tipo_cliente) VALUES('Norma Leticia Cuc Ixcoy','50208950',3,'Domicilio de Sololá','03.483 -54.606',1);</v>
      </c>
      <c r="K77" t="s">
        <v>249</v>
      </c>
      <c r="L77" t="str">
        <f t="shared" ca="1" si="32"/>
        <v>INSERT INTO contrato_servicio (id_cliente, fecha_contrato, plan_contrato, estado_contrato, ip_asignada) VALUES(109,'2000-2-13','6M',1,'192.168.27.27');</v>
      </c>
      <c r="M77">
        <v>109</v>
      </c>
      <c r="N77">
        <f t="shared" si="33"/>
        <v>3</v>
      </c>
      <c r="O77" t="s">
        <v>513</v>
      </c>
      <c r="P77" t="str">
        <f t="shared" si="34"/>
        <v>INSERT INTO factura (fecha, id_cliente, id_usuario, id_estado_pago) VALUES('2021-01-05',109,2,1);</v>
      </c>
      <c r="X77">
        <f t="shared" si="35"/>
        <v>200</v>
      </c>
      <c r="Y77">
        <v>80</v>
      </c>
      <c r="Z77">
        <f t="shared" si="44"/>
        <v>249</v>
      </c>
      <c r="AA77">
        <f t="shared" si="37"/>
        <v>418</v>
      </c>
      <c r="AB77">
        <f t="shared" si="38"/>
        <v>587</v>
      </c>
      <c r="AC77">
        <f t="shared" si="39"/>
        <v>756</v>
      </c>
      <c r="AD77">
        <f t="shared" si="40"/>
        <v>925</v>
      </c>
      <c r="AE77">
        <f t="shared" si="41"/>
        <v>1094</v>
      </c>
      <c r="AF77">
        <f t="shared" si="42"/>
        <v>1263</v>
      </c>
      <c r="AG77">
        <f t="shared" si="43"/>
        <v>1432</v>
      </c>
      <c r="AH77" t="str">
        <f t="shared" si="36"/>
        <v>INSERT INTO detalle_factura (id_factura, id_producto_servicio, cantidad, precio, mes_pagado) VALUES(1432,10,1,200,'Septiembre');</v>
      </c>
    </row>
    <row r="78" spans="1:34" x14ac:dyDescent="0.25">
      <c r="A78" s="2" t="s">
        <v>419</v>
      </c>
      <c r="B78" s="2" t="s">
        <v>81</v>
      </c>
      <c r="C78" t="str">
        <f t="shared" si="25"/>
        <v>caralb,6M,192.168.27.119,pppoe</v>
      </c>
      <c r="D78" t="str">
        <f t="shared" si="26"/>
        <v>caralb</v>
      </c>
      <c r="E78" t="str">
        <f t="shared" si="24"/>
        <v>6M,192.168.27.119,pppoe</v>
      </c>
      <c r="F78" t="str">
        <f t="shared" si="27"/>
        <v>6M</v>
      </c>
      <c r="G78" t="str">
        <f t="shared" si="28"/>
        <v>192.168.27.119,pppoe</v>
      </c>
      <c r="H78" t="str">
        <f t="shared" si="29"/>
        <v>192.168.27.119</v>
      </c>
      <c r="I78" t="str">
        <f t="shared" si="30"/>
        <v>pppoe</v>
      </c>
      <c r="J78" t="str">
        <f t="shared" ca="1" si="31"/>
        <v>INSERT INTO cliente (nombre_cliente, telefono_cliente, id_municipio, domicilio, ubicacion_gps, id_tipo_cliente) VALUES('Carlos Alberto Antonio Bixcul','45388297',16,'Domicilio de Sololá','71.949 -12.744',1);</v>
      </c>
      <c r="K78" t="s">
        <v>250</v>
      </c>
      <c r="L78" t="str">
        <f t="shared" ca="1" si="32"/>
        <v>INSERT INTO contrato_servicio (id_cliente, fecha_contrato, plan_contrato, estado_contrato, ip_asignada) VALUES(110,'2007-4-19','6M',1,'192.168.27.119');</v>
      </c>
      <c r="M78">
        <v>110</v>
      </c>
      <c r="N78">
        <f t="shared" si="33"/>
        <v>3</v>
      </c>
      <c r="O78" t="s">
        <v>513</v>
      </c>
      <c r="P78" t="str">
        <f t="shared" si="34"/>
        <v>INSERT INTO factura (fecha, id_cliente, id_usuario, id_estado_pago) VALUES('2021-01-05',110,2,1);</v>
      </c>
      <c r="X78">
        <f t="shared" si="35"/>
        <v>200</v>
      </c>
      <c r="Y78">
        <v>81</v>
      </c>
      <c r="Z78">
        <f t="shared" si="44"/>
        <v>250</v>
      </c>
      <c r="AA78">
        <f t="shared" si="37"/>
        <v>419</v>
      </c>
      <c r="AB78">
        <f t="shared" si="38"/>
        <v>588</v>
      </c>
      <c r="AC78">
        <f t="shared" si="39"/>
        <v>757</v>
      </c>
      <c r="AD78">
        <f t="shared" si="40"/>
        <v>926</v>
      </c>
      <c r="AE78">
        <f t="shared" si="41"/>
        <v>1095</v>
      </c>
      <c r="AF78">
        <f t="shared" si="42"/>
        <v>1264</v>
      </c>
      <c r="AG78">
        <f t="shared" si="43"/>
        <v>1433</v>
      </c>
      <c r="AH78" t="str">
        <f t="shared" si="36"/>
        <v>INSERT INTO detalle_factura (id_factura, id_producto_servicio, cantidad, precio, mes_pagado) VALUES(1433,10,1,200,'Septiembre');</v>
      </c>
    </row>
    <row r="79" spans="1:34" x14ac:dyDescent="0.25">
      <c r="A79" s="2" t="s">
        <v>420</v>
      </c>
      <c r="B79" s="2" t="s">
        <v>82</v>
      </c>
      <c r="C79" t="str">
        <f t="shared" si="25"/>
        <v>marabe,6M,192.168.27.90,pppoe</v>
      </c>
      <c r="D79" t="str">
        <f t="shared" si="26"/>
        <v>marabe</v>
      </c>
      <c r="E79" t="str">
        <f t="shared" si="24"/>
        <v>6M,192.168.27.90,pppoe</v>
      </c>
      <c r="F79" t="str">
        <f t="shared" si="27"/>
        <v>6M</v>
      </c>
      <c r="G79" t="str">
        <f t="shared" si="28"/>
        <v>192.168.27.90,pppoe</v>
      </c>
      <c r="H79" t="str">
        <f t="shared" si="29"/>
        <v>192.168.27.90</v>
      </c>
      <c r="I79" t="str">
        <f t="shared" si="30"/>
        <v>pppoe</v>
      </c>
      <c r="J79" t="str">
        <f t="shared" ca="1" si="31"/>
        <v>INSERT INTO cliente (nombre_cliente, telefono_cliente, id_municipio, domicilio, ubicacion_gps, id_tipo_cliente) VALUES('Marcelo Abelino Chumil Bixcul','87098369',5,'Domicilio de Sololá','66.763 -51.324',1);</v>
      </c>
      <c r="K79" t="s">
        <v>251</v>
      </c>
      <c r="L79" t="str">
        <f t="shared" ca="1" si="32"/>
        <v>INSERT INTO contrato_servicio (id_cliente, fecha_contrato, plan_contrato, estado_contrato, ip_asignada) VALUES(111,'2009-9-16','6M',1,'192.168.27.90');</v>
      </c>
      <c r="M79">
        <v>111</v>
      </c>
      <c r="N79">
        <f t="shared" si="33"/>
        <v>3</v>
      </c>
      <c r="O79" t="s">
        <v>513</v>
      </c>
      <c r="P79" t="str">
        <f t="shared" si="34"/>
        <v>INSERT INTO factura (fecha, id_cliente, id_usuario, id_estado_pago) VALUES('2021-01-05',111,2,1);</v>
      </c>
      <c r="X79">
        <f t="shared" si="35"/>
        <v>200</v>
      </c>
      <c r="Y79">
        <v>82</v>
      </c>
      <c r="Z79">
        <f t="shared" si="44"/>
        <v>251</v>
      </c>
      <c r="AA79">
        <f t="shared" si="37"/>
        <v>420</v>
      </c>
      <c r="AB79">
        <f t="shared" si="38"/>
        <v>589</v>
      </c>
      <c r="AC79">
        <f t="shared" si="39"/>
        <v>758</v>
      </c>
      <c r="AD79">
        <f t="shared" si="40"/>
        <v>927</v>
      </c>
      <c r="AE79">
        <f t="shared" si="41"/>
        <v>1096</v>
      </c>
      <c r="AF79">
        <f t="shared" si="42"/>
        <v>1265</v>
      </c>
      <c r="AG79">
        <f t="shared" si="43"/>
        <v>1434</v>
      </c>
      <c r="AH79" t="str">
        <f t="shared" si="36"/>
        <v>INSERT INTO detalle_factura (id_factura, id_producto_servicio, cantidad, precio, mes_pagado) VALUES(1434,10,1,200,'Septiembre');</v>
      </c>
    </row>
    <row r="80" spans="1:34" x14ac:dyDescent="0.25">
      <c r="A80" s="2" t="s">
        <v>421</v>
      </c>
      <c r="B80" s="2" t="s">
        <v>83</v>
      </c>
      <c r="C80" t="str">
        <f t="shared" si="25"/>
        <v>hecpic,6M,192.168.27.44,pppoe</v>
      </c>
      <c r="D80" t="str">
        <f t="shared" si="26"/>
        <v>hecpic</v>
      </c>
      <c r="E80" t="str">
        <f t="shared" si="24"/>
        <v>6M,192.168.27.44,pppoe</v>
      </c>
      <c r="F80" t="str">
        <f t="shared" si="27"/>
        <v>6M</v>
      </c>
      <c r="G80" t="str">
        <f t="shared" si="28"/>
        <v>192.168.27.44,pppoe</v>
      </c>
      <c r="H80" t="str">
        <f t="shared" si="29"/>
        <v>192.168.27.44</v>
      </c>
      <c r="I80" t="str">
        <f t="shared" si="30"/>
        <v>pppoe</v>
      </c>
      <c r="J80" t="str">
        <f t="shared" ca="1" si="31"/>
        <v>INSERT INTO cliente (nombre_cliente, telefono_cliente, id_municipio, domicilio, ubicacion_gps, id_tipo_cliente) VALUES('Hector Pich Quisquina','92143656',13,'Domicilio de Sololá','76.713 -42.541',1);</v>
      </c>
      <c r="K80" t="s">
        <v>252</v>
      </c>
      <c r="L80" t="str">
        <f t="shared" ca="1" si="32"/>
        <v>INSERT INTO contrato_servicio (id_cliente, fecha_contrato, plan_contrato, estado_contrato, ip_asignada) VALUES(112,'2007-3-17','6M',1,'192.168.27.44');</v>
      </c>
      <c r="M80">
        <v>112</v>
      </c>
      <c r="N80">
        <f t="shared" si="33"/>
        <v>3</v>
      </c>
      <c r="O80" t="s">
        <v>513</v>
      </c>
      <c r="P80" t="str">
        <f t="shared" si="34"/>
        <v>INSERT INTO factura (fecha, id_cliente, id_usuario, id_estado_pago) VALUES('2021-01-05',112,2,1);</v>
      </c>
      <c r="X80">
        <f t="shared" si="35"/>
        <v>200</v>
      </c>
      <c r="Y80">
        <v>83</v>
      </c>
      <c r="Z80">
        <f t="shared" si="44"/>
        <v>252</v>
      </c>
      <c r="AA80">
        <f t="shared" si="37"/>
        <v>421</v>
      </c>
      <c r="AB80">
        <f t="shared" si="38"/>
        <v>590</v>
      </c>
      <c r="AC80">
        <f t="shared" si="39"/>
        <v>759</v>
      </c>
      <c r="AD80">
        <f t="shared" si="40"/>
        <v>928</v>
      </c>
      <c r="AE80">
        <f t="shared" si="41"/>
        <v>1097</v>
      </c>
      <c r="AF80">
        <f t="shared" si="42"/>
        <v>1266</v>
      </c>
      <c r="AG80">
        <f t="shared" si="43"/>
        <v>1435</v>
      </c>
      <c r="AH80" t="str">
        <f t="shared" si="36"/>
        <v>INSERT INTO detalle_factura (id_factura, id_producto_servicio, cantidad, precio, mes_pagado) VALUES(1435,10,1,200,'Septiembre');</v>
      </c>
    </row>
    <row r="81" spans="1:34" x14ac:dyDescent="0.25">
      <c r="A81" s="2" t="s">
        <v>422</v>
      </c>
      <c r="B81" s="2" t="s">
        <v>84</v>
      </c>
      <c r="C81" t="str">
        <f t="shared" si="25"/>
        <v>juaant,6M,192.168.27.47,pppoe</v>
      </c>
      <c r="D81" t="str">
        <f t="shared" si="26"/>
        <v>juaant</v>
      </c>
      <c r="E81" t="str">
        <f t="shared" si="24"/>
        <v>6M,192.168.27.47,pppoe</v>
      </c>
      <c r="F81" t="str">
        <f t="shared" si="27"/>
        <v>6M</v>
      </c>
      <c r="G81" t="str">
        <f t="shared" si="28"/>
        <v>192.168.27.47,pppoe</v>
      </c>
      <c r="H81" t="str">
        <f t="shared" si="29"/>
        <v>192.168.27.47</v>
      </c>
      <c r="I81" t="str">
        <f t="shared" si="30"/>
        <v>pppoe</v>
      </c>
      <c r="J81" t="str">
        <f t="shared" ca="1" si="31"/>
        <v>INSERT INTO cliente (nombre_cliente, telefono_cliente, id_municipio, domicilio, ubicacion_gps, id_tipo_cliente) VALUES('Juan Antonio Cojtin','79028335',18,'Domicilio de Sololá','66.664 -78.373',1);</v>
      </c>
      <c r="K81" t="s">
        <v>253</v>
      </c>
      <c r="L81" t="str">
        <f t="shared" ca="1" si="32"/>
        <v>INSERT INTO contrato_servicio (id_cliente, fecha_contrato, plan_contrato, estado_contrato, ip_asignada) VALUES(113,'2018-11-6','6M',1,'192.168.27.47');</v>
      </c>
      <c r="M81">
        <v>113</v>
      </c>
      <c r="N81">
        <f t="shared" si="33"/>
        <v>3</v>
      </c>
      <c r="O81" t="s">
        <v>513</v>
      </c>
      <c r="P81" t="str">
        <f t="shared" si="34"/>
        <v>INSERT INTO factura (fecha, id_cliente, id_usuario, id_estado_pago) VALUES('2021-01-05',113,2,1);</v>
      </c>
      <c r="X81">
        <f t="shared" si="35"/>
        <v>200</v>
      </c>
      <c r="Y81">
        <v>84</v>
      </c>
      <c r="Z81">
        <f t="shared" si="44"/>
        <v>253</v>
      </c>
      <c r="AA81">
        <f t="shared" si="37"/>
        <v>422</v>
      </c>
      <c r="AB81">
        <f t="shared" si="38"/>
        <v>591</v>
      </c>
      <c r="AC81">
        <f t="shared" si="39"/>
        <v>760</v>
      </c>
      <c r="AD81">
        <f t="shared" si="40"/>
        <v>929</v>
      </c>
      <c r="AE81">
        <f t="shared" si="41"/>
        <v>1098</v>
      </c>
      <c r="AF81">
        <f t="shared" si="42"/>
        <v>1267</v>
      </c>
      <c r="AG81">
        <f t="shared" si="43"/>
        <v>1436</v>
      </c>
      <c r="AH81" t="str">
        <f t="shared" si="36"/>
        <v>INSERT INTO detalle_factura (id_factura, id_producto_servicio, cantidad, precio, mes_pagado) VALUES(1436,10,1,200,'Septiembre');</v>
      </c>
    </row>
    <row r="82" spans="1:34" x14ac:dyDescent="0.25">
      <c r="A82" s="2" t="s">
        <v>423</v>
      </c>
      <c r="B82" s="2" t="s">
        <v>85</v>
      </c>
      <c r="C82" t="str">
        <f t="shared" si="25"/>
        <v>julchi,4M,192.168.27.107,pppoe</v>
      </c>
      <c r="D82" t="str">
        <f t="shared" si="26"/>
        <v>julchi</v>
      </c>
      <c r="E82" t="str">
        <f t="shared" si="24"/>
        <v>4M,192.168.27.107,pppoe</v>
      </c>
      <c r="F82" t="str">
        <f t="shared" si="27"/>
        <v>4M</v>
      </c>
      <c r="G82" t="str">
        <f t="shared" si="28"/>
        <v>192.168.27.107,pppoe</v>
      </c>
      <c r="H82" t="str">
        <f t="shared" si="29"/>
        <v>192.168.27.107</v>
      </c>
      <c r="I82" t="str">
        <f t="shared" si="30"/>
        <v>pppoe</v>
      </c>
      <c r="J82" t="str">
        <f t="shared" ca="1" si="31"/>
        <v>INSERT INTO cliente (nombre_cliente, telefono_cliente, id_municipio, domicilio, ubicacion_gps, id_tipo_cliente) VALUES('Julio Chiroy Yaxon','28742313',8,'Domicilio de Sololá','94.052 -48.365',1);</v>
      </c>
      <c r="K82" t="s">
        <v>254</v>
      </c>
      <c r="L82" t="str">
        <f t="shared" ca="1" si="32"/>
        <v>INSERT INTO contrato_servicio (id_cliente, fecha_contrato, plan_contrato, estado_contrato, ip_asignada) VALUES(114,'2010-12-4','4M',1,'192.168.27.107');</v>
      </c>
      <c r="M82">
        <v>114</v>
      </c>
      <c r="N82">
        <f t="shared" si="33"/>
        <v>2</v>
      </c>
      <c r="O82" t="s">
        <v>515</v>
      </c>
      <c r="P82" t="str">
        <f t="shared" si="34"/>
        <v>INSERT INTO factura (fecha, id_cliente, id_usuario, id_estado_pago) VALUES('2021-01-05',114,2,1);</v>
      </c>
      <c r="X82">
        <f t="shared" si="35"/>
        <v>150</v>
      </c>
      <c r="Y82">
        <v>85</v>
      </c>
      <c r="Z82">
        <f t="shared" si="44"/>
        <v>254</v>
      </c>
      <c r="AA82">
        <f t="shared" si="37"/>
        <v>423</v>
      </c>
      <c r="AB82">
        <f t="shared" si="38"/>
        <v>592</v>
      </c>
      <c r="AC82">
        <f t="shared" si="39"/>
        <v>761</v>
      </c>
      <c r="AD82">
        <f t="shared" si="40"/>
        <v>930</v>
      </c>
      <c r="AE82">
        <f t="shared" si="41"/>
        <v>1099</v>
      </c>
      <c r="AF82">
        <f t="shared" si="42"/>
        <v>1268</v>
      </c>
      <c r="AG82">
        <f t="shared" si="43"/>
        <v>1437</v>
      </c>
      <c r="AH82" t="str">
        <f t="shared" si="36"/>
        <v>INSERT INTO detalle_factura (id_factura, id_producto_servicio, cantidad, precio, mes_pagado) VALUES(1437,10,1,150,'Septiembre');</v>
      </c>
    </row>
    <row r="83" spans="1:34" x14ac:dyDescent="0.25">
      <c r="A83" s="2" t="s">
        <v>424</v>
      </c>
      <c r="B83" s="2" t="s">
        <v>86</v>
      </c>
      <c r="C83" t="str">
        <f t="shared" si="25"/>
        <v>gergua,6M,192.168.27.43,pppoe</v>
      </c>
      <c r="D83" t="str">
        <f t="shared" si="26"/>
        <v>gergua</v>
      </c>
      <c r="E83" t="str">
        <f t="shared" si="24"/>
        <v>6M,192.168.27.43,pppoe</v>
      </c>
      <c r="F83" t="str">
        <f t="shared" si="27"/>
        <v>6M</v>
      </c>
      <c r="G83" t="str">
        <f t="shared" si="28"/>
        <v>192.168.27.43,pppoe</v>
      </c>
      <c r="H83" t="str">
        <f t="shared" si="29"/>
        <v>192.168.27.43</v>
      </c>
      <c r="I83" t="str">
        <f t="shared" si="30"/>
        <v>pppoe</v>
      </c>
      <c r="J83" t="str">
        <f t="shared" ca="1" si="31"/>
        <v>INSERT INTO cliente (nombre_cliente, telefono_cliente, id_municipio, domicilio, ubicacion_gps, id_tipo_cliente) VALUES('Gerardo Guarquez Vasquez','69818024',6,'Domicilio de Sololá','88.677 -29.481',1);</v>
      </c>
      <c r="K83" t="s">
        <v>255</v>
      </c>
      <c r="L83" t="str">
        <f t="shared" ca="1" si="32"/>
        <v>INSERT INTO contrato_servicio (id_cliente, fecha_contrato, plan_contrato, estado_contrato, ip_asignada) VALUES(115,'2010-6-16','6M',1,'192.168.27.43');</v>
      </c>
      <c r="M83">
        <v>115</v>
      </c>
      <c r="N83">
        <f t="shared" si="33"/>
        <v>3</v>
      </c>
      <c r="O83" t="s">
        <v>513</v>
      </c>
      <c r="P83" t="str">
        <f t="shared" si="34"/>
        <v>INSERT INTO factura (fecha, id_cliente, id_usuario, id_estado_pago) VALUES('2021-01-05',115,2,1);</v>
      </c>
      <c r="X83">
        <f t="shared" si="35"/>
        <v>200</v>
      </c>
      <c r="Y83">
        <v>86</v>
      </c>
      <c r="Z83">
        <f t="shared" si="44"/>
        <v>255</v>
      </c>
      <c r="AA83">
        <f t="shared" si="37"/>
        <v>424</v>
      </c>
      <c r="AB83">
        <f t="shared" si="38"/>
        <v>593</v>
      </c>
      <c r="AC83">
        <f t="shared" si="39"/>
        <v>762</v>
      </c>
      <c r="AD83">
        <f t="shared" si="40"/>
        <v>931</v>
      </c>
      <c r="AE83">
        <f t="shared" si="41"/>
        <v>1100</v>
      </c>
      <c r="AF83">
        <f t="shared" si="42"/>
        <v>1269</v>
      </c>
      <c r="AG83">
        <f t="shared" si="43"/>
        <v>1438</v>
      </c>
      <c r="AH83" t="str">
        <f t="shared" si="36"/>
        <v>INSERT INTO detalle_factura (id_factura, id_producto_servicio, cantidad, precio, mes_pagado) VALUES(1438,10,1,200,'Septiembre');</v>
      </c>
    </row>
    <row r="84" spans="1:34" x14ac:dyDescent="0.25">
      <c r="A84" s="2" t="s">
        <v>425</v>
      </c>
      <c r="B84" s="2" t="s">
        <v>87</v>
      </c>
      <c r="C84" t="str">
        <f t="shared" si="25"/>
        <v>jormar,4M,192.168.27.123,pppoe</v>
      </c>
      <c r="D84" t="str">
        <f t="shared" si="26"/>
        <v>jormar</v>
      </c>
      <c r="E84" t="str">
        <f t="shared" si="24"/>
        <v>4M,192.168.27.123,pppoe</v>
      </c>
      <c r="F84" t="str">
        <f t="shared" si="27"/>
        <v>4M</v>
      </c>
      <c r="G84" t="str">
        <f t="shared" si="28"/>
        <v>192.168.27.123,pppoe</v>
      </c>
      <c r="H84" t="str">
        <f t="shared" si="29"/>
        <v>192.168.27.123</v>
      </c>
      <c r="I84" t="str">
        <f t="shared" si="30"/>
        <v>pppoe</v>
      </c>
      <c r="J84" t="str">
        <f t="shared" ca="1" si="31"/>
        <v>INSERT INTO cliente (nombre_cliente, telefono_cliente, id_municipio, domicilio, ubicacion_gps, id_tipo_cliente) VALUES('Jorge Mario Chiroy Chopen','54698735',6,'Domicilio de Sololá','90.018 -32.899',1);</v>
      </c>
      <c r="K84" t="s">
        <v>256</v>
      </c>
      <c r="L84" t="str">
        <f t="shared" ca="1" si="32"/>
        <v>INSERT INTO contrato_servicio (id_cliente, fecha_contrato, plan_contrato, estado_contrato, ip_asignada) VALUES(116,'2011-3-8','4M',1,'192.168.27.123');</v>
      </c>
      <c r="M84">
        <v>116</v>
      </c>
      <c r="N84">
        <f t="shared" si="33"/>
        <v>2</v>
      </c>
      <c r="O84" t="s">
        <v>515</v>
      </c>
      <c r="P84" t="str">
        <f t="shared" si="34"/>
        <v>INSERT INTO factura (fecha, id_cliente, id_usuario, id_estado_pago) VALUES('2021-01-05',116,2,1);</v>
      </c>
      <c r="X84">
        <f t="shared" si="35"/>
        <v>150</v>
      </c>
      <c r="Y84">
        <v>87</v>
      </c>
      <c r="Z84">
        <f t="shared" si="44"/>
        <v>256</v>
      </c>
      <c r="AA84">
        <f t="shared" si="37"/>
        <v>425</v>
      </c>
      <c r="AB84">
        <f t="shared" si="38"/>
        <v>594</v>
      </c>
      <c r="AC84">
        <f t="shared" si="39"/>
        <v>763</v>
      </c>
      <c r="AD84">
        <f t="shared" si="40"/>
        <v>932</v>
      </c>
      <c r="AE84">
        <f t="shared" si="41"/>
        <v>1101</v>
      </c>
      <c r="AF84">
        <f t="shared" si="42"/>
        <v>1270</v>
      </c>
      <c r="AG84">
        <f t="shared" si="43"/>
        <v>1439</v>
      </c>
      <c r="AH84" t="str">
        <f t="shared" si="36"/>
        <v>INSERT INTO detalle_factura (id_factura, id_producto_servicio, cantidad, precio, mes_pagado) VALUES(1439,10,1,150,'Septiembre');</v>
      </c>
    </row>
    <row r="85" spans="1:34" x14ac:dyDescent="0.25">
      <c r="A85" s="2" t="s">
        <v>426</v>
      </c>
      <c r="B85" s="2" t="s">
        <v>88</v>
      </c>
      <c r="C85" t="str">
        <f t="shared" si="25"/>
        <v>niccuc,6M,192.168.27.75,pppoe</v>
      </c>
      <c r="D85" t="str">
        <f t="shared" si="26"/>
        <v>niccuc</v>
      </c>
      <c r="E85" t="str">
        <f t="shared" si="24"/>
        <v>6M,192.168.27.75,pppoe</v>
      </c>
      <c r="F85" t="str">
        <f t="shared" si="27"/>
        <v>6M</v>
      </c>
      <c r="G85" t="str">
        <f t="shared" si="28"/>
        <v>192.168.27.75,pppoe</v>
      </c>
      <c r="H85" t="str">
        <f t="shared" si="29"/>
        <v>192.168.27.75</v>
      </c>
      <c r="I85" t="str">
        <f t="shared" si="30"/>
        <v>pppoe</v>
      </c>
      <c r="J85" t="str">
        <f t="shared" ca="1" si="31"/>
        <v>INSERT INTO cliente (nombre_cliente, telefono_cliente, id_municipio, domicilio, ubicacion_gps, id_tipo_cliente) VALUES('Nicolas Cuc Meletz','25560137',15,'Domicilio de Sololá','99.536 -66.770',1);</v>
      </c>
      <c r="K85" t="s">
        <v>257</v>
      </c>
      <c r="L85" t="str">
        <f t="shared" ca="1" si="32"/>
        <v>INSERT INTO contrato_servicio (id_cliente, fecha_contrato, plan_contrato, estado_contrato, ip_asignada) VALUES(117,'2005-11-28','6M',1,'192.168.27.75');</v>
      </c>
      <c r="M85">
        <v>117</v>
      </c>
      <c r="N85">
        <f t="shared" si="33"/>
        <v>3</v>
      </c>
      <c r="O85" t="s">
        <v>513</v>
      </c>
      <c r="P85" t="str">
        <f t="shared" si="34"/>
        <v>INSERT INTO factura (fecha, id_cliente, id_usuario, id_estado_pago) VALUES('2021-01-05',117,2,1);</v>
      </c>
      <c r="X85">
        <f t="shared" si="35"/>
        <v>200</v>
      </c>
      <c r="Y85">
        <v>88</v>
      </c>
      <c r="Z85">
        <f t="shared" si="44"/>
        <v>257</v>
      </c>
      <c r="AA85">
        <f t="shared" si="37"/>
        <v>426</v>
      </c>
      <c r="AB85">
        <f t="shared" si="38"/>
        <v>595</v>
      </c>
      <c r="AC85">
        <f t="shared" si="39"/>
        <v>764</v>
      </c>
      <c r="AD85">
        <f t="shared" si="40"/>
        <v>933</v>
      </c>
      <c r="AE85">
        <f t="shared" si="41"/>
        <v>1102</v>
      </c>
      <c r="AF85">
        <f t="shared" si="42"/>
        <v>1271</v>
      </c>
      <c r="AG85">
        <f t="shared" si="43"/>
        <v>1440</v>
      </c>
      <c r="AH85" t="str">
        <f t="shared" si="36"/>
        <v>INSERT INTO detalle_factura (id_factura, id_producto_servicio, cantidad, precio, mes_pagado) VALUES(1440,10,1,200,'Septiembre');</v>
      </c>
    </row>
    <row r="86" spans="1:34" x14ac:dyDescent="0.25">
      <c r="A86" s="2" t="s">
        <v>427</v>
      </c>
      <c r="B86" s="2" t="s">
        <v>89</v>
      </c>
      <c r="C86" t="str">
        <f t="shared" si="25"/>
        <v>andmor,6M,192.168.27.121,pppoe</v>
      </c>
      <c r="D86" t="str">
        <f t="shared" si="26"/>
        <v>andmor</v>
      </c>
      <c r="E86" t="str">
        <f t="shared" si="24"/>
        <v>6M,192.168.27.121,pppoe</v>
      </c>
      <c r="F86" t="str">
        <f t="shared" si="27"/>
        <v>6M</v>
      </c>
      <c r="G86" t="str">
        <f t="shared" si="28"/>
        <v>192.168.27.121,pppoe</v>
      </c>
      <c r="H86" t="str">
        <f t="shared" si="29"/>
        <v>192.168.27.121</v>
      </c>
      <c r="I86" t="str">
        <f t="shared" si="30"/>
        <v>pppoe</v>
      </c>
      <c r="J86" t="str">
        <f t="shared" ca="1" si="31"/>
        <v>INSERT INTO cliente (nombre_cliente, telefono_cliente, id_municipio, domicilio, ubicacion_gps, id_tipo_cliente) VALUES('Andres Morales Bocel','23438147',1,'Domicilio de Sololá','14.238 -70.867',1);</v>
      </c>
      <c r="K86" t="s">
        <v>258</v>
      </c>
      <c r="L86" t="str">
        <f t="shared" ca="1" si="32"/>
        <v>INSERT INTO contrato_servicio (id_cliente, fecha_contrato, plan_contrato, estado_contrato, ip_asignada) VALUES(118,'2012-12-16','6M',1,'192.168.27.121');</v>
      </c>
      <c r="M86">
        <v>118</v>
      </c>
      <c r="N86">
        <f t="shared" si="33"/>
        <v>3</v>
      </c>
      <c r="O86" t="s">
        <v>513</v>
      </c>
      <c r="P86" t="str">
        <f t="shared" si="34"/>
        <v>INSERT INTO factura (fecha, id_cliente, id_usuario, id_estado_pago) VALUES('2021-01-05',118,2,1);</v>
      </c>
      <c r="X86">
        <f t="shared" si="35"/>
        <v>200</v>
      </c>
      <c r="Y86">
        <v>89</v>
      </c>
      <c r="Z86">
        <f t="shared" si="44"/>
        <v>258</v>
      </c>
      <c r="AA86">
        <f t="shared" si="37"/>
        <v>427</v>
      </c>
      <c r="AB86">
        <f t="shared" si="38"/>
        <v>596</v>
      </c>
      <c r="AC86">
        <f t="shared" si="39"/>
        <v>765</v>
      </c>
      <c r="AD86">
        <f t="shared" si="40"/>
        <v>934</v>
      </c>
      <c r="AE86">
        <f t="shared" si="41"/>
        <v>1103</v>
      </c>
      <c r="AF86">
        <f t="shared" si="42"/>
        <v>1272</v>
      </c>
      <c r="AG86">
        <f t="shared" si="43"/>
        <v>1441</v>
      </c>
      <c r="AH86" t="str">
        <f t="shared" si="36"/>
        <v>INSERT INTO detalle_factura (id_factura, id_producto_servicio, cantidad, precio, mes_pagado) VALUES(1441,10,1,200,'Septiembre');</v>
      </c>
    </row>
    <row r="87" spans="1:34" x14ac:dyDescent="0.25">
      <c r="A87" s="2" t="s">
        <v>428</v>
      </c>
      <c r="B87" s="2" t="s">
        <v>90</v>
      </c>
      <c r="C87" t="str">
        <f t="shared" si="25"/>
        <v>alexoc,6M,192.168.27.57,pppoe</v>
      </c>
      <c r="D87" t="str">
        <f t="shared" si="26"/>
        <v>alexoc</v>
      </c>
      <c r="E87" t="str">
        <f t="shared" si="24"/>
        <v>6M,192.168.27.57,pppoe</v>
      </c>
      <c r="F87" t="str">
        <f t="shared" si="27"/>
        <v>6M</v>
      </c>
      <c r="G87" t="str">
        <f t="shared" si="28"/>
        <v>192.168.27.57,pppoe</v>
      </c>
      <c r="H87" t="str">
        <f t="shared" si="29"/>
        <v>192.168.27.57</v>
      </c>
      <c r="I87" t="str">
        <f t="shared" si="30"/>
        <v>pppoe</v>
      </c>
      <c r="J87" t="str">
        <f t="shared" ca="1" si="31"/>
        <v>INSERT INTO cliente (nombre_cliente, telefono_cliente, id_municipio, domicilio, ubicacion_gps, id_tipo_cliente) VALUES('Alex Xoch','39592129',5,'Domicilio de Sololá','66.784 -69.127',1);</v>
      </c>
      <c r="K87" t="s">
        <v>259</v>
      </c>
      <c r="L87" t="str">
        <f t="shared" ca="1" si="32"/>
        <v>INSERT INTO contrato_servicio (id_cliente, fecha_contrato, plan_contrato, estado_contrato, ip_asignada) VALUES(119,'2018-7-27','6M',1,'192.168.27.57');</v>
      </c>
      <c r="M87">
        <v>119</v>
      </c>
      <c r="N87">
        <f t="shared" si="33"/>
        <v>3</v>
      </c>
      <c r="O87" t="s">
        <v>513</v>
      </c>
      <c r="P87" t="str">
        <f t="shared" si="34"/>
        <v>INSERT INTO factura (fecha, id_cliente, id_usuario, id_estado_pago) VALUES('2021-01-05',119,2,1);</v>
      </c>
      <c r="X87">
        <f t="shared" si="35"/>
        <v>200</v>
      </c>
      <c r="Y87">
        <v>90</v>
      </c>
      <c r="Z87">
        <f t="shared" si="44"/>
        <v>259</v>
      </c>
      <c r="AA87">
        <f t="shared" si="37"/>
        <v>428</v>
      </c>
      <c r="AB87">
        <f t="shared" si="38"/>
        <v>597</v>
      </c>
      <c r="AC87">
        <f t="shared" si="39"/>
        <v>766</v>
      </c>
      <c r="AD87">
        <f t="shared" si="40"/>
        <v>935</v>
      </c>
      <c r="AE87">
        <f t="shared" si="41"/>
        <v>1104</v>
      </c>
      <c r="AF87">
        <f t="shared" si="42"/>
        <v>1273</v>
      </c>
      <c r="AG87">
        <f t="shared" si="43"/>
        <v>1442</v>
      </c>
      <c r="AH87" t="str">
        <f t="shared" si="36"/>
        <v>INSERT INTO detalle_factura (id_factura, id_producto_servicio, cantidad, precio, mes_pagado) VALUES(1442,10,1,200,'Septiembre');</v>
      </c>
    </row>
    <row r="88" spans="1:34" x14ac:dyDescent="0.25">
      <c r="A88" s="2" t="s">
        <v>429</v>
      </c>
      <c r="B88" s="2" t="s">
        <v>91</v>
      </c>
      <c r="C88" t="str">
        <f t="shared" si="25"/>
        <v>marpal,6M,192.168.27.86,pppoe</v>
      </c>
      <c r="D88" t="str">
        <f t="shared" si="26"/>
        <v>marpal</v>
      </c>
      <c r="E88" t="str">
        <f t="shared" si="24"/>
        <v>6M,192.168.27.86,pppoe</v>
      </c>
      <c r="F88" t="str">
        <f t="shared" si="27"/>
        <v>6M</v>
      </c>
      <c r="G88" t="str">
        <f t="shared" si="28"/>
        <v>192.168.27.86,pppoe</v>
      </c>
      <c r="H88" t="str">
        <f t="shared" si="29"/>
        <v>192.168.27.86</v>
      </c>
      <c r="I88" t="str">
        <f t="shared" si="30"/>
        <v>pppoe</v>
      </c>
      <c r="J88" t="str">
        <f t="shared" ca="1" si="31"/>
        <v>INSERT INTO cliente (nombre_cliente, telefono_cliente, id_municipio, domicilio, ubicacion_gps, id_tipo_cliente) VALUES('Marcelino Palax Par','25121366',16,'Domicilio de Sololá','28.059 -78.673',1);</v>
      </c>
      <c r="K88" t="s">
        <v>260</v>
      </c>
      <c r="L88" t="str">
        <f t="shared" ca="1" si="32"/>
        <v>INSERT INTO contrato_servicio (id_cliente, fecha_contrato, plan_contrato, estado_contrato, ip_asignada) VALUES(120,'2009-3-21','6M',1,'192.168.27.86');</v>
      </c>
      <c r="M88">
        <v>120</v>
      </c>
      <c r="N88">
        <f t="shared" si="33"/>
        <v>3</v>
      </c>
      <c r="O88" t="s">
        <v>513</v>
      </c>
      <c r="P88" t="str">
        <f t="shared" si="34"/>
        <v>INSERT INTO factura (fecha, id_cliente, id_usuario, id_estado_pago) VALUES('2021-01-05',120,2,1);</v>
      </c>
      <c r="X88">
        <f t="shared" si="35"/>
        <v>200</v>
      </c>
      <c r="Y88">
        <v>91</v>
      </c>
      <c r="Z88">
        <f t="shared" si="44"/>
        <v>260</v>
      </c>
      <c r="AA88">
        <f t="shared" si="37"/>
        <v>429</v>
      </c>
      <c r="AB88">
        <f t="shared" si="38"/>
        <v>598</v>
      </c>
      <c r="AC88">
        <f t="shared" si="39"/>
        <v>767</v>
      </c>
      <c r="AD88">
        <f t="shared" si="40"/>
        <v>936</v>
      </c>
      <c r="AE88">
        <f t="shared" si="41"/>
        <v>1105</v>
      </c>
      <c r="AF88">
        <f t="shared" si="42"/>
        <v>1274</v>
      </c>
      <c r="AG88">
        <f t="shared" si="43"/>
        <v>1443</v>
      </c>
      <c r="AH88" t="str">
        <f t="shared" si="36"/>
        <v>INSERT INTO detalle_factura (id_factura, id_producto_servicio, cantidad, precio, mes_pagado) VALUES(1443,10,1,200,'Septiembre');</v>
      </c>
    </row>
    <row r="89" spans="1:34" x14ac:dyDescent="0.25">
      <c r="A89" s="2" t="s">
        <v>430</v>
      </c>
      <c r="B89" s="2" t="s">
        <v>92</v>
      </c>
      <c r="C89" t="str">
        <f t="shared" si="25"/>
        <v>rolchu,6M,192.168.27.16,pppoe</v>
      </c>
      <c r="D89" t="str">
        <f t="shared" si="26"/>
        <v>rolchu</v>
      </c>
      <c r="E89" t="str">
        <f t="shared" si="24"/>
        <v>6M,192.168.27.16,pppoe</v>
      </c>
      <c r="F89" t="str">
        <f t="shared" si="27"/>
        <v>6M</v>
      </c>
      <c r="G89" t="str">
        <f t="shared" si="28"/>
        <v>192.168.27.16,pppoe</v>
      </c>
      <c r="H89" t="str">
        <f t="shared" si="29"/>
        <v>192.168.27.16</v>
      </c>
      <c r="I89" t="str">
        <f t="shared" si="30"/>
        <v>pppoe</v>
      </c>
      <c r="J89" t="str">
        <f t="shared" ca="1" si="31"/>
        <v>INSERT INTO cliente (nombre_cliente, telefono_cliente, id_municipio, domicilio, ubicacion_gps, id_tipo_cliente) VALUES('Rolando Churunel Escuela','15246053',11,'Domicilio de Sololá','51.679 -59.856',1);</v>
      </c>
      <c r="K89" t="s">
        <v>261</v>
      </c>
      <c r="L89" t="str">
        <f t="shared" ca="1" si="32"/>
        <v>INSERT INTO contrato_servicio (id_cliente, fecha_contrato, plan_contrato, estado_contrato, ip_asignada) VALUES(121,'2001-6-1','6M',1,'192.168.27.16');</v>
      </c>
      <c r="M89">
        <v>121</v>
      </c>
      <c r="N89">
        <f t="shared" si="33"/>
        <v>3</v>
      </c>
      <c r="O89" t="s">
        <v>513</v>
      </c>
      <c r="P89" t="str">
        <f t="shared" si="34"/>
        <v>INSERT INTO factura (fecha, id_cliente, id_usuario, id_estado_pago) VALUES('2021-01-05',121,2,1);</v>
      </c>
      <c r="X89">
        <f t="shared" si="35"/>
        <v>200</v>
      </c>
      <c r="Y89">
        <v>92</v>
      </c>
      <c r="Z89">
        <f t="shared" si="44"/>
        <v>261</v>
      </c>
      <c r="AA89">
        <f t="shared" si="37"/>
        <v>430</v>
      </c>
      <c r="AB89">
        <f t="shared" si="38"/>
        <v>599</v>
      </c>
      <c r="AC89">
        <f t="shared" si="39"/>
        <v>768</v>
      </c>
      <c r="AD89">
        <f t="shared" si="40"/>
        <v>937</v>
      </c>
      <c r="AE89">
        <f t="shared" si="41"/>
        <v>1106</v>
      </c>
      <c r="AF89">
        <f t="shared" si="42"/>
        <v>1275</v>
      </c>
      <c r="AG89">
        <f t="shared" si="43"/>
        <v>1444</v>
      </c>
      <c r="AH89" t="str">
        <f t="shared" si="36"/>
        <v>INSERT INTO detalle_factura (id_factura, id_producto_servicio, cantidad, precio, mes_pagado) VALUES(1444,10,1,200,'Septiembre');</v>
      </c>
    </row>
    <row r="90" spans="1:34" x14ac:dyDescent="0.25">
      <c r="A90" s="2" t="s">
        <v>431</v>
      </c>
      <c r="B90" s="2" t="s">
        <v>93</v>
      </c>
      <c r="C90" t="str">
        <f t="shared" si="25"/>
        <v>eligua,6M,192.168.27.51,pppoe</v>
      </c>
      <c r="D90" t="str">
        <f t="shared" si="26"/>
        <v>eligua</v>
      </c>
      <c r="E90" t="str">
        <f t="shared" si="24"/>
        <v>6M,192.168.27.51,pppoe</v>
      </c>
      <c r="F90" t="str">
        <f t="shared" si="27"/>
        <v>6M</v>
      </c>
      <c r="G90" t="str">
        <f t="shared" si="28"/>
        <v>192.168.27.51,pppoe</v>
      </c>
      <c r="H90" t="str">
        <f t="shared" si="29"/>
        <v>192.168.27.51</v>
      </c>
      <c r="I90" t="str">
        <f t="shared" si="30"/>
        <v>pppoe</v>
      </c>
      <c r="J90" t="str">
        <f t="shared" ca="1" si="31"/>
        <v>INSERT INTO cliente (nombre_cliente, telefono_cliente, id_municipio, domicilio, ubicacion_gps, id_tipo_cliente) VALUES('Elias Guarcax Bixcul','80525410',15,'Domicilio de Sololá','96.007 -28.310',1);</v>
      </c>
      <c r="K90" t="s">
        <v>262</v>
      </c>
      <c r="L90" t="str">
        <f t="shared" ca="1" si="32"/>
        <v>INSERT INTO contrato_servicio (id_cliente, fecha_contrato, plan_contrato, estado_contrato, ip_asignada) VALUES(122,'2005-2-19','6M',1,'192.168.27.51');</v>
      </c>
      <c r="M90">
        <v>122</v>
      </c>
      <c r="N90">
        <f t="shared" si="33"/>
        <v>3</v>
      </c>
      <c r="O90" t="s">
        <v>513</v>
      </c>
      <c r="P90" t="str">
        <f t="shared" si="34"/>
        <v>INSERT INTO factura (fecha, id_cliente, id_usuario, id_estado_pago) VALUES('2021-01-05',122,2,1);</v>
      </c>
      <c r="X90">
        <f t="shared" si="35"/>
        <v>200</v>
      </c>
      <c r="Y90">
        <v>93</v>
      </c>
      <c r="Z90">
        <f t="shared" si="44"/>
        <v>262</v>
      </c>
      <c r="AA90">
        <f t="shared" si="37"/>
        <v>431</v>
      </c>
      <c r="AB90">
        <f t="shared" si="38"/>
        <v>600</v>
      </c>
      <c r="AC90">
        <f t="shared" si="39"/>
        <v>769</v>
      </c>
      <c r="AD90">
        <f t="shared" si="40"/>
        <v>938</v>
      </c>
      <c r="AE90">
        <f t="shared" si="41"/>
        <v>1107</v>
      </c>
      <c r="AF90">
        <f t="shared" si="42"/>
        <v>1276</v>
      </c>
      <c r="AG90">
        <f t="shared" si="43"/>
        <v>1445</v>
      </c>
      <c r="AH90" t="str">
        <f t="shared" si="36"/>
        <v>INSERT INTO detalle_factura (id_factura, id_producto_servicio, cantidad, precio, mes_pagado) VALUES(1445,10,1,200,'Septiembre');</v>
      </c>
    </row>
    <row r="91" spans="1:34" x14ac:dyDescent="0.25">
      <c r="A91" s="2" t="s">
        <v>432</v>
      </c>
      <c r="B91" s="2" t="s">
        <v>94</v>
      </c>
      <c r="C91" t="str">
        <f t="shared" si="25"/>
        <v>joschi,6M,192.168.27.28,pppoe</v>
      </c>
      <c r="D91" t="str">
        <f t="shared" si="26"/>
        <v>joschi</v>
      </c>
      <c r="E91" t="str">
        <f t="shared" si="24"/>
        <v>6M,192.168.27.28,pppoe</v>
      </c>
      <c r="F91" t="str">
        <f t="shared" si="27"/>
        <v>6M</v>
      </c>
      <c r="G91" t="str">
        <f t="shared" si="28"/>
        <v>192.168.27.28,pppoe</v>
      </c>
      <c r="H91" t="str">
        <f t="shared" si="29"/>
        <v>192.168.27.28</v>
      </c>
      <c r="I91" t="str">
        <f t="shared" si="30"/>
        <v>pppoe</v>
      </c>
      <c r="J91" t="str">
        <f t="shared" ca="1" si="31"/>
        <v>INSERT INTO cliente (nombre_cliente, telefono_cliente, id_municipio, domicilio, ubicacion_gps, id_tipo_cliente) VALUES('Jose Chiroy Panjoj','72783271',4,'Domicilio de Sololá','54.477 -53.961',1);</v>
      </c>
      <c r="K91" t="s">
        <v>263</v>
      </c>
      <c r="L91" t="str">
        <f t="shared" ca="1" si="32"/>
        <v>INSERT INTO contrato_servicio (id_cliente, fecha_contrato, plan_contrato, estado_contrato, ip_asignada) VALUES(123,'2005-8-7','6M',1,'192.168.27.28');</v>
      </c>
      <c r="M91">
        <v>123</v>
      </c>
      <c r="N91">
        <f t="shared" si="33"/>
        <v>3</v>
      </c>
      <c r="O91" t="s">
        <v>513</v>
      </c>
      <c r="P91" t="str">
        <f t="shared" si="34"/>
        <v>INSERT INTO factura (fecha, id_cliente, id_usuario, id_estado_pago) VALUES('2021-01-05',123,2,1);</v>
      </c>
      <c r="X91">
        <f t="shared" si="35"/>
        <v>200</v>
      </c>
      <c r="Y91">
        <v>94</v>
      </c>
      <c r="Z91">
        <f t="shared" si="44"/>
        <v>263</v>
      </c>
      <c r="AA91">
        <f t="shared" si="37"/>
        <v>432</v>
      </c>
      <c r="AB91">
        <f t="shared" si="38"/>
        <v>601</v>
      </c>
      <c r="AC91">
        <f t="shared" si="39"/>
        <v>770</v>
      </c>
      <c r="AD91">
        <f t="shared" si="40"/>
        <v>939</v>
      </c>
      <c r="AE91">
        <f t="shared" si="41"/>
        <v>1108</v>
      </c>
      <c r="AF91">
        <f t="shared" si="42"/>
        <v>1277</v>
      </c>
      <c r="AG91">
        <f t="shared" si="43"/>
        <v>1446</v>
      </c>
      <c r="AH91" t="str">
        <f t="shared" si="36"/>
        <v>INSERT INTO detalle_factura (id_factura, id_producto_servicio, cantidad, precio, mes_pagado) VALUES(1446,10,1,200,'Septiembre');</v>
      </c>
    </row>
    <row r="92" spans="1:34" x14ac:dyDescent="0.25">
      <c r="A92" s="2" t="s">
        <v>433</v>
      </c>
      <c r="B92" s="2" t="s">
        <v>95</v>
      </c>
      <c r="C92" t="str">
        <f t="shared" si="25"/>
        <v>jormar,6M,192.168.27.139,pppoe</v>
      </c>
      <c r="D92" t="str">
        <f t="shared" si="26"/>
        <v>jormar</v>
      </c>
      <c r="E92" t="str">
        <f t="shared" si="24"/>
        <v>6M,192.168.27.139,pppoe</v>
      </c>
      <c r="F92" t="str">
        <f t="shared" si="27"/>
        <v>6M</v>
      </c>
      <c r="G92" t="str">
        <f t="shared" si="28"/>
        <v>192.168.27.139,pppoe</v>
      </c>
      <c r="H92" t="str">
        <f t="shared" si="29"/>
        <v>192.168.27.139</v>
      </c>
      <c r="I92" t="str">
        <f t="shared" si="30"/>
        <v>pppoe</v>
      </c>
      <c r="J92" t="str">
        <f t="shared" ca="1" si="31"/>
        <v>INSERT INTO cliente (nombre_cliente, telefono_cliente, id_municipio, domicilio, ubicacion_gps, id_tipo_cliente) VALUES('Jorge Mario Morales Cosigua1','73752533',12,'Domicilio de Sololá','53.282 -34.972',1);</v>
      </c>
      <c r="K92" t="s">
        <v>264</v>
      </c>
      <c r="L92" t="str">
        <f t="shared" ca="1" si="32"/>
        <v>INSERT INTO contrato_servicio (id_cliente, fecha_contrato, plan_contrato, estado_contrato, ip_asignada) VALUES(124,'2012-7-20','6M',1,'192.168.27.139');</v>
      </c>
      <c r="M92">
        <v>124</v>
      </c>
      <c r="N92">
        <f t="shared" si="33"/>
        <v>3</v>
      </c>
      <c r="O92" t="s">
        <v>513</v>
      </c>
      <c r="P92" t="str">
        <f t="shared" si="34"/>
        <v>INSERT INTO factura (fecha, id_cliente, id_usuario, id_estado_pago) VALUES('2021-01-05',124,2,1);</v>
      </c>
      <c r="X92">
        <f t="shared" si="35"/>
        <v>200</v>
      </c>
      <c r="Y92">
        <v>95</v>
      </c>
      <c r="Z92">
        <f t="shared" si="44"/>
        <v>264</v>
      </c>
      <c r="AA92">
        <f t="shared" si="37"/>
        <v>433</v>
      </c>
      <c r="AB92">
        <f t="shared" si="38"/>
        <v>602</v>
      </c>
      <c r="AC92">
        <f t="shared" si="39"/>
        <v>771</v>
      </c>
      <c r="AD92">
        <f t="shared" si="40"/>
        <v>940</v>
      </c>
      <c r="AE92">
        <f t="shared" si="41"/>
        <v>1109</v>
      </c>
      <c r="AF92">
        <f t="shared" si="42"/>
        <v>1278</v>
      </c>
      <c r="AG92">
        <f t="shared" si="43"/>
        <v>1447</v>
      </c>
      <c r="AH92" t="str">
        <f t="shared" si="36"/>
        <v>INSERT INTO detalle_factura (id_factura, id_producto_servicio, cantidad, precio, mes_pagado) VALUES(1447,10,1,200,'Septiembre');</v>
      </c>
    </row>
    <row r="93" spans="1:34" x14ac:dyDescent="0.25">
      <c r="A93" s="2" t="s">
        <v>434</v>
      </c>
      <c r="B93" s="2" t="s">
        <v>96</v>
      </c>
      <c r="C93" t="str">
        <f t="shared" si="25"/>
        <v>reichi,12M,192.168.27.102,pppoe</v>
      </c>
      <c r="D93" t="str">
        <f t="shared" si="26"/>
        <v>reichi</v>
      </c>
      <c r="E93" t="str">
        <f t="shared" si="24"/>
        <v>12M,192.168.27.102,pppoe</v>
      </c>
      <c r="F93" t="str">
        <f t="shared" si="27"/>
        <v>12M</v>
      </c>
      <c r="G93" t="str">
        <f t="shared" si="28"/>
        <v>192.168.27.102,pppoe</v>
      </c>
      <c r="H93" t="str">
        <f t="shared" si="29"/>
        <v>192.168.27.102</v>
      </c>
      <c r="I93" t="str">
        <f t="shared" si="30"/>
        <v>pppoe</v>
      </c>
      <c r="J93" t="str">
        <f t="shared" ca="1" si="31"/>
        <v>INSERT INTO cliente (nombre_cliente, telefono_cliente, id_municipio, domicilio, ubicacion_gps, id_tipo_cliente) VALUES('Reinaldo Chiroy','47815111',10,'Domicilio de Sololá','78.165 -96.877',1);</v>
      </c>
      <c r="K93" t="s">
        <v>265</v>
      </c>
      <c r="L93" t="str">
        <f t="shared" ca="1" si="32"/>
        <v>INSERT INTO contrato_servicio (id_cliente, fecha_contrato, plan_contrato, estado_contrato, ip_asignada) VALUES(125,'2003-11-17','12M',1,'192.168.27.102');</v>
      </c>
      <c r="M93">
        <v>125</v>
      </c>
      <c r="N93">
        <f t="shared" si="33"/>
        <v>6</v>
      </c>
      <c r="O93" t="s">
        <v>517</v>
      </c>
      <c r="P93" t="str">
        <f t="shared" si="34"/>
        <v>INSERT INTO factura (fecha, id_cliente, id_usuario, id_estado_pago) VALUES('2021-01-05',125,2,1);</v>
      </c>
      <c r="X93">
        <f t="shared" si="35"/>
        <v>475</v>
      </c>
      <c r="Y93">
        <v>96</v>
      </c>
      <c r="Z93">
        <f t="shared" si="44"/>
        <v>265</v>
      </c>
      <c r="AA93">
        <f t="shared" si="37"/>
        <v>434</v>
      </c>
      <c r="AB93">
        <f t="shared" si="38"/>
        <v>603</v>
      </c>
      <c r="AC93">
        <f t="shared" si="39"/>
        <v>772</v>
      </c>
      <c r="AD93">
        <f t="shared" si="40"/>
        <v>941</v>
      </c>
      <c r="AE93">
        <f t="shared" si="41"/>
        <v>1110</v>
      </c>
      <c r="AF93">
        <f t="shared" si="42"/>
        <v>1279</v>
      </c>
      <c r="AG93">
        <f t="shared" si="43"/>
        <v>1448</v>
      </c>
      <c r="AH93" t="str">
        <f t="shared" si="36"/>
        <v>INSERT INTO detalle_factura (id_factura, id_producto_servicio, cantidad, precio, mes_pagado) VALUES(1448,10,1,475,'Septiembre');</v>
      </c>
    </row>
    <row r="94" spans="1:34" x14ac:dyDescent="0.25">
      <c r="A94" s="2" t="s">
        <v>435</v>
      </c>
      <c r="B94" s="2" t="s">
        <v>97</v>
      </c>
      <c r="C94" t="str">
        <f t="shared" si="25"/>
        <v>terpos,6M,192.168.27.127,pppoe</v>
      </c>
      <c r="D94" t="str">
        <f t="shared" si="26"/>
        <v>terpos</v>
      </c>
      <c r="E94" t="str">
        <f t="shared" si="24"/>
        <v>6M,192.168.27.127,pppoe</v>
      </c>
      <c r="F94" t="str">
        <f t="shared" si="27"/>
        <v>6M</v>
      </c>
      <c r="G94" t="str">
        <f t="shared" si="28"/>
        <v>192.168.27.127,pppoe</v>
      </c>
      <c r="H94" t="str">
        <f t="shared" si="29"/>
        <v>192.168.27.127</v>
      </c>
      <c r="I94" t="str">
        <f t="shared" si="30"/>
        <v>pppoe</v>
      </c>
      <c r="J94" t="str">
        <f t="shared" ca="1" si="31"/>
        <v>INSERT INTO cliente (nombre_cliente, telefono_cliente, id_municipio, domicilio, ubicacion_gps, id_tipo_cliente) VALUES('Teresa Pos Ajiquichi','62085889',3,'Domicilio de Sololá','74.308 -93.933',1);</v>
      </c>
      <c r="K94" t="s">
        <v>266</v>
      </c>
      <c r="L94" t="str">
        <f t="shared" ca="1" si="32"/>
        <v>INSERT INTO contrato_servicio (id_cliente, fecha_contrato, plan_contrato, estado_contrato, ip_asignada) VALUES(126,'2015-4-13','6M',1,'192.168.27.127');</v>
      </c>
      <c r="M94">
        <v>126</v>
      </c>
      <c r="N94">
        <f t="shared" si="33"/>
        <v>3</v>
      </c>
      <c r="O94" t="s">
        <v>513</v>
      </c>
      <c r="P94" t="str">
        <f t="shared" si="34"/>
        <v>INSERT INTO factura (fecha, id_cliente, id_usuario, id_estado_pago) VALUES('2021-01-05',126,2,1);</v>
      </c>
      <c r="X94">
        <f t="shared" si="35"/>
        <v>200</v>
      </c>
      <c r="Y94">
        <v>97</v>
      </c>
      <c r="Z94">
        <f t="shared" si="44"/>
        <v>266</v>
      </c>
      <c r="AA94">
        <f t="shared" si="37"/>
        <v>435</v>
      </c>
      <c r="AB94">
        <f t="shared" si="38"/>
        <v>604</v>
      </c>
      <c r="AC94">
        <f t="shared" si="39"/>
        <v>773</v>
      </c>
      <c r="AD94">
        <f t="shared" si="40"/>
        <v>942</v>
      </c>
      <c r="AE94">
        <f t="shared" si="41"/>
        <v>1111</v>
      </c>
      <c r="AF94">
        <f t="shared" si="42"/>
        <v>1280</v>
      </c>
      <c r="AG94">
        <f t="shared" si="43"/>
        <v>1449</v>
      </c>
      <c r="AH94" t="str">
        <f t="shared" si="36"/>
        <v>INSERT INTO detalle_factura (id_factura, id_producto_servicio, cantidad, precio, mes_pagado) VALUES(1449,10,1,200,'Septiembre');</v>
      </c>
    </row>
    <row r="95" spans="1:34" x14ac:dyDescent="0.25">
      <c r="A95" s="2" t="s">
        <v>436</v>
      </c>
      <c r="B95" s="2" t="s">
        <v>98</v>
      </c>
      <c r="C95" t="str">
        <f t="shared" si="25"/>
        <v>marchu,6M,192.168.27.104,pppoe</v>
      </c>
      <c r="D95" t="str">
        <f t="shared" si="26"/>
        <v>marchu</v>
      </c>
      <c r="E95" t="str">
        <f t="shared" si="24"/>
        <v>6M,192.168.27.104,pppoe</v>
      </c>
      <c r="F95" t="str">
        <f t="shared" si="27"/>
        <v>6M</v>
      </c>
      <c r="G95" t="str">
        <f t="shared" si="28"/>
        <v>192.168.27.104,pppoe</v>
      </c>
      <c r="H95" t="str">
        <f t="shared" si="29"/>
        <v>192.168.27.104</v>
      </c>
      <c r="I95" t="str">
        <f t="shared" si="30"/>
        <v>pppoe</v>
      </c>
      <c r="J95" t="str">
        <f t="shared" ca="1" si="31"/>
        <v>INSERT INTO cliente (nombre_cliente, telefono_cliente, id_municipio, domicilio, ubicacion_gps, id_tipo_cliente) VALUES('Maria Churunel Quisquina','39778531',15,'Domicilio de Sololá','04.210 -54.835',1);</v>
      </c>
      <c r="K95" t="s">
        <v>267</v>
      </c>
      <c r="L95" t="str">
        <f t="shared" ca="1" si="32"/>
        <v>INSERT INTO contrato_servicio (id_cliente, fecha_contrato, plan_contrato, estado_contrato, ip_asignada) VALUES(127,'2001-3-12','6M',1,'192.168.27.104');</v>
      </c>
      <c r="M95">
        <v>127</v>
      </c>
      <c r="N95">
        <f t="shared" si="33"/>
        <v>3</v>
      </c>
      <c r="O95" t="s">
        <v>513</v>
      </c>
      <c r="P95" t="str">
        <f t="shared" si="34"/>
        <v>INSERT INTO factura (fecha, id_cliente, id_usuario, id_estado_pago) VALUES('2021-01-05',127,2,1);</v>
      </c>
      <c r="X95">
        <f t="shared" si="35"/>
        <v>200</v>
      </c>
      <c r="Y95">
        <v>98</v>
      </c>
      <c r="Z95">
        <f t="shared" si="44"/>
        <v>267</v>
      </c>
      <c r="AA95">
        <f t="shared" si="37"/>
        <v>436</v>
      </c>
      <c r="AB95">
        <f t="shared" si="38"/>
        <v>605</v>
      </c>
      <c r="AC95">
        <f t="shared" si="39"/>
        <v>774</v>
      </c>
      <c r="AD95">
        <f t="shared" si="40"/>
        <v>943</v>
      </c>
      <c r="AE95">
        <f t="shared" si="41"/>
        <v>1112</v>
      </c>
      <c r="AF95">
        <f t="shared" si="42"/>
        <v>1281</v>
      </c>
      <c r="AG95">
        <f t="shared" si="43"/>
        <v>1450</v>
      </c>
      <c r="AH95" t="str">
        <f t="shared" si="36"/>
        <v>INSERT INTO detalle_factura (id_factura, id_producto_servicio, cantidad, precio, mes_pagado) VALUES(1450,10,1,200,'Septiembre');</v>
      </c>
    </row>
    <row r="96" spans="1:34" x14ac:dyDescent="0.25">
      <c r="A96" s="2" t="s">
        <v>437</v>
      </c>
      <c r="B96" s="2" t="s">
        <v>99</v>
      </c>
      <c r="C96" t="str">
        <f t="shared" si="25"/>
        <v>simajq,4M,192.168.27.103,pppoe</v>
      </c>
      <c r="D96" t="str">
        <f t="shared" si="26"/>
        <v>simajq</v>
      </c>
      <c r="E96" t="str">
        <f t="shared" si="24"/>
        <v>4M,192.168.27.103,pppoe</v>
      </c>
      <c r="F96" t="str">
        <f t="shared" si="27"/>
        <v>4M</v>
      </c>
      <c r="G96" t="str">
        <f t="shared" si="28"/>
        <v>192.168.27.103,pppoe</v>
      </c>
      <c r="H96" t="str">
        <f t="shared" si="29"/>
        <v>192.168.27.103</v>
      </c>
      <c r="I96" t="str">
        <f t="shared" si="30"/>
        <v>pppoe</v>
      </c>
      <c r="J96" t="str">
        <f t="shared" ca="1" si="31"/>
        <v>INSERT INTO cliente (nombre_cliente, telefono_cliente, id_municipio, domicilio, ubicacion_gps, id_tipo_cliente) VALUES('Simeon Ajquichi Cosigua','09031773',4,'Domicilio de Sololá','32.592 -91.112',1);</v>
      </c>
      <c r="K96" t="s">
        <v>268</v>
      </c>
      <c r="L96" t="str">
        <f t="shared" ca="1" si="32"/>
        <v>INSERT INTO contrato_servicio (id_cliente, fecha_contrato, plan_contrato, estado_contrato, ip_asignada) VALUES(128,'2021-7-12','4M',1,'192.168.27.103');</v>
      </c>
      <c r="M96">
        <v>128</v>
      </c>
      <c r="N96">
        <f t="shared" si="33"/>
        <v>2</v>
      </c>
      <c r="O96" t="s">
        <v>515</v>
      </c>
      <c r="P96" t="str">
        <f t="shared" si="34"/>
        <v>INSERT INTO factura (fecha, id_cliente, id_usuario, id_estado_pago) VALUES('2021-01-05',128,2,1);</v>
      </c>
      <c r="X96">
        <f t="shared" si="35"/>
        <v>150</v>
      </c>
      <c r="Y96">
        <v>99</v>
      </c>
      <c r="Z96">
        <f t="shared" si="44"/>
        <v>268</v>
      </c>
      <c r="AA96">
        <f t="shared" si="37"/>
        <v>437</v>
      </c>
      <c r="AB96">
        <f t="shared" si="38"/>
        <v>606</v>
      </c>
      <c r="AC96">
        <f t="shared" si="39"/>
        <v>775</v>
      </c>
      <c r="AD96">
        <f t="shared" si="40"/>
        <v>944</v>
      </c>
      <c r="AE96">
        <f t="shared" si="41"/>
        <v>1113</v>
      </c>
      <c r="AF96">
        <f t="shared" si="42"/>
        <v>1282</v>
      </c>
      <c r="AG96">
        <f t="shared" si="43"/>
        <v>1451</v>
      </c>
      <c r="AH96" t="str">
        <f t="shared" si="36"/>
        <v>INSERT INTO detalle_factura (id_factura, id_producto_servicio, cantidad, precio, mes_pagado) VALUES(1451,10,1,150,'Septiembre');</v>
      </c>
    </row>
    <row r="97" spans="1:34" x14ac:dyDescent="0.25">
      <c r="A97" s="2" t="s">
        <v>438</v>
      </c>
      <c r="B97" s="2" t="s">
        <v>100</v>
      </c>
      <c r="C97" t="str">
        <f t="shared" si="25"/>
        <v>aditab,6M,192.168.27.23,pppoe</v>
      </c>
      <c r="D97" t="str">
        <f t="shared" si="26"/>
        <v>aditab</v>
      </c>
      <c r="E97" t="str">
        <f t="shared" si="24"/>
        <v>6M,192.168.27.23,pppoe</v>
      </c>
      <c r="F97" t="str">
        <f t="shared" si="27"/>
        <v>6M</v>
      </c>
      <c r="G97" t="str">
        <f t="shared" si="28"/>
        <v>192.168.27.23,pppoe</v>
      </c>
      <c r="H97" t="str">
        <f t="shared" si="29"/>
        <v>192.168.27.23</v>
      </c>
      <c r="I97" t="str">
        <f t="shared" si="30"/>
        <v>pppoe</v>
      </c>
      <c r="J97" t="str">
        <f t="shared" ca="1" si="31"/>
        <v>INSERT INTO cliente (nombre_cliente, telefono_cliente, id_municipio, domicilio, ubicacion_gps, id_tipo_cliente) VALUES('Adicsa Tablon','06311311',15,'Domicilio de Sololá','96.410 -12.213',1);</v>
      </c>
      <c r="K97" t="s">
        <v>269</v>
      </c>
      <c r="L97" t="str">
        <f t="shared" ca="1" si="32"/>
        <v>INSERT INTO contrato_servicio (id_cliente, fecha_contrato, plan_contrato, estado_contrato, ip_asignada) VALUES(129,'2021-3-24','6M',1,'192.168.27.23');</v>
      </c>
      <c r="M97">
        <v>129</v>
      </c>
      <c r="N97">
        <f t="shared" si="33"/>
        <v>3</v>
      </c>
      <c r="O97" t="s">
        <v>513</v>
      </c>
      <c r="P97" t="str">
        <f t="shared" si="34"/>
        <v>INSERT INTO factura (fecha, id_cliente, id_usuario, id_estado_pago) VALUES('2021-01-05',129,2,1);</v>
      </c>
      <c r="X97">
        <f t="shared" si="35"/>
        <v>200</v>
      </c>
      <c r="Y97">
        <v>100</v>
      </c>
      <c r="Z97">
        <f t="shared" si="44"/>
        <v>269</v>
      </c>
      <c r="AA97">
        <f t="shared" si="37"/>
        <v>438</v>
      </c>
      <c r="AB97">
        <f t="shared" si="38"/>
        <v>607</v>
      </c>
      <c r="AC97">
        <f t="shared" si="39"/>
        <v>776</v>
      </c>
      <c r="AD97">
        <f t="shared" si="40"/>
        <v>945</v>
      </c>
      <c r="AE97">
        <f t="shared" si="41"/>
        <v>1114</v>
      </c>
      <c r="AF97">
        <f t="shared" si="42"/>
        <v>1283</v>
      </c>
      <c r="AG97">
        <f t="shared" si="43"/>
        <v>1452</v>
      </c>
      <c r="AH97" t="str">
        <f t="shared" si="36"/>
        <v>INSERT INTO detalle_factura (id_factura, id_producto_servicio, cantidad, precio, mes_pagado) VALUES(1452,10,1,200,'Septiembre');</v>
      </c>
    </row>
    <row r="98" spans="1:34" x14ac:dyDescent="0.25">
      <c r="A98" s="2" t="s">
        <v>439</v>
      </c>
      <c r="B98" s="2" t="s">
        <v>101</v>
      </c>
      <c r="C98" t="str">
        <f t="shared" si="25"/>
        <v>hecmen,6M,192.168.27.80,pppoe</v>
      </c>
      <c r="D98" t="str">
        <f t="shared" si="26"/>
        <v>hecmen</v>
      </c>
      <c r="E98" t="str">
        <f t="shared" ref="E98:E129" si="45">MID(C98,FIND(",",C98)+1,LEN(C98)-FIND(",",C98))</f>
        <v>6M,192.168.27.80,pppoe</v>
      </c>
      <c r="F98" t="str">
        <f t="shared" si="27"/>
        <v>6M</v>
      </c>
      <c r="G98" t="str">
        <f t="shared" si="28"/>
        <v>192.168.27.80,pppoe</v>
      </c>
      <c r="H98" t="str">
        <f t="shared" si="29"/>
        <v>192.168.27.80</v>
      </c>
      <c r="I98" t="str">
        <f t="shared" si="30"/>
        <v>pppoe</v>
      </c>
      <c r="J98" t="str">
        <f t="shared" ca="1" si="31"/>
        <v>INSERT INTO cliente (nombre_cliente, telefono_cliente, id_municipio, domicilio, ubicacion_gps, id_tipo_cliente) VALUES('Hector Mendoza Tun','64676446',1,'Domicilio de Sololá','85.958 -93.244',1);</v>
      </c>
      <c r="K98" t="s">
        <v>270</v>
      </c>
      <c r="L98" t="str">
        <f t="shared" ca="1" si="32"/>
        <v>INSERT INTO contrato_servicio (id_cliente, fecha_contrato, plan_contrato, estado_contrato, ip_asignada) VALUES(130,'2015-9-2','6M',1,'192.168.27.80');</v>
      </c>
      <c r="M98">
        <v>130</v>
      </c>
      <c r="N98">
        <f t="shared" si="33"/>
        <v>3</v>
      </c>
      <c r="O98" t="s">
        <v>513</v>
      </c>
      <c r="P98" t="str">
        <f t="shared" si="34"/>
        <v>INSERT INTO factura (fecha, id_cliente, id_usuario, id_estado_pago) VALUES('2021-01-05',130,2,1);</v>
      </c>
      <c r="X98">
        <f t="shared" si="35"/>
        <v>200</v>
      </c>
      <c r="Y98">
        <v>101</v>
      </c>
      <c r="Z98">
        <f t="shared" si="44"/>
        <v>270</v>
      </c>
      <c r="AA98">
        <f t="shared" si="37"/>
        <v>439</v>
      </c>
      <c r="AB98">
        <f t="shared" si="38"/>
        <v>608</v>
      </c>
      <c r="AC98">
        <f t="shared" si="39"/>
        <v>777</v>
      </c>
      <c r="AD98">
        <f t="shared" si="40"/>
        <v>946</v>
      </c>
      <c r="AE98">
        <f t="shared" si="41"/>
        <v>1115</v>
      </c>
      <c r="AF98">
        <f t="shared" si="42"/>
        <v>1284</v>
      </c>
      <c r="AG98">
        <f t="shared" si="43"/>
        <v>1453</v>
      </c>
      <c r="AH98" t="str">
        <f t="shared" si="36"/>
        <v>INSERT INTO detalle_factura (id_factura, id_producto_servicio, cantidad, precio, mes_pagado) VALUES(1453,10,1,200,'Septiembre');</v>
      </c>
    </row>
    <row r="99" spans="1:34" x14ac:dyDescent="0.25">
      <c r="A99" s="2" t="s">
        <v>440</v>
      </c>
      <c r="B99" s="2" t="s">
        <v>102</v>
      </c>
      <c r="C99" t="str">
        <f t="shared" si="25"/>
        <v>sanaji,4M,192.168.27.7,pppoe</v>
      </c>
      <c r="D99" t="str">
        <f t="shared" si="26"/>
        <v>sanaji</v>
      </c>
      <c r="E99" t="str">
        <f t="shared" si="45"/>
        <v>4M,192.168.27.7,pppoe</v>
      </c>
      <c r="F99" t="str">
        <f t="shared" si="27"/>
        <v>4M</v>
      </c>
      <c r="G99" t="str">
        <f t="shared" si="28"/>
        <v>192.168.27.7,pppoe</v>
      </c>
      <c r="H99" t="str">
        <f t="shared" si="29"/>
        <v>192.168.27.7</v>
      </c>
      <c r="I99" t="str">
        <f t="shared" si="30"/>
        <v>pppoe</v>
      </c>
      <c r="J99" t="str">
        <f t="shared" ca="1" si="31"/>
        <v>INSERT INTO cliente (nombre_cliente, telefono_cliente, id_municipio, domicilio, ubicacion_gps, id_tipo_cliente) VALUES('Santiago Ajiquichi Santa Maria','96050618',4,'Domicilio de Sololá','92.163 -93.546',1);</v>
      </c>
      <c r="K99" t="s">
        <v>271</v>
      </c>
      <c r="L99" t="str">
        <f t="shared" ca="1" si="32"/>
        <v>INSERT INTO contrato_servicio (id_cliente, fecha_contrato, plan_contrato, estado_contrato, ip_asignada) VALUES(131,'2019-4-18','4M',1,'192.168.27.7');</v>
      </c>
      <c r="M99">
        <v>131</v>
      </c>
      <c r="N99">
        <f t="shared" si="33"/>
        <v>2</v>
      </c>
      <c r="O99" t="s">
        <v>515</v>
      </c>
      <c r="P99" t="str">
        <f t="shared" si="34"/>
        <v>INSERT INTO factura (fecha, id_cliente, id_usuario, id_estado_pago) VALUES('2021-01-05',131,2,1);</v>
      </c>
      <c r="X99">
        <f t="shared" si="35"/>
        <v>150</v>
      </c>
      <c r="Y99">
        <v>102</v>
      </c>
      <c r="Z99">
        <f t="shared" si="44"/>
        <v>271</v>
      </c>
      <c r="AA99">
        <f t="shared" si="37"/>
        <v>440</v>
      </c>
      <c r="AB99">
        <f t="shared" si="38"/>
        <v>609</v>
      </c>
      <c r="AC99">
        <f t="shared" si="39"/>
        <v>778</v>
      </c>
      <c r="AD99">
        <f t="shared" si="40"/>
        <v>947</v>
      </c>
      <c r="AE99">
        <f t="shared" si="41"/>
        <v>1116</v>
      </c>
      <c r="AF99">
        <f t="shared" si="42"/>
        <v>1285</v>
      </c>
      <c r="AG99">
        <f t="shared" si="43"/>
        <v>1454</v>
      </c>
      <c r="AH99" t="str">
        <f t="shared" si="36"/>
        <v>INSERT INTO detalle_factura (id_factura, id_producto_servicio, cantidad, precio, mes_pagado) VALUES(1454,10,1,150,'Septiembre');</v>
      </c>
    </row>
    <row r="100" spans="1:34" x14ac:dyDescent="0.25">
      <c r="A100" s="2" t="s">
        <v>441</v>
      </c>
      <c r="B100" s="2" t="s">
        <v>103</v>
      </c>
      <c r="C100" t="str">
        <f t="shared" si="25"/>
        <v>maralf,6M,192.168.27.12,pppoe</v>
      </c>
      <c r="D100" t="str">
        <f t="shared" si="26"/>
        <v>maralf</v>
      </c>
      <c r="E100" t="str">
        <f t="shared" si="45"/>
        <v>6M,192.168.27.12,pppoe</v>
      </c>
      <c r="F100" t="str">
        <f t="shared" si="27"/>
        <v>6M</v>
      </c>
      <c r="G100" t="str">
        <f t="shared" si="28"/>
        <v>192.168.27.12,pppoe</v>
      </c>
      <c r="H100" t="str">
        <f t="shared" si="29"/>
        <v>192.168.27.12</v>
      </c>
      <c r="I100" t="str">
        <f t="shared" si="30"/>
        <v>pppoe</v>
      </c>
      <c r="J100" t="str">
        <f t="shared" ca="1" si="31"/>
        <v>INSERT INTO cliente (nombre_cliente, telefono_cliente, id_municipio, domicilio, ubicacion_gps, id_tipo_cliente) VALUES('Mario Alfonso Mendoza','39889450',8,'Domicilio de Sololá','53.857 -92.677',1);</v>
      </c>
      <c r="K100" t="s">
        <v>272</v>
      </c>
      <c r="L100" t="str">
        <f t="shared" ca="1" si="32"/>
        <v>INSERT INTO contrato_servicio (id_cliente, fecha_contrato, plan_contrato, estado_contrato, ip_asignada) VALUES(132,'2014-1-22','6M',1,'192.168.27.12');</v>
      </c>
      <c r="M100">
        <v>132</v>
      </c>
      <c r="N100">
        <f t="shared" si="33"/>
        <v>3</v>
      </c>
      <c r="O100" t="s">
        <v>513</v>
      </c>
      <c r="P100" t="str">
        <f t="shared" si="34"/>
        <v>INSERT INTO factura (fecha, id_cliente, id_usuario, id_estado_pago) VALUES('2021-01-05',132,2,1);</v>
      </c>
      <c r="X100">
        <f t="shared" si="35"/>
        <v>200</v>
      </c>
      <c r="Y100">
        <v>103</v>
      </c>
      <c r="Z100">
        <f t="shared" si="44"/>
        <v>272</v>
      </c>
      <c r="AA100">
        <f t="shared" si="37"/>
        <v>441</v>
      </c>
      <c r="AB100">
        <f t="shared" si="38"/>
        <v>610</v>
      </c>
      <c r="AC100">
        <f t="shared" si="39"/>
        <v>779</v>
      </c>
      <c r="AD100">
        <f t="shared" si="40"/>
        <v>948</v>
      </c>
      <c r="AE100">
        <f t="shared" si="41"/>
        <v>1117</v>
      </c>
      <c r="AF100">
        <f t="shared" si="42"/>
        <v>1286</v>
      </c>
      <c r="AG100">
        <f t="shared" si="43"/>
        <v>1455</v>
      </c>
      <c r="AH100" t="str">
        <f t="shared" si="36"/>
        <v>INSERT INTO detalle_factura (id_factura, id_producto_servicio, cantidad, precio, mes_pagado) VALUES(1455,10,1,200,'Septiembre');</v>
      </c>
    </row>
    <row r="101" spans="1:34" x14ac:dyDescent="0.25">
      <c r="A101" s="2" t="s">
        <v>442</v>
      </c>
      <c r="B101" s="2" t="s">
        <v>104</v>
      </c>
      <c r="C101" t="str">
        <f t="shared" si="25"/>
        <v>andchi,6M,192.168.27.14,pppoe</v>
      </c>
      <c r="D101" t="str">
        <f t="shared" si="26"/>
        <v>andchi</v>
      </c>
      <c r="E101" t="str">
        <f t="shared" si="45"/>
        <v>6M,192.168.27.14,pppoe</v>
      </c>
      <c r="F101" t="str">
        <f t="shared" si="27"/>
        <v>6M</v>
      </c>
      <c r="G101" t="str">
        <f t="shared" si="28"/>
        <v>192.168.27.14,pppoe</v>
      </c>
      <c r="H101" t="str">
        <f t="shared" si="29"/>
        <v>192.168.27.14</v>
      </c>
      <c r="I101" t="str">
        <f t="shared" si="30"/>
        <v>pppoe</v>
      </c>
      <c r="J101" t="str">
        <f t="shared" ca="1" si="31"/>
        <v>INSERT INTO cliente (nombre_cliente, telefono_cliente, id_municipio, domicilio, ubicacion_gps, id_tipo_cliente) VALUES('Andres Chiroy Guarcax','37330315',15,'Domicilio de Sololá','17.398 -79.616',1);</v>
      </c>
      <c r="K101" t="s">
        <v>273</v>
      </c>
      <c r="L101" t="str">
        <f t="shared" ca="1" si="32"/>
        <v>INSERT INTO contrato_servicio (id_cliente, fecha_contrato, plan_contrato, estado_contrato, ip_asignada) VALUES(133,'2021-2-7','6M',1,'192.168.27.14');</v>
      </c>
      <c r="M101">
        <v>133</v>
      </c>
      <c r="N101">
        <f t="shared" si="33"/>
        <v>3</v>
      </c>
      <c r="O101" t="s">
        <v>513</v>
      </c>
      <c r="P101" t="str">
        <f t="shared" si="34"/>
        <v>INSERT INTO factura (fecha, id_cliente, id_usuario, id_estado_pago) VALUES('2021-01-05',133,2,1);</v>
      </c>
      <c r="X101">
        <f t="shared" si="35"/>
        <v>200</v>
      </c>
      <c r="Y101">
        <v>104</v>
      </c>
      <c r="Z101">
        <f t="shared" si="44"/>
        <v>273</v>
      </c>
      <c r="AA101">
        <f t="shared" si="37"/>
        <v>442</v>
      </c>
      <c r="AB101">
        <f t="shared" si="38"/>
        <v>611</v>
      </c>
      <c r="AC101">
        <f t="shared" si="39"/>
        <v>780</v>
      </c>
      <c r="AD101">
        <f t="shared" si="40"/>
        <v>949</v>
      </c>
      <c r="AE101">
        <f t="shared" si="41"/>
        <v>1118</v>
      </c>
      <c r="AF101">
        <f t="shared" si="42"/>
        <v>1287</v>
      </c>
      <c r="AG101">
        <f t="shared" si="43"/>
        <v>1456</v>
      </c>
      <c r="AH101" t="str">
        <f t="shared" si="36"/>
        <v>INSERT INTO detalle_factura (id_factura, id_producto_servicio, cantidad, precio, mes_pagado) VALUES(1456,10,1,200,'Septiembre');</v>
      </c>
    </row>
    <row r="102" spans="1:34" x14ac:dyDescent="0.25">
      <c r="A102" s="2" t="s">
        <v>443</v>
      </c>
      <c r="B102" s="2" t="s">
        <v>105</v>
      </c>
      <c r="C102" t="str">
        <f t="shared" si="25"/>
        <v>joschi,6M,192.168.27.15,pppoe</v>
      </c>
      <c r="D102" t="str">
        <f t="shared" si="26"/>
        <v>joschi</v>
      </c>
      <c r="E102" t="str">
        <f t="shared" si="45"/>
        <v>6M,192.168.27.15,pppoe</v>
      </c>
      <c r="F102" t="str">
        <f t="shared" si="27"/>
        <v>6M</v>
      </c>
      <c r="G102" t="str">
        <f t="shared" si="28"/>
        <v>192.168.27.15,pppoe</v>
      </c>
      <c r="H102" t="str">
        <f t="shared" si="29"/>
        <v>192.168.27.15</v>
      </c>
      <c r="I102" t="str">
        <f t="shared" si="30"/>
        <v>pppoe</v>
      </c>
      <c r="J102" t="str">
        <f t="shared" ca="1" si="31"/>
        <v>INSERT INTO cliente (nombre_cliente, telefono_cliente, id_municipio, domicilio, ubicacion_gps, id_tipo_cliente) VALUES('Josue Chiroy Guarcax','87474554',9,'Domicilio de Sololá','18.021 -91.561',1);</v>
      </c>
      <c r="K102" t="s">
        <v>274</v>
      </c>
      <c r="L102" t="str">
        <f t="shared" ca="1" si="32"/>
        <v>INSERT INTO contrato_servicio (id_cliente, fecha_contrato, plan_contrato, estado_contrato, ip_asignada) VALUES(134,'2010-9-2','6M',1,'192.168.27.15');</v>
      </c>
      <c r="M102">
        <v>134</v>
      </c>
      <c r="N102">
        <f t="shared" si="33"/>
        <v>3</v>
      </c>
      <c r="O102" t="s">
        <v>513</v>
      </c>
      <c r="P102" t="str">
        <f t="shared" si="34"/>
        <v>INSERT INTO factura (fecha, id_cliente, id_usuario, id_estado_pago) VALUES('2021-01-05',134,2,1);</v>
      </c>
      <c r="X102">
        <f t="shared" si="35"/>
        <v>200</v>
      </c>
      <c r="Y102">
        <v>105</v>
      </c>
      <c r="Z102">
        <f t="shared" si="44"/>
        <v>274</v>
      </c>
      <c r="AA102">
        <f t="shared" si="37"/>
        <v>443</v>
      </c>
      <c r="AB102">
        <f t="shared" si="38"/>
        <v>612</v>
      </c>
      <c r="AC102">
        <f t="shared" si="39"/>
        <v>781</v>
      </c>
      <c r="AD102">
        <f t="shared" si="40"/>
        <v>950</v>
      </c>
      <c r="AE102">
        <f t="shared" si="41"/>
        <v>1119</v>
      </c>
      <c r="AF102">
        <f t="shared" si="42"/>
        <v>1288</v>
      </c>
      <c r="AG102">
        <f t="shared" si="43"/>
        <v>1457</v>
      </c>
      <c r="AH102" t="str">
        <f t="shared" si="36"/>
        <v>INSERT INTO detalle_factura (id_factura, id_producto_servicio, cantidad, precio, mes_pagado) VALUES(1457,10,1,200,'Septiembre');</v>
      </c>
    </row>
    <row r="103" spans="1:34" x14ac:dyDescent="0.25">
      <c r="A103" s="2" t="s">
        <v>444</v>
      </c>
      <c r="B103" s="2" t="s">
        <v>106</v>
      </c>
      <c r="C103" t="str">
        <f t="shared" si="25"/>
        <v>pedchu,8M,192.168.27.25,pppoe</v>
      </c>
      <c r="D103" t="str">
        <f t="shared" si="26"/>
        <v>pedchu</v>
      </c>
      <c r="E103" t="str">
        <f t="shared" si="45"/>
        <v>8M,192.168.27.25,pppoe</v>
      </c>
      <c r="F103" t="str">
        <f t="shared" si="27"/>
        <v>8M</v>
      </c>
      <c r="G103" t="str">
        <f t="shared" si="28"/>
        <v>192.168.27.25,pppoe</v>
      </c>
      <c r="H103" t="str">
        <f t="shared" si="29"/>
        <v>192.168.27.25</v>
      </c>
      <c r="I103" t="str">
        <f t="shared" si="30"/>
        <v>pppoe</v>
      </c>
      <c r="J103" t="str">
        <f t="shared" ca="1" si="31"/>
        <v>INSERT INTO cliente (nombre_cliente, telefono_cliente, id_municipio, domicilio, ubicacion_gps, id_tipo_cliente) VALUES('Pedro Churunel','49157065',11,'Domicilio de Sololá','25.825 -08.069',1);</v>
      </c>
      <c r="K103" t="s">
        <v>275</v>
      </c>
      <c r="L103" t="str">
        <f t="shared" ca="1" si="32"/>
        <v>INSERT INTO contrato_servicio (id_cliente, fecha_contrato, plan_contrato, estado_contrato, ip_asignada) VALUES(135,'2018-3-4','8M',1,'192.168.27.25');</v>
      </c>
      <c r="M103">
        <v>135</v>
      </c>
      <c r="N103">
        <f t="shared" si="33"/>
        <v>4</v>
      </c>
      <c r="O103" t="s">
        <v>514</v>
      </c>
      <c r="P103" t="str">
        <f t="shared" si="34"/>
        <v>INSERT INTO factura (fecha, id_cliente, id_usuario, id_estado_pago) VALUES('2021-01-05',135,2,1);</v>
      </c>
      <c r="X103">
        <f t="shared" si="35"/>
        <v>300</v>
      </c>
      <c r="Y103">
        <v>106</v>
      </c>
      <c r="Z103">
        <f t="shared" si="44"/>
        <v>275</v>
      </c>
      <c r="AA103">
        <f t="shared" si="37"/>
        <v>444</v>
      </c>
      <c r="AB103">
        <f t="shared" si="38"/>
        <v>613</v>
      </c>
      <c r="AC103">
        <f t="shared" si="39"/>
        <v>782</v>
      </c>
      <c r="AD103">
        <f t="shared" si="40"/>
        <v>951</v>
      </c>
      <c r="AE103">
        <f t="shared" si="41"/>
        <v>1120</v>
      </c>
      <c r="AF103">
        <f t="shared" si="42"/>
        <v>1289</v>
      </c>
      <c r="AG103">
        <f t="shared" si="43"/>
        <v>1458</v>
      </c>
      <c r="AH103" t="str">
        <f t="shared" si="36"/>
        <v>INSERT INTO detalle_factura (id_factura, id_producto_servicio, cantidad, precio, mes_pagado) VALUES(1458,10,1,300,'Septiembre');</v>
      </c>
    </row>
    <row r="104" spans="1:34" x14ac:dyDescent="0.25">
      <c r="A104" s="2" t="s">
        <v>445</v>
      </c>
      <c r="B104" s="2" t="s">
        <v>107</v>
      </c>
      <c r="C104" t="str">
        <f t="shared" si="25"/>
        <v>sanchi,6M,192.168.27.29,pppoe</v>
      </c>
      <c r="D104" t="str">
        <f t="shared" si="26"/>
        <v>sanchi</v>
      </c>
      <c r="E104" t="str">
        <f t="shared" si="45"/>
        <v>6M,192.168.27.29,pppoe</v>
      </c>
      <c r="F104" t="str">
        <f t="shared" si="27"/>
        <v>6M</v>
      </c>
      <c r="G104" t="str">
        <f t="shared" si="28"/>
        <v>192.168.27.29,pppoe</v>
      </c>
      <c r="H104" t="str">
        <f t="shared" si="29"/>
        <v>192.168.27.29</v>
      </c>
      <c r="I104" t="str">
        <f t="shared" si="30"/>
        <v>pppoe</v>
      </c>
      <c r="J104" t="str">
        <f t="shared" ca="1" si="31"/>
        <v>INSERT INTO cliente (nombre_cliente, telefono_cliente, id_municipio, domicilio, ubicacion_gps, id_tipo_cliente) VALUES('Sandra Chiroy','69576378',2,'Domicilio de Sololá','26.088 -01.715',1);</v>
      </c>
      <c r="K104" t="s">
        <v>276</v>
      </c>
      <c r="L104" t="str">
        <f t="shared" ca="1" si="32"/>
        <v>INSERT INTO contrato_servicio (id_cliente, fecha_contrato, plan_contrato, estado_contrato, ip_asignada) VALUES(136,'2019-7-27','6M',1,'192.168.27.29');</v>
      </c>
      <c r="M104">
        <v>136</v>
      </c>
      <c r="N104">
        <f t="shared" si="33"/>
        <v>3</v>
      </c>
      <c r="O104" t="s">
        <v>513</v>
      </c>
      <c r="P104" t="str">
        <f t="shared" si="34"/>
        <v>INSERT INTO factura (fecha, id_cliente, id_usuario, id_estado_pago) VALUES('2021-01-05',136,2,1);</v>
      </c>
      <c r="X104">
        <f t="shared" si="35"/>
        <v>200</v>
      </c>
      <c r="Y104">
        <v>107</v>
      </c>
      <c r="Z104">
        <f t="shared" si="44"/>
        <v>276</v>
      </c>
      <c r="AA104">
        <f t="shared" si="37"/>
        <v>445</v>
      </c>
      <c r="AB104">
        <f t="shared" si="38"/>
        <v>614</v>
      </c>
      <c r="AC104">
        <f t="shared" si="39"/>
        <v>783</v>
      </c>
      <c r="AD104">
        <f t="shared" si="40"/>
        <v>952</v>
      </c>
      <c r="AE104">
        <f t="shared" si="41"/>
        <v>1121</v>
      </c>
      <c r="AF104">
        <f t="shared" si="42"/>
        <v>1290</v>
      </c>
      <c r="AG104">
        <f t="shared" si="43"/>
        <v>1459</v>
      </c>
      <c r="AH104" t="str">
        <f t="shared" si="36"/>
        <v>INSERT INTO detalle_factura (id_factura, id_producto_servicio, cantidad, precio, mes_pagado) VALUES(1459,10,1,200,'Septiembre');</v>
      </c>
    </row>
    <row r="105" spans="1:34" x14ac:dyDescent="0.25">
      <c r="A105" s="2" t="s">
        <v>446</v>
      </c>
      <c r="B105" s="2" t="s">
        <v>108</v>
      </c>
      <c r="C105" t="str">
        <f t="shared" si="25"/>
        <v>antpan,6M,192.168.27.30,pppoe</v>
      </c>
      <c r="D105" t="str">
        <f t="shared" si="26"/>
        <v>antpan</v>
      </c>
      <c r="E105" t="str">
        <f t="shared" si="45"/>
        <v>6M,192.168.27.30,pppoe</v>
      </c>
      <c r="F105" t="str">
        <f t="shared" si="27"/>
        <v>6M</v>
      </c>
      <c r="G105" t="str">
        <f t="shared" si="28"/>
        <v>192.168.27.30,pppoe</v>
      </c>
      <c r="H105" t="str">
        <f t="shared" si="29"/>
        <v>192.168.27.30</v>
      </c>
      <c r="I105" t="str">
        <f t="shared" si="30"/>
        <v>pppoe</v>
      </c>
      <c r="J105" t="str">
        <f t="shared" ca="1" si="31"/>
        <v>INSERT INTO cliente (nombre_cliente, telefono_cliente, id_municipio, domicilio, ubicacion_gps, id_tipo_cliente) VALUES('Antonio Panjoj Guarcax','45174465',17,'Domicilio de Sololá','83.957 -02.048',1);</v>
      </c>
      <c r="K105" t="s">
        <v>277</v>
      </c>
      <c r="L105" t="str">
        <f t="shared" ca="1" si="32"/>
        <v>INSERT INTO contrato_servicio (id_cliente, fecha_contrato, plan_contrato, estado_contrato, ip_asignada) VALUES(137,'2009-6-28','6M',1,'192.168.27.30');</v>
      </c>
      <c r="M105">
        <v>137</v>
      </c>
      <c r="N105">
        <f t="shared" si="33"/>
        <v>3</v>
      </c>
      <c r="O105" t="s">
        <v>513</v>
      </c>
      <c r="P105" t="str">
        <f t="shared" si="34"/>
        <v>INSERT INTO factura (fecha, id_cliente, id_usuario, id_estado_pago) VALUES('2021-01-05',137,2,1);</v>
      </c>
      <c r="X105">
        <f t="shared" si="35"/>
        <v>200</v>
      </c>
      <c r="Y105">
        <v>108</v>
      </c>
      <c r="Z105">
        <f t="shared" si="44"/>
        <v>277</v>
      </c>
      <c r="AA105">
        <f t="shared" si="37"/>
        <v>446</v>
      </c>
      <c r="AB105">
        <f t="shared" si="38"/>
        <v>615</v>
      </c>
      <c r="AC105">
        <f t="shared" si="39"/>
        <v>784</v>
      </c>
      <c r="AD105">
        <f t="shared" si="40"/>
        <v>953</v>
      </c>
      <c r="AE105">
        <f t="shared" si="41"/>
        <v>1122</v>
      </c>
      <c r="AF105">
        <f t="shared" si="42"/>
        <v>1291</v>
      </c>
      <c r="AG105">
        <f t="shared" si="43"/>
        <v>1460</v>
      </c>
      <c r="AH105" t="str">
        <f t="shared" si="36"/>
        <v>INSERT INTO detalle_factura (id_factura, id_producto_servicio, cantidad, precio, mes_pagado) VALUES(1460,10,1,200,'Septiembre');</v>
      </c>
    </row>
    <row r="106" spans="1:34" x14ac:dyDescent="0.25">
      <c r="A106" s="2" t="s">
        <v>447</v>
      </c>
      <c r="B106" s="2" t="s">
        <v>109</v>
      </c>
      <c r="C106" t="str">
        <f t="shared" si="25"/>
        <v>proped,6M,192.168.27.55,pppoe</v>
      </c>
      <c r="D106" t="str">
        <f t="shared" si="26"/>
        <v>proped</v>
      </c>
      <c r="E106" t="str">
        <f t="shared" si="45"/>
        <v>6M,192.168.27.55,pppoe</v>
      </c>
      <c r="F106" t="str">
        <f t="shared" si="27"/>
        <v>6M</v>
      </c>
      <c r="G106" t="str">
        <f t="shared" si="28"/>
        <v>192.168.27.55,pppoe</v>
      </c>
      <c r="H106" t="str">
        <f t="shared" si="29"/>
        <v>192.168.27.55</v>
      </c>
      <c r="I106" t="str">
        <f t="shared" si="30"/>
        <v>pppoe</v>
      </c>
      <c r="J106" t="str">
        <f t="shared" ca="1" si="31"/>
        <v>INSERT INTO cliente (nombre_cliente, telefono_cliente, id_municipio, domicilio, ubicacion_gps, id_tipo_cliente) VALUES('Profe Pedro Santa Maria','45225663',18,'Domicilio de Sololá','51.987 -69.226',1);</v>
      </c>
      <c r="K106" t="s">
        <v>278</v>
      </c>
      <c r="L106" t="str">
        <f t="shared" ca="1" si="32"/>
        <v>INSERT INTO contrato_servicio (id_cliente, fecha_contrato, plan_contrato, estado_contrato, ip_asignada) VALUES(138,'2014-3-13','6M',1,'192.168.27.55');</v>
      </c>
      <c r="M106">
        <v>138</v>
      </c>
      <c r="N106">
        <f t="shared" si="33"/>
        <v>3</v>
      </c>
      <c r="O106" t="s">
        <v>513</v>
      </c>
      <c r="P106" t="str">
        <f t="shared" si="34"/>
        <v>INSERT INTO factura (fecha, id_cliente, id_usuario, id_estado_pago) VALUES('2021-01-05',138,2,1);</v>
      </c>
      <c r="X106">
        <f t="shared" si="35"/>
        <v>200</v>
      </c>
      <c r="Y106">
        <v>109</v>
      </c>
      <c r="Z106">
        <f t="shared" si="44"/>
        <v>278</v>
      </c>
      <c r="AA106">
        <f t="shared" si="37"/>
        <v>447</v>
      </c>
      <c r="AB106">
        <f t="shared" si="38"/>
        <v>616</v>
      </c>
      <c r="AC106">
        <f t="shared" si="39"/>
        <v>785</v>
      </c>
      <c r="AD106">
        <f t="shared" si="40"/>
        <v>954</v>
      </c>
      <c r="AE106">
        <f t="shared" si="41"/>
        <v>1123</v>
      </c>
      <c r="AF106">
        <f t="shared" si="42"/>
        <v>1292</v>
      </c>
      <c r="AG106">
        <f t="shared" si="43"/>
        <v>1461</v>
      </c>
      <c r="AH106" t="str">
        <f t="shared" si="36"/>
        <v>INSERT INTO detalle_factura (id_factura, id_producto_servicio, cantidad, precio, mes_pagado) VALUES(1461,10,1,200,'Septiembre');</v>
      </c>
    </row>
    <row r="107" spans="1:34" x14ac:dyDescent="0.25">
      <c r="A107" s="2" t="s">
        <v>448</v>
      </c>
      <c r="B107" s="2" t="s">
        <v>110</v>
      </c>
      <c r="C107" t="str">
        <f t="shared" si="25"/>
        <v>carpar,6M,192.168.27.67,pppoe</v>
      </c>
      <c r="D107" t="str">
        <f t="shared" si="26"/>
        <v>carpar</v>
      </c>
      <c r="E107" t="str">
        <f t="shared" si="45"/>
        <v>6M,192.168.27.67,pppoe</v>
      </c>
      <c r="F107" t="str">
        <f t="shared" si="27"/>
        <v>6M</v>
      </c>
      <c r="G107" t="str">
        <f t="shared" si="28"/>
        <v>192.168.27.67,pppoe</v>
      </c>
      <c r="H107" t="str">
        <f t="shared" si="29"/>
        <v>192.168.27.67</v>
      </c>
      <c r="I107" t="str">
        <f t="shared" si="30"/>
        <v>pppoe</v>
      </c>
      <c r="J107" t="str">
        <f t="shared" ca="1" si="31"/>
        <v>INSERT INTO cliente (nombre_cliente, telefono_cliente, id_municipio, domicilio, ubicacion_gps, id_tipo_cliente) VALUES('Carlos Par Arca De Noe','10245901',12,'Domicilio de Sololá','66.567 -06.355',1);</v>
      </c>
      <c r="K107" t="s">
        <v>279</v>
      </c>
      <c r="L107" t="str">
        <f t="shared" ca="1" si="32"/>
        <v>INSERT INTO contrato_servicio (id_cliente, fecha_contrato, plan_contrato, estado_contrato, ip_asignada) VALUES(139,'2021-9-26','6M',1,'192.168.27.67');</v>
      </c>
      <c r="M107">
        <v>139</v>
      </c>
      <c r="N107">
        <f t="shared" si="33"/>
        <v>3</v>
      </c>
      <c r="O107" t="s">
        <v>513</v>
      </c>
      <c r="P107" t="str">
        <f t="shared" si="34"/>
        <v>INSERT INTO factura (fecha, id_cliente, id_usuario, id_estado_pago) VALUES('2021-01-05',139,2,1);</v>
      </c>
      <c r="X107">
        <f t="shared" si="35"/>
        <v>200</v>
      </c>
      <c r="Y107">
        <v>110</v>
      </c>
      <c r="Z107">
        <f t="shared" si="44"/>
        <v>279</v>
      </c>
      <c r="AA107">
        <f t="shared" si="37"/>
        <v>448</v>
      </c>
      <c r="AB107">
        <f t="shared" si="38"/>
        <v>617</v>
      </c>
      <c r="AC107">
        <f t="shared" si="39"/>
        <v>786</v>
      </c>
      <c r="AD107">
        <f t="shared" si="40"/>
        <v>955</v>
      </c>
      <c r="AE107">
        <f t="shared" si="41"/>
        <v>1124</v>
      </c>
      <c r="AF107">
        <f t="shared" si="42"/>
        <v>1293</v>
      </c>
      <c r="AG107">
        <f t="shared" si="43"/>
        <v>1462</v>
      </c>
      <c r="AH107" t="str">
        <f t="shared" si="36"/>
        <v>INSERT INTO detalle_factura (id_factura, id_producto_servicio, cantidad, precio, mes_pagado) VALUES(1462,10,1,200,'Septiembre');</v>
      </c>
    </row>
    <row r="108" spans="1:34" x14ac:dyDescent="0.25">
      <c r="A108" s="2" t="s">
        <v>449</v>
      </c>
      <c r="B108" s="2" t="s">
        <v>111</v>
      </c>
      <c r="C108" t="str">
        <f t="shared" si="25"/>
        <v>pabmen,4M,192.168.27.88,pppoe</v>
      </c>
      <c r="D108" t="str">
        <f t="shared" si="26"/>
        <v>pabmen</v>
      </c>
      <c r="E108" t="str">
        <f t="shared" si="45"/>
        <v>4M,192.168.27.88,pppoe</v>
      </c>
      <c r="F108" t="str">
        <f t="shared" si="27"/>
        <v>4M</v>
      </c>
      <c r="G108" t="str">
        <f t="shared" si="28"/>
        <v>192.168.27.88,pppoe</v>
      </c>
      <c r="H108" t="str">
        <f t="shared" si="29"/>
        <v>192.168.27.88</v>
      </c>
      <c r="I108" t="str">
        <f t="shared" si="30"/>
        <v>pppoe</v>
      </c>
      <c r="J108" t="str">
        <f t="shared" ca="1" si="31"/>
        <v>INSERT INTO cliente (nombre_cliente, telefono_cliente, id_municipio, domicilio, ubicacion_gps, id_tipo_cliente) VALUES('Pablo Mendoza Antena Morales','73306590',9,'Domicilio de Sololá','16.002 -56.500',1);</v>
      </c>
      <c r="K108" t="s">
        <v>280</v>
      </c>
      <c r="L108" t="str">
        <f t="shared" ca="1" si="32"/>
        <v>INSERT INTO contrato_servicio (id_cliente, fecha_contrato, plan_contrato, estado_contrato, ip_asignada) VALUES(140,'2021-4-9','4M',1,'192.168.27.88');</v>
      </c>
      <c r="M108">
        <v>140</v>
      </c>
      <c r="N108">
        <f t="shared" si="33"/>
        <v>2</v>
      </c>
      <c r="O108" t="s">
        <v>515</v>
      </c>
      <c r="P108" t="str">
        <f t="shared" si="34"/>
        <v>INSERT INTO factura (fecha, id_cliente, id_usuario, id_estado_pago) VALUES('2021-01-05',140,2,1);</v>
      </c>
      <c r="X108">
        <f t="shared" si="35"/>
        <v>150</v>
      </c>
      <c r="Y108">
        <v>111</v>
      </c>
      <c r="Z108">
        <f t="shared" si="44"/>
        <v>280</v>
      </c>
      <c r="AA108">
        <f t="shared" si="37"/>
        <v>449</v>
      </c>
      <c r="AB108">
        <f t="shared" si="38"/>
        <v>618</v>
      </c>
      <c r="AC108">
        <f t="shared" si="39"/>
        <v>787</v>
      </c>
      <c r="AD108">
        <f t="shared" si="40"/>
        <v>956</v>
      </c>
      <c r="AE108">
        <f t="shared" si="41"/>
        <v>1125</v>
      </c>
      <c r="AF108">
        <f t="shared" si="42"/>
        <v>1294</v>
      </c>
      <c r="AG108">
        <f t="shared" si="43"/>
        <v>1463</v>
      </c>
      <c r="AH108" t="str">
        <f t="shared" si="36"/>
        <v>INSERT INTO detalle_factura (id_factura, id_producto_servicio, cantidad, precio, mes_pagado) VALUES(1463,10,1,150,'Septiembre');</v>
      </c>
    </row>
    <row r="109" spans="1:34" x14ac:dyDescent="0.25">
      <c r="A109" s="2" t="s">
        <v>450</v>
      </c>
      <c r="B109" s="2" t="s">
        <v>112</v>
      </c>
      <c r="C109" t="str">
        <f t="shared" si="25"/>
        <v>sanmor,6M,192.168.27.112,pppoe</v>
      </c>
      <c r="D109" t="str">
        <f t="shared" si="26"/>
        <v>sanmor</v>
      </c>
      <c r="E109" t="str">
        <f t="shared" si="45"/>
        <v>6M,192.168.27.112,pppoe</v>
      </c>
      <c r="F109" t="str">
        <f t="shared" si="27"/>
        <v>6M</v>
      </c>
      <c r="G109" t="str">
        <f t="shared" si="28"/>
        <v>192.168.27.112,pppoe</v>
      </c>
      <c r="H109" t="str">
        <f t="shared" si="29"/>
        <v>192.168.27.112</v>
      </c>
      <c r="I109" t="str">
        <f t="shared" si="30"/>
        <v>pppoe</v>
      </c>
      <c r="J109" t="str">
        <f t="shared" ca="1" si="31"/>
        <v>INSERT INTO cliente (nombre_cliente, telefono_cliente, id_municipio, domicilio, ubicacion_gps, id_tipo_cliente) VALUES('Santos Morales Repetidora','71478425',7,'Domicilio de Sololá','52.069 -94.286',1);</v>
      </c>
      <c r="K109" t="s">
        <v>281</v>
      </c>
      <c r="L109" t="str">
        <f t="shared" ca="1" si="32"/>
        <v>INSERT INTO contrato_servicio (id_cliente, fecha_contrato, plan_contrato, estado_contrato, ip_asignada) VALUES(141,'2013-9-8','6M',1,'192.168.27.112');</v>
      </c>
      <c r="M109">
        <v>141</v>
      </c>
      <c r="N109">
        <f t="shared" si="33"/>
        <v>3</v>
      </c>
      <c r="O109" t="s">
        <v>513</v>
      </c>
      <c r="P109" t="str">
        <f t="shared" si="34"/>
        <v>INSERT INTO factura (fecha, id_cliente, id_usuario, id_estado_pago) VALUES('2021-01-05',141,2,1);</v>
      </c>
      <c r="X109">
        <f t="shared" si="35"/>
        <v>200</v>
      </c>
      <c r="Y109">
        <v>112</v>
      </c>
      <c r="Z109">
        <f t="shared" si="44"/>
        <v>281</v>
      </c>
      <c r="AA109">
        <f t="shared" si="37"/>
        <v>450</v>
      </c>
      <c r="AB109">
        <f t="shared" si="38"/>
        <v>619</v>
      </c>
      <c r="AC109">
        <f t="shared" si="39"/>
        <v>788</v>
      </c>
      <c r="AD109">
        <f t="shared" si="40"/>
        <v>957</v>
      </c>
      <c r="AE109">
        <f t="shared" si="41"/>
        <v>1126</v>
      </c>
      <c r="AF109">
        <f t="shared" si="42"/>
        <v>1295</v>
      </c>
      <c r="AG109">
        <f t="shared" si="43"/>
        <v>1464</v>
      </c>
      <c r="AH109" t="str">
        <f t="shared" si="36"/>
        <v>INSERT INTO detalle_factura (id_factura, id_producto_servicio, cantidad, precio, mes_pagado) VALUES(1464,10,1,200,'Septiembre');</v>
      </c>
    </row>
    <row r="110" spans="1:34" x14ac:dyDescent="0.25">
      <c r="A110" s="2" t="s">
        <v>451</v>
      </c>
      <c r="B110" s="2" t="s">
        <v>113</v>
      </c>
      <c r="C110" t="str">
        <f t="shared" si="25"/>
        <v>albpan,4M,192.168.27.140,pppoe</v>
      </c>
      <c r="D110" t="str">
        <f t="shared" si="26"/>
        <v>albpan</v>
      </c>
      <c r="E110" t="str">
        <f t="shared" si="45"/>
        <v>4M,192.168.27.140,pppoe</v>
      </c>
      <c r="F110" t="str">
        <f t="shared" si="27"/>
        <v>4M</v>
      </c>
      <c r="G110" t="str">
        <f t="shared" si="28"/>
        <v>192.168.27.140,pppoe</v>
      </c>
      <c r="H110" t="str">
        <f t="shared" si="29"/>
        <v>192.168.27.140</v>
      </c>
      <c r="I110" t="str">
        <f t="shared" si="30"/>
        <v>pppoe</v>
      </c>
      <c r="J110" t="str">
        <f t="shared" ca="1" si="31"/>
        <v>INSERT INTO cliente (nombre_cliente, telefono_cliente, id_municipio, domicilio, ubicacion_gps, id_tipo_cliente) VALUES('Alberto Panjoj Guarcax','10333757',2,'Domicilio de Sololá','67.069 -11.928',1);</v>
      </c>
      <c r="K110" t="s">
        <v>282</v>
      </c>
      <c r="L110" t="str">
        <f t="shared" ca="1" si="32"/>
        <v>INSERT INTO contrato_servicio (id_cliente, fecha_contrato, plan_contrato, estado_contrato, ip_asignada) VALUES(142,'2003-10-27','4M',1,'192.168.27.140');</v>
      </c>
      <c r="M110">
        <v>142</v>
      </c>
      <c r="N110">
        <f t="shared" si="33"/>
        <v>2</v>
      </c>
      <c r="O110" t="s">
        <v>515</v>
      </c>
      <c r="P110" t="str">
        <f t="shared" si="34"/>
        <v>INSERT INTO factura (fecha, id_cliente, id_usuario, id_estado_pago) VALUES('2021-01-05',142,2,1);</v>
      </c>
      <c r="X110">
        <f t="shared" si="35"/>
        <v>150</v>
      </c>
      <c r="Y110">
        <v>113</v>
      </c>
      <c r="Z110">
        <f t="shared" si="44"/>
        <v>282</v>
      </c>
      <c r="AA110">
        <f t="shared" si="37"/>
        <v>451</v>
      </c>
      <c r="AB110">
        <f t="shared" si="38"/>
        <v>620</v>
      </c>
      <c r="AC110">
        <f t="shared" si="39"/>
        <v>789</v>
      </c>
      <c r="AD110">
        <f t="shared" si="40"/>
        <v>958</v>
      </c>
      <c r="AE110">
        <f t="shared" si="41"/>
        <v>1127</v>
      </c>
      <c r="AF110">
        <f t="shared" si="42"/>
        <v>1296</v>
      </c>
      <c r="AG110">
        <f t="shared" si="43"/>
        <v>1465</v>
      </c>
      <c r="AH110" t="str">
        <f t="shared" si="36"/>
        <v>INSERT INTO detalle_factura (id_factura, id_producto_servicio, cantidad, precio, mes_pagado) VALUES(1465,10,1,150,'Septiembre');</v>
      </c>
    </row>
    <row r="111" spans="1:34" x14ac:dyDescent="0.25">
      <c r="A111" s="2" t="s">
        <v>452</v>
      </c>
      <c r="B111" s="2" t="s">
        <v>114</v>
      </c>
      <c r="C111" t="str">
        <f t="shared" si="25"/>
        <v>eduyax,6M,192.168.27.9,pppoe</v>
      </c>
      <c r="D111" t="str">
        <f t="shared" si="26"/>
        <v>eduyax</v>
      </c>
      <c r="E111" t="str">
        <f t="shared" si="45"/>
        <v>6M,192.168.27.9,pppoe</v>
      </c>
      <c r="F111" t="str">
        <f t="shared" si="27"/>
        <v>6M</v>
      </c>
      <c r="G111" t="str">
        <f t="shared" si="28"/>
        <v>192.168.27.9,pppoe</v>
      </c>
      <c r="H111" t="str">
        <f t="shared" si="29"/>
        <v>192.168.27.9</v>
      </c>
      <c r="I111" t="str">
        <f t="shared" si="30"/>
        <v>pppoe</v>
      </c>
      <c r="J111" t="str">
        <f t="shared" ca="1" si="31"/>
        <v>INSERT INTO cliente (nombre_cliente, telefono_cliente, id_municipio, domicilio, ubicacion_gps, id_tipo_cliente) VALUES('Eduardo Yaxon','33729861',11,'Domicilio de Sololá','16.349 -60.665',1);</v>
      </c>
      <c r="K111" t="s">
        <v>283</v>
      </c>
      <c r="L111" t="str">
        <f t="shared" ca="1" si="32"/>
        <v>INSERT INTO contrato_servicio (id_cliente, fecha_contrato, plan_contrato, estado_contrato, ip_asignada) VALUES(143,'2010-2-15','6M',1,'192.168.27.9');</v>
      </c>
      <c r="M111">
        <v>143</v>
      </c>
      <c r="N111">
        <f t="shared" si="33"/>
        <v>3</v>
      </c>
      <c r="O111" t="s">
        <v>513</v>
      </c>
      <c r="P111" t="str">
        <f t="shared" si="34"/>
        <v>INSERT INTO factura (fecha, id_cliente, id_usuario, id_estado_pago) VALUES('2021-01-05',143,2,1);</v>
      </c>
      <c r="X111">
        <f t="shared" si="35"/>
        <v>200</v>
      </c>
      <c r="Y111">
        <v>114</v>
      </c>
      <c r="Z111">
        <f t="shared" si="44"/>
        <v>283</v>
      </c>
      <c r="AA111">
        <f t="shared" si="37"/>
        <v>452</v>
      </c>
      <c r="AB111">
        <f t="shared" si="38"/>
        <v>621</v>
      </c>
      <c r="AC111">
        <f t="shared" si="39"/>
        <v>790</v>
      </c>
      <c r="AD111">
        <f t="shared" si="40"/>
        <v>959</v>
      </c>
      <c r="AE111">
        <f t="shared" si="41"/>
        <v>1128</v>
      </c>
      <c r="AF111">
        <f t="shared" si="42"/>
        <v>1297</v>
      </c>
      <c r="AG111">
        <f t="shared" si="43"/>
        <v>1466</v>
      </c>
      <c r="AH111" t="str">
        <f t="shared" si="36"/>
        <v>INSERT INTO detalle_factura (id_factura, id_producto_servicio, cantidad, precio, mes_pagado) VALUES(1466,10,1,200,'Septiembre');</v>
      </c>
    </row>
    <row r="112" spans="1:34" x14ac:dyDescent="0.25">
      <c r="A112" s="2" t="s">
        <v>453</v>
      </c>
      <c r="B112" s="2" t="s">
        <v>115</v>
      </c>
      <c r="C112" t="str">
        <f t="shared" si="25"/>
        <v>juayax,6M,192.168.27.77,pppoe</v>
      </c>
      <c r="D112" t="str">
        <f t="shared" si="26"/>
        <v>juayax</v>
      </c>
      <c r="E112" t="str">
        <f t="shared" si="45"/>
        <v>6M,192.168.27.77,pppoe</v>
      </c>
      <c r="F112" t="str">
        <f t="shared" si="27"/>
        <v>6M</v>
      </c>
      <c r="G112" t="str">
        <f t="shared" si="28"/>
        <v>192.168.27.77,pppoe</v>
      </c>
      <c r="H112" t="str">
        <f t="shared" si="29"/>
        <v>192.168.27.77</v>
      </c>
      <c r="I112" t="str">
        <f t="shared" si="30"/>
        <v>pppoe</v>
      </c>
      <c r="J112" t="str">
        <f t="shared" ca="1" si="31"/>
        <v>INSERT INTO cliente (nombre_cliente, telefono_cliente, id_municipio, domicilio, ubicacion_gps, id_tipo_cliente) VALUES('Juan Yaxon Morales','54523834',4,'Domicilio de Sololá','96.903 -37.817',1);</v>
      </c>
      <c r="K112" t="s">
        <v>284</v>
      </c>
      <c r="L112" t="str">
        <f t="shared" ca="1" si="32"/>
        <v>INSERT INTO contrato_servicio (id_cliente, fecha_contrato, plan_contrato, estado_contrato, ip_asignada) VALUES(144,'2002-2-2','6M',1,'192.168.27.77');</v>
      </c>
      <c r="M112">
        <v>144</v>
      </c>
      <c r="N112">
        <f t="shared" si="33"/>
        <v>3</v>
      </c>
      <c r="O112" t="s">
        <v>513</v>
      </c>
      <c r="P112" t="str">
        <f t="shared" si="34"/>
        <v>INSERT INTO factura (fecha, id_cliente, id_usuario, id_estado_pago) VALUES('2021-01-05',144,2,1);</v>
      </c>
      <c r="X112">
        <f t="shared" si="35"/>
        <v>200</v>
      </c>
      <c r="Y112">
        <v>115</v>
      </c>
      <c r="Z112">
        <f t="shared" si="44"/>
        <v>284</v>
      </c>
      <c r="AA112">
        <f t="shared" si="37"/>
        <v>453</v>
      </c>
      <c r="AB112">
        <f t="shared" si="38"/>
        <v>622</v>
      </c>
      <c r="AC112">
        <f t="shared" si="39"/>
        <v>791</v>
      </c>
      <c r="AD112">
        <f t="shared" si="40"/>
        <v>960</v>
      </c>
      <c r="AE112">
        <f t="shared" si="41"/>
        <v>1129</v>
      </c>
      <c r="AF112">
        <f t="shared" si="42"/>
        <v>1298</v>
      </c>
      <c r="AG112">
        <f t="shared" si="43"/>
        <v>1467</v>
      </c>
      <c r="AH112" t="str">
        <f t="shared" si="36"/>
        <v>INSERT INTO detalle_factura (id_factura, id_producto_servicio, cantidad, precio, mes_pagado) VALUES(1467,10,1,200,'Septiembre');</v>
      </c>
    </row>
    <row r="113" spans="1:34" x14ac:dyDescent="0.25">
      <c r="A113" s="2" t="s">
        <v>454</v>
      </c>
      <c r="B113" s="2" t="s">
        <v>116</v>
      </c>
      <c r="C113" t="str">
        <f t="shared" si="25"/>
        <v>rolmor,6M,192.168.27.48,pppoe</v>
      </c>
      <c r="D113" t="str">
        <f t="shared" si="26"/>
        <v>rolmor</v>
      </c>
      <c r="E113" t="str">
        <f t="shared" si="45"/>
        <v>6M,192.168.27.48,pppoe</v>
      </c>
      <c r="F113" t="str">
        <f t="shared" si="27"/>
        <v>6M</v>
      </c>
      <c r="G113" t="str">
        <f t="shared" si="28"/>
        <v>192.168.27.48,pppoe</v>
      </c>
      <c r="H113" t="str">
        <f t="shared" si="29"/>
        <v>192.168.27.48</v>
      </c>
      <c r="I113" t="str">
        <f t="shared" si="30"/>
        <v>pppoe</v>
      </c>
      <c r="J113" t="str">
        <f t="shared" ca="1" si="31"/>
        <v>INSERT INTO cliente (nombre_cliente, telefono_cliente, id_municipio, domicilio, ubicacion_gps, id_tipo_cliente) VALUES('Rolando Morales Repetidora','94232146',2,'Domicilio de Sololá','36.059 -07.355',1);</v>
      </c>
      <c r="K113" t="s">
        <v>285</v>
      </c>
      <c r="L113" t="str">
        <f t="shared" ca="1" si="32"/>
        <v>INSERT INTO contrato_servicio (id_cliente, fecha_contrato, plan_contrato, estado_contrato, ip_asignada) VALUES(145,'2020-6-28','6M',1,'192.168.27.48');</v>
      </c>
      <c r="M113">
        <v>145</v>
      </c>
      <c r="N113">
        <f t="shared" si="33"/>
        <v>3</v>
      </c>
      <c r="O113" t="s">
        <v>513</v>
      </c>
      <c r="P113" t="str">
        <f t="shared" si="34"/>
        <v>INSERT INTO factura (fecha, id_cliente, id_usuario, id_estado_pago) VALUES('2021-01-05',145,2,1);</v>
      </c>
      <c r="X113">
        <f t="shared" si="35"/>
        <v>200</v>
      </c>
      <c r="Y113">
        <v>116</v>
      </c>
      <c r="Z113">
        <f t="shared" si="44"/>
        <v>285</v>
      </c>
      <c r="AA113">
        <f t="shared" si="37"/>
        <v>454</v>
      </c>
      <c r="AB113">
        <f t="shared" si="38"/>
        <v>623</v>
      </c>
      <c r="AC113">
        <f t="shared" si="39"/>
        <v>792</v>
      </c>
      <c r="AD113">
        <f t="shared" si="40"/>
        <v>961</v>
      </c>
      <c r="AE113">
        <f t="shared" si="41"/>
        <v>1130</v>
      </c>
      <c r="AF113">
        <f t="shared" si="42"/>
        <v>1299</v>
      </c>
      <c r="AG113">
        <f t="shared" si="43"/>
        <v>1468</v>
      </c>
      <c r="AH113" t="str">
        <f t="shared" si="36"/>
        <v>INSERT INTO detalle_factura (id_factura, id_producto_servicio, cantidad, precio, mes_pagado) VALUES(1468,10,1,200,'Septiembre');</v>
      </c>
    </row>
    <row r="114" spans="1:34" x14ac:dyDescent="0.25">
      <c r="A114" s="2" t="s">
        <v>455</v>
      </c>
      <c r="B114" s="2" t="s">
        <v>117</v>
      </c>
      <c r="C114" t="str">
        <f t="shared" si="25"/>
        <v>parsan,6M,192.168.27.8,pppoe</v>
      </c>
      <c r="D114" t="str">
        <f t="shared" si="26"/>
        <v>parsan</v>
      </c>
      <c r="E114" t="str">
        <f t="shared" si="45"/>
        <v>6M,192.168.27.8,pppoe</v>
      </c>
      <c r="F114" t="str">
        <f t="shared" si="27"/>
        <v>6M</v>
      </c>
      <c r="G114" t="str">
        <f t="shared" si="28"/>
        <v>192.168.27.8,pppoe</v>
      </c>
      <c r="H114" t="str">
        <f t="shared" si="29"/>
        <v>192.168.27.8</v>
      </c>
      <c r="I114" t="str">
        <f t="shared" si="30"/>
        <v>pppoe</v>
      </c>
      <c r="J114" t="str">
        <f t="shared" ca="1" si="31"/>
        <v>INSERT INTO cliente (nombre_cliente, telefono_cliente, id_municipio, domicilio, ubicacion_gps, id_tipo_cliente) VALUES('Parroquia San Pablo','65209886',5,'Domicilio de Sololá','99.932 -28.870',1);</v>
      </c>
      <c r="K114" t="s">
        <v>286</v>
      </c>
      <c r="L114" t="str">
        <f t="shared" ca="1" si="32"/>
        <v>INSERT INTO contrato_servicio (id_cliente, fecha_contrato, plan_contrato, estado_contrato, ip_asignada) VALUES(146,'2015-7-19','6M',1,'192.168.27.8');</v>
      </c>
      <c r="M114">
        <v>146</v>
      </c>
      <c r="N114">
        <f t="shared" si="33"/>
        <v>3</v>
      </c>
      <c r="O114" t="s">
        <v>513</v>
      </c>
      <c r="P114" t="str">
        <f t="shared" si="34"/>
        <v>INSERT INTO factura (fecha, id_cliente, id_usuario, id_estado_pago) VALUES('2021-01-05',146,2,1);</v>
      </c>
      <c r="X114">
        <f t="shared" si="35"/>
        <v>200</v>
      </c>
      <c r="Y114">
        <v>117</v>
      </c>
      <c r="Z114">
        <f t="shared" si="44"/>
        <v>286</v>
      </c>
      <c r="AA114">
        <f t="shared" si="37"/>
        <v>455</v>
      </c>
      <c r="AB114">
        <f t="shared" si="38"/>
        <v>624</v>
      </c>
      <c r="AC114">
        <f t="shared" si="39"/>
        <v>793</v>
      </c>
      <c r="AD114">
        <f t="shared" si="40"/>
        <v>962</v>
      </c>
      <c r="AE114">
        <f t="shared" si="41"/>
        <v>1131</v>
      </c>
      <c r="AF114">
        <f t="shared" si="42"/>
        <v>1300</v>
      </c>
      <c r="AG114">
        <f t="shared" si="43"/>
        <v>1469</v>
      </c>
      <c r="AH114" t="str">
        <f t="shared" si="36"/>
        <v>INSERT INTO detalle_factura (id_factura, id_producto_servicio, cantidad, precio, mes_pagado) VALUES(1469,10,1,200,'Septiembre');</v>
      </c>
    </row>
    <row r="115" spans="1:34" x14ac:dyDescent="0.25">
      <c r="A115" s="2" t="s">
        <v>456</v>
      </c>
      <c r="B115" s="2" t="s">
        <v>118</v>
      </c>
      <c r="C115" t="str">
        <f t="shared" si="25"/>
        <v>josrax,6M,192.168.27.18,pppoe</v>
      </c>
      <c r="D115" t="str">
        <f t="shared" si="26"/>
        <v>josrax</v>
      </c>
      <c r="E115" t="str">
        <f t="shared" si="45"/>
        <v>6M,192.168.27.18,pppoe</v>
      </c>
      <c r="F115" t="str">
        <f t="shared" si="27"/>
        <v>6M</v>
      </c>
      <c r="G115" t="str">
        <f t="shared" si="28"/>
        <v>192.168.27.18,pppoe</v>
      </c>
      <c r="H115" t="str">
        <f t="shared" si="29"/>
        <v>192.168.27.18</v>
      </c>
      <c r="I115" t="str">
        <f t="shared" si="30"/>
        <v>pppoe</v>
      </c>
      <c r="J115" t="str">
        <f t="shared" ca="1" si="31"/>
        <v>INSERT INTO cliente (nombre_cliente, telefono_cliente, id_municipio, domicilio, ubicacion_gps, id_tipo_cliente) VALUES('Jose Raxtun','16651825',7,'Domicilio de Sololá','56.033 -04.408',1);</v>
      </c>
      <c r="K115" t="s">
        <v>287</v>
      </c>
      <c r="L115" t="str">
        <f t="shared" ca="1" si="32"/>
        <v>INSERT INTO contrato_servicio (id_cliente, fecha_contrato, plan_contrato, estado_contrato, ip_asignada) VALUES(147,'2018-10-14','6M',1,'192.168.27.18');</v>
      </c>
      <c r="M115">
        <v>147</v>
      </c>
      <c r="N115">
        <f t="shared" si="33"/>
        <v>3</v>
      </c>
      <c r="O115" t="s">
        <v>513</v>
      </c>
      <c r="P115" t="str">
        <f t="shared" si="34"/>
        <v>INSERT INTO factura (fecha, id_cliente, id_usuario, id_estado_pago) VALUES('2021-01-05',147,2,1);</v>
      </c>
      <c r="X115">
        <f t="shared" si="35"/>
        <v>200</v>
      </c>
      <c r="Y115">
        <v>118</v>
      </c>
      <c r="Z115">
        <f t="shared" si="44"/>
        <v>287</v>
      </c>
      <c r="AA115">
        <f t="shared" si="37"/>
        <v>456</v>
      </c>
      <c r="AB115">
        <f t="shared" si="38"/>
        <v>625</v>
      </c>
      <c r="AC115">
        <f t="shared" si="39"/>
        <v>794</v>
      </c>
      <c r="AD115">
        <f t="shared" si="40"/>
        <v>963</v>
      </c>
      <c r="AE115">
        <f t="shared" si="41"/>
        <v>1132</v>
      </c>
      <c r="AF115">
        <f t="shared" si="42"/>
        <v>1301</v>
      </c>
      <c r="AG115">
        <f t="shared" si="43"/>
        <v>1470</v>
      </c>
      <c r="AH115" t="str">
        <f t="shared" si="36"/>
        <v>INSERT INTO detalle_factura (id_factura, id_producto_servicio, cantidad, precio, mes_pagado) VALUES(1470,10,1,200,'Septiembre');</v>
      </c>
    </row>
    <row r="116" spans="1:34" x14ac:dyDescent="0.25">
      <c r="A116" s="2" t="s">
        <v>457</v>
      </c>
      <c r="B116" s="2" t="s">
        <v>119</v>
      </c>
      <c r="C116" t="str">
        <f t="shared" si="25"/>
        <v>migmor,6M,192.168.27.122,pppoe</v>
      </c>
      <c r="D116" t="str">
        <f t="shared" si="26"/>
        <v>migmor</v>
      </c>
      <c r="E116" t="str">
        <f t="shared" si="45"/>
        <v>6M,192.168.27.122,pppoe</v>
      </c>
      <c r="F116" t="str">
        <f t="shared" si="27"/>
        <v>6M</v>
      </c>
      <c r="G116" t="str">
        <f t="shared" si="28"/>
        <v>192.168.27.122,pppoe</v>
      </c>
      <c r="H116" t="str">
        <f t="shared" si="29"/>
        <v>192.168.27.122</v>
      </c>
      <c r="I116" t="str">
        <f t="shared" si="30"/>
        <v>pppoe</v>
      </c>
      <c r="J116" t="str">
        <f t="shared" ca="1" si="31"/>
        <v>INSERT INTO cliente (nombre_cliente, telefono_cliente, id_municipio, domicilio, ubicacion_gps, id_tipo_cliente) VALUES('Miguel Morales Guarcax','23945126',11,'Domicilio de Sololá','81.274 -22.149',1);</v>
      </c>
      <c r="K116" t="s">
        <v>288</v>
      </c>
      <c r="L116" t="str">
        <f t="shared" ca="1" si="32"/>
        <v>INSERT INTO contrato_servicio (id_cliente, fecha_contrato, plan_contrato, estado_contrato, ip_asignada) VALUES(148,'2018-8-19','6M',1,'192.168.27.122');</v>
      </c>
      <c r="M116">
        <v>148</v>
      </c>
      <c r="N116">
        <f t="shared" si="33"/>
        <v>3</v>
      </c>
      <c r="O116" t="s">
        <v>513</v>
      </c>
      <c r="P116" t="str">
        <f t="shared" si="34"/>
        <v>INSERT INTO factura (fecha, id_cliente, id_usuario, id_estado_pago) VALUES('2021-01-05',148,2,1);</v>
      </c>
      <c r="X116">
        <f t="shared" si="35"/>
        <v>200</v>
      </c>
      <c r="Y116">
        <v>119</v>
      </c>
      <c r="Z116">
        <f t="shared" si="44"/>
        <v>288</v>
      </c>
      <c r="AA116">
        <f t="shared" si="37"/>
        <v>457</v>
      </c>
      <c r="AB116">
        <f t="shared" si="38"/>
        <v>626</v>
      </c>
      <c r="AC116">
        <f t="shared" si="39"/>
        <v>795</v>
      </c>
      <c r="AD116">
        <f t="shared" si="40"/>
        <v>964</v>
      </c>
      <c r="AE116">
        <f t="shared" si="41"/>
        <v>1133</v>
      </c>
      <c r="AF116">
        <f t="shared" si="42"/>
        <v>1302</v>
      </c>
      <c r="AG116">
        <f t="shared" si="43"/>
        <v>1471</v>
      </c>
      <c r="AH116" t="str">
        <f t="shared" si="36"/>
        <v>INSERT INTO detalle_factura (id_factura, id_producto_servicio, cantidad, precio, mes_pagado) VALUES(1471,10,1,200,'Septiembre');</v>
      </c>
    </row>
    <row r="117" spans="1:34" x14ac:dyDescent="0.25">
      <c r="A117" s="2" t="s">
        <v>458</v>
      </c>
      <c r="B117" s="2" t="s">
        <v>120</v>
      </c>
      <c r="C117" t="str">
        <f t="shared" si="25"/>
        <v>albcos,6M,192.168.27.128,pppoe</v>
      </c>
      <c r="D117" t="str">
        <f t="shared" si="26"/>
        <v>albcos</v>
      </c>
      <c r="E117" t="str">
        <f t="shared" si="45"/>
        <v>6M,192.168.27.128,pppoe</v>
      </c>
      <c r="F117" t="str">
        <f t="shared" si="27"/>
        <v>6M</v>
      </c>
      <c r="G117" t="str">
        <f t="shared" si="28"/>
        <v>192.168.27.128,pppoe</v>
      </c>
      <c r="H117" t="str">
        <f t="shared" si="29"/>
        <v>192.168.27.128</v>
      </c>
      <c r="I117" t="str">
        <f t="shared" si="30"/>
        <v>pppoe</v>
      </c>
      <c r="J117" t="str">
        <f t="shared" ca="1" si="31"/>
        <v>INSERT INTO cliente (nombre_cliente, telefono_cliente, id_municipio, domicilio, ubicacion_gps, id_tipo_cliente) VALUES('Albino Coc Cosigua','85552160',8,'Domicilio de Sololá','86.969 -14.849',1);</v>
      </c>
      <c r="K117" t="s">
        <v>289</v>
      </c>
      <c r="L117" t="str">
        <f t="shared" ca="1" si="32"/>
        <v>INSERT INTO contrato_servicio (id_cliente, fecha_contrato, plan_contrato, estado_contrato, ip_asignada) VALUES(149,'2019-5-12','6M',1,'192.168.27.128');</v>
      </c>
      <c r="M117">
        <v>149</v>
      </c>
      <c r="N117">
        <f t="shared" si="33"/>
        <v>3</v>
      </c>
      <c r="O117" t="s">
        <v>513</v>
      </c>
      <c r="P117" t="str">
        <f t="shared" si="34"/>
        <v>INSERT INTO factura (fecha, id_cliente, id_usuario, id_estado_pago) VALUES('2021-01-05',149,2,1);</v>
      </c>
      <c r="X117">
        <f t="shared" si="35"/>
        <v>200</v>
      </c>
      <c r="Y117">
        <v>120</v>
      </c>
      <c r="Z117">
        <f t="shared" si="44"/>
        <v>289</v>
      </c>
      <c r="AA117">
        <f t="shared" si="37"/>
        <v>458</v>
      </c>
      <c r="AB117">
        <f t="shared" si="38"/>
        <v>627</v>
      </c>
      <c r="AC117">
        <f t="shared" si="39"/>
        <v>796</v>
      </c>
      <c r="AD117">
        <f t="shared" si="40"/>
        <v>965</v>
      </c>
      <c r="AE117">
        <f t="shared" si="41"/>
        <v>1134</v>
      </c>
      <c r="AF117">
        <f t="shared" si="42"/>
        <v>1303</v>
      </c>
      <c r="AG117">
        <f t="shared" si="43"/>
        <v>1472</v>
      </c>
      <c r="AH117" t="str">
        <f t="shared" si="36"/>
        <v>INSERT INTO detalle_factura (id_factura, id_producto_servicio, cantidad, precio, mes_pagado) VALUES(1472,10,1,200,'Septiembre');</v>
      </c>
    </row>
    <row r="118" spans="1:34" x14ac:dyDescent="0.25">
      <c r="A118" s="2" t="s">
        <v>459</v>
      </c>
      <c r="B118" s="2" t="s">
        <v>121</v>
      </c>
      <c r="C118" t="str">
        <f t="shared" si="25"/>
        <v>josxep,6M,192.168.27.129,pppoe</v>
      </c>
      <c r="D118" t="str">
        <f t="shared" si="26"/>
        <v>josxep</v>
      </c>
      <c r="E118" t="str">
        <f t="shared" si="45"/>
        <v>6M,192.168.27.129,pppoe</v>
      </c>
      <c r="F118" t="str">
        <f t="shared" si="27"/>
        <v>6M</v>
      </c>
      <c r="G118" t="str">
        <f t="shared" si="28"/>
        <v>192.168.27.129,pppoe</v>
      </c>
      <c r="H118" t="str">
        <f t="shared" si="29"/>
        <v>192.168.27.129</v>
      </c>
      <c r="I118" t="str">
        <f t="shared" si="30"/>
        <v>pppoe</v>
      </c>
      <c r="J118" t="str">
        <f t="shared" ca="1" si="31"/>
        <v>INSERT INTO cliente (nombre_cliente, telefono_cliente, id_municipio, domicilio, ubicacion_gps, id_tipo_cliente) VALUES('Jose Xep','27589199',5,'Domicilio de Sololá','89.466 -95.993',1);</v>
      </c>
      <c r="K118" t="s">
        <v>290</v>
      </c>
      <c r="L118" t="str">
        <f t="shared" ca="1" si="32"/>
        <v>INSERT INTO contrato_servicio (id_cliente, fecha_contrato, plan_contrato, estado_contrato, ip_asignada) VALUES(150,'2010-1-13','6M',1,'192.168.27.129');</v>
      </c>
      <c r="M118">
        <v>150</v>
      </c>
      <c r="N118">
        <f t="shared" si="33"/>
        <v>3</v>
      </c>
      <c r="O118" t="s">
        <v>513</v>
      </c>
      <c r="P118" t="str">
        <f t="shared" si="34"/>
        <v>INSERT INTO factura (fecha, id_cliente, id_usuario, id_estado_pago) VALUES('2021-01-05',150,2,1);</v>
      </c>
      <c r="X118">
        <f t="shared" si="35"/>
        <v>200</v>
      </c>
      <c r="Y118">
        <v>121</v>
      </c>
      <c r="Z118">
        <f t="shared" si="44"/>
        <v>290</v>
      </c>
      <c r="AA118">
        <f t="shared" si="37"/>
        <v>459</v>
      </c>
      <c r="AB118">
        <f t="shared" si="38"/>
        <v>628</v>
      </c>
      <c r="AC118">
        <f t="shared" si="39"/>
        <v>797</v>
      </c>
      <c r="AD118">
        <f t="shared" si="40"/>
        <v>966</v>
      </c>
      <c r="AE118">
        <f t="shared" si="41"/>
        <v>1135</v>
      </c>
      <c r="AF118">
        <f t="shared" si="42"/>
        <v>1304</v>
      </c>
      <c r="AG118">
        <f t="shared" si="43"/>
        <v>1473</v>
      </c>
      <c r="AH118" t="str">
        <f t="shared" si="36"/>
        <v>INSERT INTO detalle_factura (id_factura, id_producto_servicio, cantidad, precio, mes_pagado) VALUES(1473,10,1,200,'Septiembre');</v>
      </c>
    </row>
    <row r="119" spans="1:34" x14ac:dyDescent="0.25">
      <c r="A119" s="2" t="s">
        <v>460</v>
      </c>
      <c r="B119" s="2" t="s">
        <v>122</v>
      </c>
      <c r="C119" t="str">
        <f t="shared" si="25"/>
        <v>bauqui,6M,192.168.27.133,pppoe</v>
      </c>
      <c r="D119" t="str">
        <f t="shared" si="26"/>
        <v>bauqui</v>
      </c>
      <c r="E119" t="str">
        <f t="shared" si="45"/>
        <v>6M,192.168.27.133,pppoe</v>
      </c>
      <c r="F119" t="str">
        <f t="shared" si="27"/>
        <v>6M</v>
      </c>
      <c r="G119" t="str">
        <f t="shared" si="28"/>
        <v>192.168.27.133,pppoe</v>
      </c>
      <c r="H119" t="str">
        <f t="shared" si="29"/>
        <v>192.168.27.133</v>
      </c>
      <c r="I119" t="str">
        <f t="shared" si="30"/>
        <v>pppoe</v>
      </c>
      <c r="J119" t="str">
        <f t="shared" ca="1" si="31"/>
        <v>INSERT INTO cliente (nombre_cliente, telefono_cliente, id_municipio, domicilio, ubicacion_gps, id_tipo_cliente) VALUES('Baudilio Quisquina Palax','84036726',6,'Domicilio de Sololá','16.692 -04.593',1);</v>
      </c>
      <c r="K119" t="s">
        <v>291</v>
      </c>
      <c r="L119" t="str">
        <f t="shared" ca="1" si="32"/>
        <v>INSERT INTO contrato_servicio (id_cliente, fecha_contrato, plan_contrato, estado_contrato, ip_asignada) VALUES(151,'2004-1-23','6M',1,'192.168.27.133');</v>
      </c>
      <c r="M119">
        <v>151</v>
      </c>
      <c r="N119">
        <f t="shared" si="33"/>
        <v>3</v>
      </c>
      <c r="O119" t="s">
        <v>513</v>
      </c>
      <c r="P119" t="str">
        <f t="shared" si="34"/>
        <v>INSERT INTO factura (fecha, id_cliente, id_usuario, id_estado_pago) VALUES('2021-01-05',151,2,1);</v>
      </c>
      <c r="X119">
        <f t="shared" si="35"/>
        <v>200</v>
      </c>
      <c r="Y119">
        <v>122</v>
      </c>
      <c r="Z119">
        <f t="shared" si="44"/>
        <v>291</v>
      </c>
      <c r="AA119">
        <f t="shared" si="37"/>
        <v>460</v>
      </c>
      <c r="AB119">
        <f t="shared" si="38"/>
        <v>629</v>
      </c>
      <c r="AC119">
        <f t="shared" si="39"/>
        <v>798</v>
      </c>
      <c r="AD119">
        <f t="shared" si="40"/>
        <v>967</v>
      </c>
      <c r="AE119">
        <f t="shared" si="41"/>
        <v>1136</v>
      </c>
      <c r="AF119">
        <f t="shared" si="42"/>
        <v>1305</v>
      </c>
      <c r="AG119">
        <f t="shared" si="43"/>
        <v>1474</v>
      </c>
      <c r="AH119" t="str">
        <f t="shared" si="36"/>
        <v>INSERT INTO detalle_factura (id_factura, id_producto_servicio, cantidad, precio, mes_pagado) VALUES(1474,10,1,200,'Septiembre');</v>
      </c>
    </row>
    <row r="120" spans="1:34" x14ac:dyDescent="0.25">
      <c r="A120" s="2" t="s">
        <v>461</v>
      </c>
      <c r="B120" s="2" t="s">
        <v>123</v>
      </c>
      <c r="C120" t="str">
        <f t="shared" si="25"/>
        <v>rosgui,4M,192.168.27.134,pppoe</v>
      </c>
      <c r="D120" t="str">
        <f t="shared" si="26"/>
        <v>rosgui</v>
      </c>
      <c r="E120" t="str">
        <f t="shared" si="45"/>
        <v>4M,192.168.27.134,pppoe</v>
      </c>
      <c r="F120" t="str">
        <f t="shared" si="27"/>
        <v>4M</v>
      </c>
      <c r="G120" t="str">
        <f t="shared" si="28"/>
        <v>192.168.27.134,pppoe</v>
      </c>
      <c r="H120" t="str">
        <f t="shared" si="29"/>
        <v>192.168.27.134</v>
      </c>
      <c r="I120" t="str">
        <f t="shared" si="30"/>
        <v>pppoe</v>
      </c>
      <c r="J120" t="str">
        <f t="shared" ca="1" si="31"/>
        <v>INSERT INTO cliente (nombre_cliente, telefono_cliente, id_municipio, domicilio, ubicacion_gps, id_tipo_cliente) VALUES('Roselia Guit','81240062',9,'Domicilio de Sololá','67.203 -28.615',1);</v>
      </c>
      <c r="K120" t="s">
        <v>292</v>
      </c>
      <c r="L120" t="str">
        <f t="shared" ca="1" si="32"/>
        <v>INSERT INTO contrato_servicio (id_cliente, fecha_contrato, plan_contrato, estado_contrato, ip_asignada) VALUES(152,'2007-5-9','4M',1,'192.168.27.134');</v>
      </c>
      <c r="M120">
        <v>152</v>
      </c>
      <c r="N120">
        <f t="shared" si="33"/>
        <v>2</v>
      </c>
      <c r="O120" t="s">
        <v>515</v>
      </c>
      <c r="P120" t="str">
        <f t="shared" si="34"/>
        <v>INSERT INTO factura (fecha, id_cliente, id_usuario, id_estado_pago) VALUES('2021-01-05',152,2,1);</v>
      </c>
      <c r="X120">
        <f t="shared" si="35"/>
        <v>150</v>
      </c>
      <c r="Y120">
        <v>123</v>
      </c>
      <c r="Z120">
        <f t="shared" si="44"/>
        <v>292</v>
      </c>
      <c r="AA120">
        <f t="shared" si="37"/>
        <v>461</v>
      </c>
      <c r="AB120">
        <f t="shared" si="38"/>
        <v>630</v>
      </c>
      <c r="AC120">
        <f t="shared" si="39"/>
        <v>799</v>
      </c>
      <c r="AD120">
        <f t="shared" si="40"/>
        <v>968</v>
      </c>
      <c r="AE120">
        <f t="shared" si="41"/>
        <v>1137</v>
      </c>
      <c r="AF120">
        <f t="shared" si="42"/>
        <v>1306</v>
      </c>
      <c r="AG120">
        <f t="shared" si="43"/>
        <v>1475</v>
      </c>
      <c r="AH120" t="str">
        <f t="shared" si="36"/>
        <v>INSERT INTO detalle_factura (id_factura, id_producto_servicio, cantidad, precio, mes_pagado) VALUES(1475,10,1,150,'Septiembre');</v>
      </c>
    </row>
    <row r="121" spans="1:34" x14ac:dyDescent="0.25">
      <c r="A121" s="2" t="s">
        <v>462</v>
      </c>
      <c r="B121" s="2" t="s">
        <v>124</v>
      </c>
      <c r="C121" t="str">
        <f t="shared" si="25"/>
        <v>tercos,4M,192.168.27.135,pppoe</v>
      </c>
      <c r="D121" t="str">
        <f t="shared" si="26"/>
        <v>tercos</v>
      </c>
      <c r="E121" t="str">
        <f t="shared" si="45"/>
        <v>4M,192.168.27.135,pppoe</v>
      </c>
      <c r="F121" t="str">
        <f t="shared" si="27"/>
        <v>4M</v>
      </c>
      <c r="G121" t="str">
        <f t="shared" si="28"/>
        <v>192.168.27.135,pppoe</v>
      </c>
      <c r="H121" t="str">
        <f t="shared" si="29"/>
        <v>192.168.27.135</v>
      </c>
      <c r="I121" t="str">
        <f t="shared" si="30"/>
        <v>pppoe</v>
      </c>
      <c r="J121" t="str">
        <f t="shared" ca="1" si="31"/>
        <v>INSERT INTO cliente (nombre_cliente, telefono_cliente, id_municipio, domicilio, ubicacion_gps, id_tipo_cliente) VALUES('Teresa Cosigua Iboy','39273875',18,'Domicilio de Sololá','55.491 -32.368',1);</v>
      </c>
      <c r="K121" t="s">
        <v>293</v>
      </c>
      <c r="L121" t="str">
        <f t="shared" ca="1" si="32"/>
        <v>INSERT INTO contrato_servicio (id_cliente, fecha_contrato, plan_contrato, estado_contrato, ip_asignada) VALUES(153,'2015-9-25','4M',1,'192.168.27.135');</v>
      </c>
      <c r="M121">
        <v>153</v>
      </c>
      <c r="N121">
        <f t="shared" si="33"/>
        <v>2</v>
      </c>
      <c r="O121" t="s">
        <v>515</v>
      </c>
      <c r="P121" t="str">
        <f t="shared" si="34"/>
        <v>INSERT INTO factura (fecha, id_cliente, id_usuario, id_estado_pago) VALUES('2021-01-05',153,2,1);</v>
      </c>
      <c r="X121">
        <f t="shared" si="35"/>
        <v>150</v>
      </c>
      <c r="Y121">
        <v>124</v>
      </c>
      <c r="Z121">
        <f t="shared" si="44"/>
        <v>293</v>
      </c>
      <c r="AA121">
        <f t="shared" si="37"/>
        <v>462</v>
      </c>
      <c r="AB121">
        <f t="shared" si="38"/>
        <v>631</v>
      </c>
      <c r="AC121">
        <f t="shared" si="39"/>
        <v>800</v>
      </c>
      <c r="AD121">
        <f t="shared" si="40"/>
        <v>969</v>
      </c>
      <c r="AE121">
        <f t="shared" si="41"/>
        <v>1138</v>
      </c>
      <c r="AF121">
        <f t="shared" si="42"/>
        <v>1307</v>
      </c>
      <c r="AG121">
        <f t="shared" si="43"/>
        <v>1476</v>
      </c>
      <c r="AH121" t="str">
        <f t="shared" si="36"/>
        <v>INSERT INTO detalle_factura (id_factura, id_producto_servicio, cantidad, precio, mes_pagado) VALUES(1476,10,1,150,'Septiembre');</v>
      </c>
    </row>
    <row r="122" spans="1:34" x14ac:dyDescent="0.25">
      <c r="A122" s="2" t="s">
        <v>463</v>
      </c>
      <c r="B122" s="2" t="s">
        <v>125</v>
      </c>
      <c r="C122" t="str">
        <f t="shared" si="25"/>
        <v>intchu,6M,192.168.27.136,pppoe</v>
      </c>
      <c r="D122" t="str">
        <f t="shared" si="26"/>
        <v>intchu</v>
      </c>
      <c r="E122" t="str">
        <f t="shared" si="45"/>
        <v>6M,192.168.27.136,pppoe</v>
      </c>
      <c r="F122" t="str">
        <f t="shared" si="27"/>
        <v>6M</v>
      </c>
      <c r="G122" t="str">
        <f t="shared" si="28"/>
        <v>192.168.27.136,pppoe</v>
      </c>
      <c r="H122" t="str">
        <f t="shared" si="29"/>
        <v>192.168.27.136</v>
      </c>
      <c r="I122" t="str">
        <f t="shared" si="30"/>
        <v>pppoe</v>
      </c>
      <c r="J122" t="str">
        <f t="shared" ca="1" si="31"/>
        <v>INSERT INTO cliente (nombre_cliente, telefono_cliente, id_municipio, domicilio, ubicacion_gps, id_tipo_cliente) VALUES('Intercop Chuacruz','13509429',7,'Domicilio de Sololá','64.778 -40.607',1);</v>
      </c>
      <c r="K122" t="s">
        <v>294</v>
      </c>
      <c r="L122" t="str">
        <f t="shared" ca="1" si="32"/>
        <v>INSERT INTO contrato_servicio (id_cliente, fecha_contrato, plan_contrato, estado_contrato, ip_asignada) VALUES(154,'2014-6-16','6M',1,'192.168.27.136');</v>
      </c>
      <c r="M122">
        <v>154</v>
      </c>
      <c r="N122">
        <f t="shared" si="33"/>
        <v>3</v>
      </c>
      <c r="O122" t="s">
        <v>513</v>
      </c>
      <c r="P122" t="str">
        <f t="shared" si="34"/>
        <v>INSERT INTO factura (fecha, id_cliente, id_usuario, id_estado_pago) VALUES('2021-01-05',154,2,1);</v>
      </c>
      <c r="X122">
        <f t="shared" si="35"/>
        <v>200</v>
      </c>
      <c r="Y122">
        <v>125</v>
      </c>
      <c r="Z122">
        <f t="shared" si="44"/>
        <v>294</v>
      </c>
      <c r="AA122">
        <f t="shared" si="37"/>
        <v>463</v>
      </c>
      <c r="AB122">
        <f t="shared" si="38"/>
        <v>632</v>
      </c>
      <c r="AC122">
        <f t="shared" si="39"/>
        <v>801</v>
      </c>
      <c r="AD122">
        <f t="shared" si="40"/>
        <v>970</v>
      </c>
      <c r="AE122">
        <f t="shared" si="41"/>
        <v>1139</v>
      </c>
      <c r="AF122">
        <f t="shared" si="42"/>
        <v>1308</v>
      </c>
      <c r="AG122">
        <f t="shared" si="43"/>
        <v>1477</v>
      </c>
      <c r="AH122" t="str">
        <f t="shared" si="36"/>
        <v>INSERT INTO detalle_factura (id_factura, id_producto_servicio, cantidad, precio, mes_pagado) VALUES(1477,10,1,200,'Septiembre');</v>
      </c>
    </row>
    <row r="123" spans="1:34" x14ac:dyDescent="0.25">
      <c r="A123" s="2" t="s">
        <v>464</v>
      </c>
      <c r="B123" s="2" t="s">
        <v>126</v>
      </c>
      <c r="C123" t="str">
        <f t="shared" si="25"/>
        <v>juaaju,6M,192.168.27.137,pppoe</v>
      </c>
      <c r="D123" t="str">
        <f t="shared" si="26"/>
        <v>juaaju</v>
      </c>
      <c r="E123" t="str">
        <f t="shared" si="45"/>
        <v>6M,192.168.27.137,pppoe</v>
      </c>
      <c r="F123" t="str">
        <f t="shared" si="27"/>
        <v>6M</v>
      </c>
      <c r="G123" t="str">
        <f t="shared" si="28"/>
        <v>192.168.27.137,pppoe</v>
      </c>
      <c r="H123" t="str">
        <f t="shared" si="29"/>
        <v>192.168.27.137</v>
      </c>
      <c r="I123" t="str">
        <f t="shared" si="30"/>
        <v>pppoe</v>
      </c>
      <c r="J123" t="str">
        <f t="shared" ca="1" si="31"/>
        <v>INSERT INTO cliente (nombre_cliente, telefono_cliente, id_municipio, domicilio, ubicacion_gps, id_tipo_cliente) VALUES('Juan Luis Aju Mendoza','65436470',14,'Domicilio de Sololá','40.580 -99.784',1);</v>
      </c>
      <c r="K123" t="s">
        <v>295</v>
      </c>
      <c r="L123" t="str">
        <f t="shared" ca="1" si="32"/>
        <v>INSERT INTO contrato_servicio (id_cliente, fecha_contrato, plan_contrato, estado_contrato, ip_asignada) VALUES(155,'2016-8-28','6M',1,'192.168.27.137');</v>
      </c>
      <c r="M123">
        <v>155</v>
      </c>
      <c r="N123">
        <f t="shared" si="33"/>
        <v>3</v>
      </c>
      <c r="O123" t="s">
        <v>513</v>
      </c>
      <c r="P123" t="str">
        <f t="shared" si="34"/>
        <v>INSERT INTO factura (fecha, id_cliente, id_usuario, id_estado_pago) VALUES('2021-01-05',155,2,1);</v>
      </c>
      <c r="X123">
        <f t="shared" si="35"/>
        <v>200</v>
      </c>
      <c r="Y123">
        <v>126</v>
      </c>
      <c r="Z123">
        <f t="shared" si="44"/>
        <v>295</v>
      </c>
      <c r="AA123">
        <f t="shared" si="37"/>
        <v>464</v>
      </c>
      <c r="AB123">
        <f t="shared" si="38"/>
        <v>633</v>
      </c>
      <c r="AC123">
        <f t="shared" si="39"/>
        <v>802</v>
      </c>
      <c r="AD123">
        <f t="shared" si="40"/>
        <v>971</v>
      </c>
      <c r="AE123">
        <f t="shared" si="41"/>
        <v>1140</v>
      </c>
      <c r="AF123">
        <f t="shared" si="42"/>
        <v>1309</v>
      </c>
      <c r="AG123">
        <f t="shared" si="43"/>
        <v>1478</v>
      </c>
      <c r="AH123" t="str">
        <f t="shared" si="36"/>
        <v>INSERT INTO detalle_factura (id_factura, id_producto_servicio, cantidad, precio, mes_pagado) VALUES(1478,10,1,200,'Septiembre');</v>
      </c>
    </row>
    <row r="124" spans="1:34" x14ac:dyDescent="0.25">
      <c r="A124" s="2" t="s">
        <v>465</v>
      </c>
      <c r="B124" s="2" t="s">
        <v>127</v>
      </c>
      <c r="C124" t="str">
        <f t="shared" si="25"/>
        <v>sanajc,6M,192.168.27.45,pppoe</v>
      </c>
      <c r="D124" t="str">
        <f t="shared" si="26"/>
        <v>sanajc</v>
      </c>
      <c r="E124" t="str">
        <f t="shared" si="45"/>
        <v>6M,192.168.27.45,pppoe</v>
      </c>
      <c r="F124" t="str">
        <f t="shared" si="27"/>
        <v>6M</v>
      </c>
      <c r="G124" t="str">
        <f t="shared" si="28"/>
        <v>192.168.27.45,pppoe</v>
      </c>
      <c r="H124" t="str">
        <f t="shared" si="29"/>
        <v>192.168.27.45</v>
      </c>
      <c r="I124" t="str">
        <f t="shared" si="30"/>
        <v>pppoe</v>
      </c>
      <c r="J124" t="str">
        <f t="shared" ca="1" si="31"/>
        <v>INSERT INTO cliente (nombre_cliente, telefono_cliente, id_municipio, domicilio, ubicacion_gps, id_tipo_cliente) VALUES('Santos Ajcojom','34046054',13,'Domicilio de Sololá','78.507 -27.846',1);</v>
      </c>
      <c r="K124" t="s">
        <v>296</v>
      </c>
      <c r="L124" t="str">
        <f t="shared" ca="1" si="32"/>
        <v>INSERT INTO contrato_servicio (id_cliente, fecha_contrato, plan_contrato, estado_contrato, ip_asignada) VALUES(156,'2011-10-14','6M',1,'192.168.27.45');</v>
      </c>
      <c r="M124">
        <v>156</v>
      </c>
      <c r="N124">
        <f t="shared" si="33"/>
        <v>3</v>
      </c>
      <c r="O124" t="s">
        <v>513</v>
      </c>
      <c r="P124" t="str">
        <f t="shared" si="34"/>
        <v>INSERT INTO factura (fecha, id_cliente, id_usuario, id_estado_pago) VALUES('2021-01-05',156,2,1);</v>
      </c>
      <c r="X124">
        <f t="shared" si="35"/>
        <v>200</v>
      </c>
      <c r="Y124">
        <v>127</v>
      </c>
      <c r="Z124">
        <f t="shared" si="44"/>
        <v>296</v>
      </c>
      <c r="AA124">
        <f t="shared" si="37"/>
        <v>465</v>
      </c>
      <c r="AB124">
        <f t="shared" si="38"/>
        <v>634</v>
      </c>
      <c r="AC124">
        <f t="shared" si="39"/>
        <v>803</v>
      </c>
      <c r="AD124">
        <f t="shared" si="40"/>
        <v>972</v>
      </c>
      <c r="AE124">
        <f t="shared" si="41"/>
        <v>1141</v>
      </c>
      <c r="AF124">
        <f t="shared" si="42"/>
        <v>1310</v>
      </c>
      <c r="AG124">
        <f t="shared" si="43"/>
        <v>1479</v>
      </c>
      <c r="AH124" t="str">
        <f t="shared" si="36"/>
        <v>INSERT INTO detalle_factura (id_factura, id_producto_servicio, cantidad, precio, mes_pagado) VALUES(1479,10,1,200,'Septiembre');</v>
      </c>
    </row>
    <row r="125" spans="1:34" x14ac:dyDescent="0.25">
      <c r="A125" s="2" t="s">
        <v>466</v>
      </c>
      <c r="B125" s="2" t="s">
        <v>128</v>
      </c>
      <c r="C125" t="str">
        <f t="shared" si="25"/>
        <v>rodmor,4M,192.168.27.138,pppoe</v>
      </c>
      <c r="D125" t="str">
        <f t="shared" si="26"/>
        <v>rodmor</v>
      </c>
      <c r="E125" t="str">
        <f t="shared" si="45"/>
        <v>4M,192.168.27.138,pppoe</v>
      </c>
      <c r="F125" t="str">
        <f t="shared" si="27"/>
        <v>4M</v>
      </c>
      <c r="G125" t="str">
        <f t="shared" si="28"/>
        <v>192.168.27.138,pppoe</v>
      </c>
      <c r="H125" t="str">
        <f t="shared" si="29"/>
        <v>192.168.27.138</v>
      </c>
      <c r="I125" t="str">
        <f t="shared" si="30"/>
        <v>pppoe</v>
      </c>
      <c r="J125" t="str">
        <f t="shared" ca="1" si="31"/>
        <v>INSERT INTO cliente (nombre_cliente, telefono_cliente, id_municipio, domicilio, ubicacion_gps, id_tipo_cliente) VALUES('Rodrigo David Morales Mendoza','28139815',1,'Domicilio de Sololá','00.465 -21.276',1);</v>
      </c>
      <c r="K125" t="s">
        <v>297</v>
      </c>
      <c r="L125" t="str">
        <f t="shared" ca="1" si="32"/>
        <v>INSERT INTO contrato_servicio (id_cliente, fecha_contrato, plan_contrato, estado_contrato, ip_asignada) VALUES(157,'2004-11-3','4M',1,'192.168.27.138');</v>
      </c>
      <c r="M125">
        <v>157</v>
      </c>
      <c r="N125">
        <f t="shared" si="33"/>
        <v>2</v>
      </c>
      <c r="O125" t="s">
        <v>515</v>
      </c>
      <c r="P125" t="str">
        <f t="shared" si="34"/>
        <v>INSERT INTO factura (fecha, id_cliente, id_usuario, id_estado_pago) VALUES('2021-01-05',157,2,1);</v>
      </c>
      <c r="X125">
        <f t="shared" si="35"/>
        <v>150</v>
      </c>
      <c r="Y125">
        <v>128</v>
      </c>
      <c r="Z125">
        <f t="shared" si="44"/>
        <v>297</v>
      </c>
      <c r="AA125">
        <f t="shared" si="37"/>
        <v>466</v>
      </c>
      <c r="AB125">
        <f t="shared" si="38"/>
        <v>635</v>
      </c>
      <c r="AC125">
        <f t="shared" si="39"/>
        <v>804</v>
      </c>
      <c r="AD125">
        <f t="shared" si="40"/>
        <v>973</v>
      </c>
      <c r="AE125">
        <f t="shared" si="41"/>
        <v>1142</v>
      </c>
      <c r="AF125">
        <f t="shared" si="42"/>
        <v>1311</v>
      </c>
      <c r="AG125">
        <f t="shared" si="43"/>
        <v>1480</v>
      </c>
      <c r="AH125" t="str">
        <f t="shared" si="36"/>
        <v>INSERT INTO detalle_factura (id_factura, id_producto_servicio, cantidad, precio, mes_pagado) VALUES(1480,10,1,150,'Septiembre');</v>
      </c>
    </row>
    <row r="126" spans="1:34" x14ac:dyDescent="0.25">
      <c r="A126" s="2" t="s">
        <v>467</v>
      </c>
      <c r="B126" s="2" t="s">
        <v>129</v>
      </c>
      <c r="C126" t="str">
        <f t="shared" si="25"/>
        <v>santuy,6M,192.168.27.141,pppoe</v>
      </c>
      <c r="D126" t="str">
        <f t="shared" si="26"/>
        <v>santuy</v>
      </c>
      <c r="E126" t="str">
        <f t="shared" si="45"/>
        <v>6M,192.168.27.141,pppoe</v>
      </c>
      <c r="F126" t="str">
        <f t="shared" si="27"/>
        <v>6M</v>
      </c>
      <c r="G126" t="str">
        <f t="shared" si="28"/>
        <v>192.168.27.141,pppoe</v>
      </c>
      <c r="H126" t="str">
        <f t="shared" si="29"/>
        <v>192.168.27.141</v>
      </c>
      <c r="I126" t="str">
        <f t="shared" si="30"/>
        <v>pppoe</v>
      </c>
      <c r="J126" t="str">
        <f t="shared" ca="1" si="31"/>
        <v>INSERT INTO cliente (nombre_cliente, telefono_cliente, id_municipio, domicilio, ubicacion_gps, id_tipo_cliente) VALUES('Santos Tuy Ixtuc','86097055',6,'Domicilio de Sololá','44.295 -17.435',1);</v>
      </c>
      <c r="K126" t="s">
        <v>298</v>
      </c>
      <c r="L126" t="str">
        <f t="shared" ca="1" si="32"/>
        <v>INSERT INTO contrato_servicio (id_cliente, fecha_contrato, plan_contrato, estado_contrato, ip_asignada) VALUES(158,'2017-1-16','6M',1,'192.168.27.141');</v>
      </c>
      <c r="M126">
        <v>158</v>
      </c>
      <c r="N126">
        <f t="shared" si="33"/>
        <v>3</v>
      </c>
      <c r="O126" t="s">
        <v>513</v>
      </c>
      <c r="P126" t="str">
        <f t="shared" si="34"/>
        <v>INSERT INTO factura (fecha, id_cliente, id_usuario, id_estado_pago) VALUES('2021-01-05',158,2,1);</v>
      </c>
      <c r="X126">
        <f t="shared" si="35"/>
        <v>200</v>
      </c>
      <c r="Y126">
        <v>129</v>
      </c>
      <c r="Z126">
        <f t="shared" si="44"/>
        <v>298</v>
      </c>
      <c r="AA126">
        <f t="shared" si="37"/>
        <v>467</v>
      </c>
      <c r="AB126">
        <f t="shared" si="38"/>
        <v>636</v>
      </c>
      <c r="AC126">
        <f t="shared" si="39"/>
        <v>805</v>
      </c>
      <c r="AD126">
        <f t="shared" si="40"/>
        <v>974</v>
      </c>
      <c r="AE126">
        <f t="shared" si="41"/>
        <v>1143</v>
      </c>
      <c r="AF126">
        <f t="shared" si="42"/>
        <v>1312</v>
      </c>
      <c r="AG126">
        <f t="shared" si="43"/>
        <v>1481</v>
      </c>
      <c r="AH126" t="str">
        <f t="shared" si="36"/>
        <v>INSERT INTO detalle_factura (id_factura, id_producto_servicio, cantidad, precio, mes_pagado) VALUES(1481,10,1,200,'Septiembre');</v>
      </c>
    </row>
    <row r="127" spans="1:34" x14ac:dyDescent="0.25">
      <c r="A127" s="2" t="s">
        <v>468</v>
      </c>
      <c r="B127" s="2" t="s">
        <v>130</v>
      </c>
      <c r="C127" t="str">
        <f t="shared" si="25"/>
        <v>henvic,4M,192.168.27.6,pppoe</v>
      </c>
      <c r="D127" t="str">
        <f t="shared" si="26"/>
        <v>henvic</v>
      </c>
      <c r="E127" t="str">
        <f t="shared" si="45"/>
        <v>4M,192.168.27.6,pppoe</v>
      </c>
      <c r="F127" t="str">
        <f t="shared" si="27"/>
        <v>4M</v>
      </c>
      <c r="G127" t="str">
        <f t="shared" si="28"/>
        <v>192.168.27.6,pppoe</v>
      </c>
      <c r="H127" t="str">
        <f t="shared" si="29"/>
        <v>192.168.27.6</v>
      </c>
      <c r="I127" t="str">
        <f t="shared" si="30"/>
        <v>pppoe</v>
      </c>
      <c r="J127" t="str">
        <f t="shared" ca="1" si="31"/>
        <v>INSERT INTO cliente (nombre_cliente, telefono_cliente, id_municipio, domicilio, ubicacion_gps, id_tipo_cliente) VALUES('Henry Vicente Chavez','72304815',19,'Domicilio de Sololá','27.145 -65.645',1);</v>
      </c>
      <c r="K127" t="s">
        <v>299</v>
      </c>
      <c r="L127" t="str">
        <f t="shared" ca="1" si="32"/>
        <v>INSERT INTO contrato_servicio (id_cliente, fecha_contrato, plan_contrato, estado_contrato, ip_asignada) VALUES(159,'2001-9-6','4M',1,'192.168.27.6');</v>
      </c>
      <c r="M127">
        <v>159</v>
      </c>
      <c r="N127">
        <f t="shared" si="33"/>
        <v>2</v>
      </c>
      <c r="O127" t="s">
        <v>515</v>
      </c>
      <c r="P127" t="str">
        <f t="shared" si="34"/>
        <v>INSERT INTO factura (fecha, id_cliente, id_usuario, id_estado_pago) VALUES('2021-01-05',159,2,1);</v>
      </c>
      <c r="X127">
        <f t="shared" si="35"/>
        <v>150</v>
      </c>
      <c r="Y127">
        <v>130</v>
      </c>
      <c r="Z127">
        <f t="shared" si="44"/>
        <v>299</v>
      </c>
      <c r="AA127">
        <f t="shared" si="37"/>
        <v>468</v>
      </c>
      <c r="AB127">
        <f t="shared" si="38"/>
        <v>637</v>
      </c>
      <c r="AC127">
        <f t="shared" si="39"/>
        <v>806</v>
      </c>
      <c r="AD127">
        <f t="shared" si="40"/>
        <v>975</v>
      </c>
      <c r="AE127">
        <f t="shared" si="41"/>
        <v>1144</v>
      </c>
      <c r="AF127">
        <f t="shared" si="42"/>
        <v>1313</v>
      </c>
      <c r="AG127">
        <f t="shared" si="43"/>
        <v>1482</v>
      </c>
      <c r="AH127" t="str">
        <f t="shared" si="36"/>
        <v>INSERT INTO detalle_factura (id_factura, id_producto_servicio, cantidad, precio, mes_pagado) VALUES(1482,10,1,150,'Septiembre');</v>
      </c>
    </row>
    <row r="128" spans="1:34" x14ac:dyDescent="0.25">
      <c r="A128" s="2" t="s">
        <v>469</v>
      </c>
      <c r="B128" s="2" t="s">
        <v>131</v>
      </c>
      <c r="C128" t="str">
        <f t="shared" si="25"/>
        <v>migchi,6M,192.168.27.17,pppoe</v>
      </c>
      <c r="D128" t="str">
        <f t="shared" si="26"/>
        <v>migchi</v>
      </c>
      <c r="E128" t="str">
        <f t="shared" si="45"/>
        <v>6M,192.168.27.17,pppoe</v>
      </c>
      <c r="F128" t="str">
        <f t="shared" si="27"/>
        <v>6M</v>
      </c>
      <c r="G128" t="str">
        <f t="shared" si="28"/>
        <v>192.168.27.17,pppoe</v>
      </c>
      <c r="H128" t="str">
        <f t="shared" si="29"/>
        <v>192.168.27.17</v>
      </c>
      <c r="I128" t="str">
        <f t="shared" si="30"/>
        <v>pppoe</v>
      </c>
      <c r="J128" t="str">
        <f t="shared" ca="1" si="31"/>
        <v>INSERT INTO cliente (nombre_cliente, telefono_cliente, id_municipio, domicilio, ubicacion_gps, id_tipo_cliente) VALUES('Miguel Chiroy Morales','85289143',11,'Domicilio de Sololá','13.291 -58.645',1);</v>
      </c>
      <c r="K128" t="s">
        <v>300</v>
      </c>
      <c r="L128" t="str">
        <f t="shared" ca="1" si="32"/>
        <v>INSERT INTO contrato_servicio (id_cliente, fecha_contrato, plan_contrato, estado_contrato, ip_asignada) VALUES(160,'2011-9-19','6M',1,'192.168.27.17');</v>
      </c>
      <c r="M128">
        <v>160</v>
      </c>
      <c r="N128">
        <f t="shared" si="33"/>
        <v>3</v>
      </c>
      <c r="O128" t="s">
        <v>513</v>
      </c>
      <c r="P128" t="str">
        <f t="shared" si="34"/>
        <v>INSERT INTO factura (fecha, id_cliente, id_usuario, id_estado_pago) VALUES('2021-01-05',160,2,1);</v>
      </c>
      <c r="X128">
        <f t="shared" si="35"/>
        <v>200</v>
      </c>
      <c r="Y128">
        <v>131</v>
      </c>
      <c r="Z128">
        <f t="shared" si="44"/>
        <v>300</v>
      </c>
      <c r="AA128">
        <f t="shared" si="37"/>
        <v>469</v>
      </c>
      <c r="AB128">
        <f t="shared" si="38"/>
        <v>638</v>
      </c>
      <c r="AC128">
        <f t="shared" si="39"/>
        <v>807</v>
      </c>
      <c r="AD128">
        <f t="shared" si="40"/>
        <v>976</v>
      </c>
      <c r="AE128">
        <f t="shared" si="41"/>
        <v>1145</v>
      </c>
      <c r="AF128">
        <f t="shared" si="42"/>
        <v>1314</v>
      </c>
      <c r="AG128">
        <f t="shared" si="43"/>
        <v>1483</v>
      </c>
      <c r="AH128" t="str">
        <f t="shared" si="36"/>
        <v>INSERT INTO detalle_factura (id_factura, id_producto_servicio, cantidad, precio, mes_pagado) VALUES(1483,10,1,200,'Septiembre');</v>
      </c>
    </row>
    <row r="129" spans="1:34" x14ac:dyDescent="0.25">
      <c r="A129" s="2" t="s">
        <v>470</v>
      </c>
      <c r="B129" s="2" t="s">
        <v>132</v>
      </c>
      <c r="C129" t="str">
        <f t="shared" si="25"/>
        <v>crimen,6M,192.168.27.11,pppoe</v>
      </c>
      <c r="D129" t="str">
        <f t="shared" si="26"/>
        <v>crimen</v>
      </c>
      <c r="E129" t="str">
        <f t="shared" si="45"/>
        <v>6M,192.168.27.11,pppoe</v>
      </c>
      <c r="F129" t="str">
        <f t="shared" si="27"/>
        <v>6M</v>
      </c>
      <c r="G129" t="str">
        <f t="shared" si="28"/>
        <v>192.168.27.11,pppoe</v>
      </c>
      <c r="H129" t="str">
        <f t="shared" si="29"/>
        <v>192.168.27.11</v>
      </c>
      <c r="I129" t="str">
        <f t="shared" si="30"/>
        <v>pppoe</v>
      </c>
      <c r="J129" t="str">
        <f t="shared" ca="1" si="31"/>
        <v>INSERT INTO cliente (nombre_cliente, telefono_cliente, id_municipio, domicilio, ubicacion_gps, id_tipo_cliente) VALUES('Cristina Mendoza Tzaput','43986915',1,'Domicilio de Sololá','90.234 -35.580',1);</v>
      </c>
      <c r="K129" t="s">
        <v>301</v>
      </c>
      <c r="L129" t="str">
        <f t="shared" ca="1" si="32"/>
        <v>INSERT INTO contrato_servicio (id_cliente, fecha_contrato, plan_contrato, estado_contrato, ip_asignada) VALUES(161,'2000-9-24','6M',1,'192.168.27.11');</v>
      </c>
      <c r="M129">
        <v>161</v>
      </c>
      <c r="N129">
        <f t="shared" si="33"/>
        <v>3</v>
      </c>
      <c r="O129" t="s">
        <v>513</v>
      </c>
      <c r="P129" t="str">
        <f t="shared" si="34"/>
        <v>INSERT INTO factura (fecha, id_cliente, id_usuario, id_estado_pago) VALUES('2021-01-05',161,2,1);</v>
      </c>
      <c r="X129">
        <f t="shared" si="35"/>
        <v>200</v>
      </c>
      <c r="Y129">
        <v>132</v>
      </c>
      <c r="Z129">
        <f t="shared" si="44"/>
        <v>301</v>
      </c>
      <c r="AA129">
        <f t="shared" si="37"/>
        <v>470</v>
      </c>
      <c r="AB129">
        <f t="shared" si="38"/>
        <v>639</v>
      </c>
      <c r="AC129">
        <f t="shared" si="39"/>
        <v>808</v>
      </c>
      <c r="AD129">
        <f t="shared" si="40"/>
        <v>977</v>
      </c>
      <c r="AE129">
        <f t="shared" si="41"/>
        <v>1146</v>
      </c>
      <c r="AF129">
        <f t="shared" si="42"/>
        <v>1315</v>
      </c>
      <c r="AG129">
        <f t="shared" si="43"/>
        <v>1484</v>
      </c>
      <c r="AH129" t="str">
        <f t="shared" si="36"/>
        <v>INSERT INTO detalle_factura (id_factura, id_producto_servicio, cantidad, precio, mes_pagado) VALUES(1484,10,1,200,'Septiembre');</v>
      </c>
    </row>
    <row r="130" spans="1:34" x14ac:dyDescent="0.25">
      <c r="A130" s="2" t="s">
        <v>471</v>
      </c>
      <c r="B130" s="2" t="s">
        <v>133</v>
      </c>
      <c r="C130" t="str">
        <f t="shared" si="25"/>
        <v>zucmen,6M,192.168.27.35,pppoe</v>
      </c>
      <c r="D130" t="str">
        <f t="shared" si="26"/>
        <v>zucmen</v>
      </c>
      <c r="E130" t="str">
        <f t="shared" ref="E130:E161" si="46">MID(C130,FIND(",",C130)+1,LEN(C130)-FIND(",",C130))</f>
        <v>6M,192.168.27.35,pppoe</v>
      </c>
      <c r="F130" t="str">
        <f t="shared" si="27"/>
        <v>6M</v>
      </c>
      <c r="G130" t="str">
        <f t="shared" si="28"/>
        <v>192.168.27.35,pppoe</v>
      </c>
      <c r="H130" t="str">
        <f t="shared" si="29"/>
        <v>192.168.27.35</v>
      </c>
      <c r="I130" t="str">
        <f t="shared" si="30"/>
        <v>pppoe</v>
      </c>
      <c r="J130" t="str">
        <f t="shared" ca="1" si="31"/>
        <v>INSERT INTO cliente (nombre_cliente, telefono_cliente, id_municipio, domicilio, ubicacion_gps, id_tipo_cliente) VALUES('Zucely Mendoza Alvarez','32729042',14,'Domicilio de Sololá','76.329 -51.357',1);</v>
      </c>
      <c r="K130" t="s">
        <v>302</v>
      </c>
      <c r="L130" t="str">
        <f t="shared" ca="1" si="32"/>
        <v>INSERT INTO contrato_servicio (id_cliente, fecha_contrato, plan_contrato, estado_contrato, ip_asignada) VALUES(162,'2017-9-27','6M',1,'192.168.27.35');</v>
      </c>
      <c r="M130">
        <v>162</v>
      </c>
      <c r="N130">
        <f t="shared" si="33"/>
        <v>3</v>
      </c>
      <c r="O130" t="s">
        <v>513</v>
      </c>
      <c r="P130" t="str">
        <f t="shared" si="34"/>
        <v>INSERT INTO factura (fecha, id_cliente, id_usuario, id_estado_pago) VALUES('2021-01-05',162,2,1);</v>
      </c>
      <c r="X130">
        <f t="shared" si="35"/>
        <v>200</v>
      </c>
      <c r="Y130">
        <v>133</v>
      </c>
      <c r="Z130">
        <f t="shared" si="44"/>
        <v>302</v>
      </c>
      <c r="AA130">
        <f t="shared" si="37"/>
        <v>471</v>
      </c>
      <c r="AB130">
        <f t="shared" si="38"/>
        <v>640</v>
      </c>
      <c r="AC130">
        <f t="shared" si="39"/>
        <v>809</v>
      </c>
      <c r="AD130">
        <f t="shared" si="40"/>
        <v>978</v>
      </c>
      <c r="AE130">
        <f t="shared" si="41"/>
        <v>1147</v>
      </c>
      <c r="AF130">
        <f t="shared" si="42"/>
        <v>1316</v>
      </c>
      <c r="AG130">
        <f t="shared" si="43"/>
        <v>1485</v>
      </c>
      <c r="AH130" t="str">
        <f t="shared" si="36"/>
        <v>INSERT INTO detalle_factura (id_factura, id_producto_servicio, cantidad, precio, mes_pagado) VALUES(1485,10,1,200,'Septiembre');</v>
      </c>
    </row>
    <row r="131" spans="1:34" x14ac:dyDescent="0.25">
      <c r="A131" s="2" t="s">
        <v>472</v>
      </c>
      <c r="B131" s="2" t="s">
        <v>134</v>
      </c>
      <c r="C131" t="str">
        <f t="shared" ref="C131:C170" si="47">MID(A131,FIND(",",A131)+1,LEN(A131)-FIND(",",A131))</f>
        <v>javchi,6M,192.168.27.36,pppoe</v>
      </c>
      <c r="D131" t="str">
        <f t="shared" ref="D131:D170" si="48">MID(C131,1,FIND(",",C131)-1)</f>
        <v>javchi</v>
      </c>
      <c r="E131" t="str">
        <f t="shared" si="46"/>
        <v>6M,192.168.27.36,pppoe</v>
      </c>
      <c r="F131" t="str">
        <f t="shared" ref="F131:F170" si="49">MID(E131,1,FIND(",",E131)-1)</f>
        <v>6M</v>
      </c>
      <c r="G131" t="str">
        <f t="shared" ref="G131:G170" si="50">MID(E131,FIND(",",E131)+1,LEN(E131)-FIND(",",E131))</f>
        <v>192.168.27.36,pppoe</v>
      </c>
      <c r="H131" t="str">
        <f t="shared" ref="H131:H170" si="51">MID(G131,1,FIND(",",G131)-1)</f>
        <v>192.168.27.36</v>
      </c>
      <c r="I131" t="str">
        <f t="shared" ref="I131:I170" si="52">MID(G131,FIND(",",G131)+1,LEN(G131)-FIND(",",G131))</f>
        <v>pppoe</v>
      </c>
      <c r="J131" t="str">
        <f t="shared" ref="J131:J170" ca="1" si="53">"INSERT INTO cliente (nombre_cliente, telefono_cliente, id_municipio, domicilio, ubicacion_gps, id_tipo_cliente) VALUES("&amp;"'"&amp;B131&amp;"'"&amp;","&amp;"'"&amp;RANDBETWEEN(0,9)&amp;RANDBETWEEN(0,9)&amp;RANDBETWEEN(0,9)&amp;RANDBETWEEN(0,9)&amp;RANDBETWEEN(0,9)&amp;RANDBETWEEN(0,9)&amp;RANDBETWEEN(0,9)&amp;RANDBETWEEN(0,9)&amp;"'"&amp;","&amp;RANDBETWEEN(1,19)&amp;",'Domicilio de Sololá',"&amp;"'"&amp;RANDBETWEEN(0,9)&amp;RANDBETWEEN(0,9)&amp;"."&amp;RANDBETWEEN(0,9)&amp;RANDBETWEEN(0,9)&amp;RANDBETWEEN(0,9)&amp;" -"&amp;RANDBETWEEN(0,9)&amp;RANDBETWEEN(0,9)&amp;"."&amp;RANDBETWEEN(0,9)&amp;RANDBETWEEN(0,9)&amp;RANDBETWEEN(0,9)&amp;"',"&amp;1&amp;");"</f>
        <v>INSERT INTO cliente (nombre_cliente, telefono_cliente, id_municipio, domicilio, ubicacion_gps, id_tipo_cliente) VALUES('Javier Chiroy Ben','24500555',5,'Domicilio de Sololá','94.076 -64.624',1);</v>
      </c>
      <c r="K131" t="s">
        <v>303</v>
      </c>
      <c r="L131" t="str">
        <f t="shared" ref="L131:L170" ca="1" si="54">"INSERT INTO contrato_servicio (id_cliente, fecha_contrato, plan_contrato, estado_contrato, ip_asignada) VALUES("&amp;M131&amp;",'"&amp;RANDBETWEEN(2000,2021)&amp;"-"&amp;RANDBETWEEN(1,12)&amp;"-"&amp;RANDBETWEEN(1,28)&amp;"','"&amp;O131&amp;"',"&amp;1&amp;",'"&amp;H131&amp;"');"</f>
        <v>INSERT INTO contrato_servicio (id_cliente, fecha_contrato, plan_contrato, estado_contrato, ip_asignada) VALUES(163,'2005-4-12','6M',1,'192.168.27.36');</v>
      </c>
      <c r="M131">
        <v>163</v>
      </c>
      <c r="N131">
        <f t="shared" ref="N131:N170" si="55">IF(O131="default",8,IF(O131="2M",1,IF(O131="4M",2,IF(O131="8M",4,IF(O131="12M",6,IF(O131="ILIMITADO",7,IF(O131="default-encryption",9,IF(O131="6M",3,IF(O131="10M",5)))))))))</f>
        <v>3</v>
      </c>
      <c r="O131" t="s">
        <v>513</v>
      </c>
      <c r="P131" t="str">
        <f t="shared" ref="P131:P170" si="56">"INSERT INTO factura (fecha, id_cliente, id_usuario, id_estado_pago) VALUES('2021-01-05',"&amp;M131&amp;",2,1);"</f>
        <v>INSERT INTO factura (fecha, id_cliente, id_usuario, id_estado_pago) VALUES('2021-01-05',163,2,1);</v>
      </c>
      <c r="X131">
        <f t="shared" ref="X131:X170" si="57">IF(O131="ILIMITADO","",IF(O131="2M",100,IF(O131="4M",150,IF(O131="6M",200,IF(O131="8M",300,IF(O131="10M",375,IF(O131="12M",475,"")))))))</f>
        <v>200</v>
      </c>
      <c r="Y131">
        <v>134</v>
      </c>
      <c r="Z131">
        <f t="shared" si="44"/>
        <v>303</v>
      </c>
      <c r="AA131">
        <f t="shared" si="37"/>
        <v>472</v>
      </c>
      <c r="AB131">
        <f t="shared" si="38"/>
        <v>641</v>
      </c>
      <c r="AC131">
        <f t="shared" si="39"/>
        <v>810</v>
      </c>
      <c r="AD131">
        <f t="shared" si="40"/>
        <v>979</v>
      </c>
      <c r="AE131">
        <f t="shared" si="41"/>
        <v>1148</v>
      </c>
      <c r="AF131">
        <f t="shared" si="42"/>
        <v>1317</v>
      </c>
      <c r="AG131">
        <f t="shared" si="43"/>
        <v>1486</v>
      </c>
      <c r="AH131" t="str">
        <f t="shared" ref="AH131:AH170" si="58">"INSERT INTO detalle_factura (id_factura, id_producto_servicio, cantidad, precio, mes_pagado) VALUES("&amp;AG131&amp;",10,1,"&amp;X131&amp;",'Septiembre');"</f>
        <v>INSERT INTO detalle_factura (id_factura, id_producto_servicio, cantidad, precio, mes_pagado) VALUES(1486,10,1,200,'Septiembre');</v>
      </c>
    </row>
    <row r="132" spans="1:34" x14ac:dyDescent="0.25">
      <c r="A132" s="2" t="s">
        <v>473</v>
      </c>
      <c r="B132" s="2" t="s">
        <v>135</v>
      </c>
      <c r="C132" t="str">
        <f t="shared" si="47"/>
        <v>linsuc,12M,192.168.27.100,pppoe</v>
      </c>
      <c r="D132" t="str">
        <f t="shared" si="48"/>
        <v>linsuc</v>
      </c>
      <c r="E132" t="str">
        <f t="shared" si="46"/>
        <v>12M,192.168.27.100,pppoe</v>
      </c>
      <c r="F132" t="str">
        <f t="shared" si="49"/>
        <v>12M</v>
      </c>
      <c r="G132" t="str">
        <f t="shared" si="50"/>
        <v>192.168.27.100,pppoe</v>
      </c>
      <c r="H132" t="str">
        <f t="shared" si="51"/>
        <v>192.168.27.100</v>
      </c>
      <c r="I132" t="str">
        <f t="shared" si="52"/>
        <v>pppoe</v>
      </c>
      <c r="J132" t="str">
        <f t="shared" ca="1" si="53"/>
        <v>INSERT INTO cliente (nombre_cliente, telefono_cliente, id_municipio, domicilio, ubicacion_gps, id_tipo_cliente) VALUES('Links Sucursal','18314017',2,'Domicilio de Sololá','04.237 -01.845',1);</v>
      </c>
      <c r="K132" t="s">
        <v>304</v>
      </c>
      <c r="L132" t="str">
        <f t="shared" ca="1" si="54"/>
        <v>INSERT INTO contrato_servicio (id_cliente, fecha_contrato, plan_contrato, estado_contrato, ip_asignada) VALUES(164,'2020-12-25','12M',1,'192.168.27.100');</v>
      </c>
      <c r="M132">
        <v>164</v>
      </c>
      <c r="N132">
        <f t="shared" si="55"/>
        <v>6</v>
      </c>
      <c r="O132" t="s">
        <v>517</v>
      </c>
      <c r="P132" t="str">
        <f t="shared" si="56"/>
        <v>INSERT INTO factura (fecha, id_cliente, id_usuario, id_estado_pago) VALUES('2021-01-05',164,2,1);</v>
      </c>
      <c r="X132">
        <f t="shared" si="57"/>
        <v>475</v>
      </c>
      <c r="Y132">
        <v>135</v>
      </c>
      <c r="Z132">
        <f t="shared" si="44"/>
        <v>304</v>
      </c>
      <c r="AA132">
        <f t="shared" ref="AA132:AA170" si="59">AA131+1</f>
        <v>473</v>
      </c>
      <c r="AB132">
        <f t="shared" ref="AB132:AB170" si="60">AB131+1</f>
        <v>642</v>
      </c>
      <c r="AC132">
        <f t="shared" ref="AC132:AC170" si="61">AC131+1</f>
        <v>811</v>
      </c>
      <c r="AD132">
        <f t="shared" ref="AD132:AD170" si="62">AD131+1</f>
        <v>980</v>
      </c>
      <c r="AE132">
        <f t="shared" ref="AE132:AE170" si="63">AE131+1</f>
        <v>1149</v>
      </c>
      <c r="AF132">
        <f t="shared" ref="AF132:AF170" si="64">AF131+1</f>
        <v>1318</v>
      </c>
      <c r="AG132">
        <f t="shared" ref="AG132:AG170" si="65">AG131+1</f>
        <v>1487</v>
      </c>
      <c r="AH132" t="str">
        <f t="shared" si="58"/>
        <v>INSERT INTO detalle_factura (id_factura, id_producto_servicio, cantidad, precio, mes_pagado) VALUES(1487,10,1,475,'Septiembre');</v>
      </c>
    </row>
    <row r="133" spans="1:34" x14ac:dyDescent="0.25">
      <c r="A133" s="2" t="s">
        <v>474</v>
      </c>
      <c r="B133" s="2" t="s">
        <v>136</v>
      </c>
      <c r="C133" t="str">
        <f t="shared" si="47"/>
        <v>isrger,6M,192.168.27.150,pppoe</v>
      </c>
      <c r="D133" t="str">
        <f t="shared" si="48"/>
        <v>isrger</v>
      </c>
      <c r="E133" t="str">
        <f t="shared" si="46"/>
        <v>6M,192.168.27.150,pppoe</v>
      </c>
      <c r="F133" t="str">
        <f t="shared" si="49"/>
        <v>6M</v>
      </c>
      <c r="G133" t="str">
        <f t="shared" si="50"/>
        <v>192.168.27.150,pppoe</v>
      </c>
      <c r="H133" t="str">
        <f t="shared" si="51"/>
        <v>192.168.27.150</v>
      </c>
      <c r="I133" t="str">
        <f t="shared" si="52"/>
        <v>pppoe</v>
      </c>
      <c r="J133" t="str">
        <f t="shared" ca="1" si="53"/>
        <v>INSERT INTO cliente (nombre_cliente, telefono_cliente, id_municipio, domicilio, ubicacion_gps, id_tipo_cliente) VALUES('Israel Geremias Guarcax Pablo','78239977',19,'Domicilio de Sololá','61.850 -94.913',1);</v>
      </c>
      <c r="K133" t="s">
        <v>305</v>
      </c>
      <c r="L133" t="str">
        <f t="shared" ca="1" si="54"/>
        <v>INSERT INTO contrato_servicio (id_cliente, fecha_contrato, plan_contrato, estado_contrato, ip_asignada) VALUES(165,'2002-2-13','6M',1,'192.168.27.150');</v>
      </c>
      <c r="M133">
        <v>165</v>
      </c>
      <c r="N133">
        <f t="shared" si="55"/>
        <v>3</v>
      </c>
      <c r="O133" t="s">
        <v>513</v>
      </c>
      <c r="P133" t="str">
        <f t="shared" si="56"/>
        <v>INSERT INTO factura (fecha, id_cliente, id_usuario, id_estado_pago) VALUES('2021-01-05',165,2,1);</v>
      </c>
      <c r="X133">
        <f t="shared" si="57"/>
        <v>200</v>
      </c>
      <c r="Y133">
        <v>136</v>
      </c>
      <c r="Z133">
        <f t="shared" ref="Z133:Z170" si="66">Z132+1</f>
        <v>305</v>
      </c>
      <c r="AA133">
        <f t="shared" si="59"/>
        <v>474</v>
      </c>
      <c r="AB133">
        <f t="shared" si="60"/>
        <v>643</v>
      </c>
      <c r="AC133">
        <f t="shared" si="61"/>
        <v>812</v>
      </c>
      <c r="AD133">
        <f t="shared" si="62"/>
        <v>981</v>
      </c>
      <c r="AE133">
        <f t="shared" si="63"/>
        <v>1150</v>
      </c>
      <c r="AF133">
        <f t="shared" si="64"/>
        <v>1319</v>
      </c>
      <c r="AG133">
        <f t="shared" si="65"/>
        <v>1488</v>
      </c>
      <c r="AH133" t="str">
        <f t="shared" si="58"/>
        <v>INSERT INTO detalle_factura (id_factura, id_producto_servicio, cantidad, precio, mes_pagado) VALUES(1488,10,1,200,'Septiembre');</v>
      </c>
    </row>
    <row r="134" spans="1:34" x14ac:dyDescent="0.25">
      <c r="A134" s="2" t="s">
        <v>475</v>
      </c>
      <c r="B134" s="2" t="s">
        <v>137</v>
      </c>
      <c r="C134" t="str">
        <f t="shared" si="47"/>
        <v>zacchi,6M,192.168.27.60,pppoe</v>
      </c>
      <c r="D134" t="str">
        <f t="shared" si="48"/>
        <v>zacchi</v>
      </c>
      <c r="E134" t="str">
        <f t="shared" si="46"/>
        <v>6M,192.168.27.60,pppoe</v>
      </c>
      <c r="F134" t="str">
        <f t="shared" si="49"/>
        <v>6M</v>
      </c>
      <c r="G134" t="str">
        <f t="shared" si="50"/>
        <v>192.168.27.60,pppoe</v>
      </c>
      <c r="H134" t="str">
        <f t="shared" si="51"/>
        <v>192.168.27.60</v>
      </c>
      <c r="I134" t="str">
        <f t="shared" si="52"/>
        <v>pppoe</v>
      </c>
      <c r="J134" t="str">
        <f t="shared" ca="1" si="53"/>
        <v>INSERT INTO cliente (nombre_cliente, telefono_cliente, id_municipio, domicilio, ubicacion_gps, id_tipo_cliente) VALUES('Zacarias Chiroy Tuy','55615896',9,'Domicilio de Sololá','27.618 -04.871',1);</v>
      </c>
      <c r="K134" t="s">
        <v>306</v>
      </c>
      <c r="L134" t="str">
        <f t="shared" ca="1" si="54"/>
        <v>INSERT INTO contrato_servicio (id_cliente, fecha_contrato, plan_contrato, estado_contrato, ip_asignada) VALUES(166,'2006-9-18','6M',1,'192.168.27.60');</v>
      </c>
      <c r="M134">
        <v>166</v>
      </c>
      <c r="N134">
        <f t="shared" si="55"/>
        <v>3</v>
      </c>
      <c r="O134" t="s">
        <v>513</v>
      </c>
      <c r="P134" t="str">
        <f t="shared" si="56"/>
        <v>INSERT INTO factura (fecha, id_cliente, id_usuario, id_estado_pago) VALUES('2021-01-05',166,2,1);</v>
      </c>
      <c r="X134">
        <f t="shared" si="57"/>
        <v>200</v>
      </c>
      <c r="Y134">
        <v>137</v>
      </c>
      <c r="Z134">
        <f t="shared" si="66"/>
        <v>306</v>
      </c>
      <c r="AA134">
        <f t="shared" si="59"/>
        <v>475</v>
      </c>
      <c r="AB134">
        <f t="shared" si="60"/>
        <v>644</v>
      </c>
      <c r="AC134">
        <f t="shared" si="61"/>
        <v>813</v>
      </c>
      <c r="AD134">
        <f t="shared" si="62"/>
        <v>982</v>
      </c>
      <c r="AE134">
        <f t="shared" si="63"/>
        <v>1151</v>
      </c>
      <c r="AF134">
        <f t="shared" si="64"/>
        <v>1320</v>
      </c>
      <c r="AG134">
        <f t="shared" si="65"/>
        <v>1489</v>
      </c>
      <c r="AH134" t="str">
        <f t="shared" si="58"/>
        <v>INSERT INTO detalle_factura (id_factura, id_producto_servicio, cantidad, precio, mes_pagado) VALUES(1489,10,1,200,'Septiembre');</v>
      </c>
    </row>
    <row r="135" spans="1:34" x14ac:dyDescent="0.25">
      <c r="A135" s="2" t="s">
        <v>476</v>
      </c>
      <c r="B135" s="2" t="s">
        <v>138</v>
      </c>
      <c r="C135" t="str">
        <f t="shared" si="47"/>
        <v>ernpan,2M,192.168.27.70,pppoe</v>
      </c>
      <c r="D135" t="str">
        <f t="shared" si="48"/>
        <v>ernpan</v>
      </c>
      <c r="E135" t="str">
        <f t="shared" si="46"/>
        <v>2M,192.168.27.70,pppoe</v>
      </c>
      <c r="F135" t="str">
        <f t="shared" si="49"/>
        <v>2M</v>
      </c>
      <c r="G135" t="str">
        <f t="shared" si="50"/>
        <v>192.168.27.70,pppoe</v>
      </c>
      <c r="H135" t="str">
        <f t="shared" si="51"/>
        <v>192.168.27.70</v>
      </c>
      <c r="I135" t="str">
        <f t="shared" si="52"/>
        <v>pppoe</v>
      </c>
      <c r="J135" t="str">
        <f t="shared" ca="1" si="53"/>
        <v>INSERT INTO cliente (nombre_cliente, telefono_cliente, id_municipio, domicilio, ubicacion_gps, id_tipo_cliente) VALUES('Ernesto Panjoj Guarcax','50511300',8,'Domicilio de Sololá','68.224 -24.752',1);</v>
      </c>
      <c r="K135" t="s">
        <v>307</v>
      </c>
      <c r="L135" t="str">
        <f t="shared" ca="1" si="54"/>
        <v>INSERT INTO contrato_servicio (id_cliente, fecha_contrato, plan_contrato, estado_contrato, ip_asignada) VALUES(167,'2018-3-1','2M',1,'192.168.27.70');</v>
      </c>
      <c r="M135">
        <v>167</v>
      </c>
      <c r="N135">
        <f t="shared" si="55"/>
        <v>1</v>
      </c>
      <c r="O135" t="s">
        <v>516</v>
      </c>
      <c r="P135" t="str">
        <f t="shared" si="56"/>
        <v>INSERT INTO factura (fecha, id_cliente, id_usuario, id_estado_pago) VALUES('2021-01-05',167,2,1);</v>
      </c>
      <c r="X135">
        <f t="shared" si="57"/>
        <v>100</v>
      </c>
      <c r="Y135">
        <v>138</v>
      </c>
      <c r="Z135">
        <f t="shared" si="66"/>
        <v>307</v>
      </c>
      <c r="AA135">
        <f t="shared" si="59"/>
        <v>476</v>
      </c>
      <c r="AB135">
        <f t="shared" si="60"/>
        <v>645</v>
      </c>
      <c r="AC135">
        <f t="shared" si="61"/>
        <v>814</v>
      </c>
      <c r="AD135">
        <f t="shared" si="62"/>
        <v>983</v>
      </c>
      <c r="AE135">
        <f t="shared" si="63"/>
        <v>1152</v>
      </c>
      <c r="AF135">
        <f t="shared" si="64"/>
        <v>1321</v>
      </c>
      <c r="AG135">
        <f t="shared" si="65"/>
        <v>1490</v>
      </c>
      <c r="AH135" t="str">
        <f t="shared" si="58"/>
        <v>INSERT INTO detalle_factura (id_factura, id_producto_servicio, cantidad, precio, mes_pagado) VALUES(1490,10,1,100,'Septiembre');</v>
      </c>
    </row>
    <row r="136" spans="1:34" x14ac:dyDescent="0.25">
      <c r="A136" s="2" t="s">
        <v>477</v>
      </c>
      <c r="B136" s="2" t="s">
        <v>139</v>
      </c>
      <c r="C136" t="str">
        <f t="shared" si="47"/>
        <v>clisan,4M,192.168.27.54,pppoe</v>
      </c>
      <c r="D136" t="str">
        <f t="shared" si="48"/>
        <v>clisan</v>
      </c>
      <c r="E136" t="str">
        <f t="shared" si="46"/>
        <v>4M,192.168.27.54,pppoe</v>
      </c>
      <c r="F136" t="str">
        <f t="shared" si="49"/>
        <v>4M</v>
      </c>
      <c r="G136" t="str">
        <f t="shared" si="50"/>
        <v>192.168.27.54,pppoe</v>
      </c>
      <c r="H136" t="str">
        <f t="shared" si="51"/>
        <v>192.168.27.54</v>
      </c>
      <c r="I136" t="str">
        <f t="shared" si="52"/>
        <v>pppoe</v>
      </c>
      <c r="J136" t="str">
        <f t="shared" ca="1" si="53"/>
        <v>INSERT INTO cliente (nombre_cliente, telefono_cliente, id_municipio, domicilio, ubicacion_gps, id_tipo_cliente) VALUES('Cliente San Jorge','48134230',15,'Domicilio de Sololá','71.546 -72.000',1);</v>
      </c>
      <c r="K136" t="s">
        <v>308</v>
      </c>
      <c r="L136" t="str">
        <f t="shared" ca="1" si="54"/>
        <v>INSERT INTO contrato_servicio (id_cliente, fecha_contrato, plan_contrato, estado_contrato, ip_asignada) VALUES(168,'2015-10-15','4M',1,'192.168.27.54');</v>
      </c>
      <c r="M136">
        <v>168</v>
      </c>
      <c r="N136">
        <f t="shared" si="55"/>
        <v>2</v>
      </c>
      <c r="O136" t="s">
        <v>515</v>
      </c>
      <c r="P136" t="str">
        <f t="shared" si="56"/>
        <v>INSERT INTO factura (fecha, id_cliente, id_usuario, id_estado_pago) VALUES('2021-01-05',168,2,1);</v>
      </c>
      <c r="X136">
        <f t="shared" si="57"/>
        <v>150</v>
      </c>
      <c r="Y136">
        <v>139</v>
      </c>
      <c r="Z136">
        <f t="shared" si="66"/>
        <v>308</v>
      </c>
      <c r="AA136">
        <f t="shared" si="59"/>
        <v>477</v>
      </c>
      <c r="AB136">
        <f t="shared" si="60"/>
        <v>646</v>
      </c>
      <c r="AC136">
        <f t="shared" si="61"/>
        <v>815</v>
      </c>
      <c r="AD136">
        <f t="shared" si="62"/>
        <v>984</v>
      </c>
      <c r="AE136">
        <f t="shared" si="63"/>
        <v>1153</v>
      </c>
      <c r="AF136">
        <f t="shared" si="64"/>
        <v>1322</v>
      </c>
      <c r="AG136">
        <f t="shared" si="65"/>
        <v>1491</v>
      </c>
      <c r="AH136" t="str">
        <f t="shared" si="58"/>
        <v>INSERT INTO detalle_factura (id_factura, id_producto_servicio, cantidad, precio, mes_pagado) VALUES(1491,10,1,150,'Septiembre');</v>
      </c>
    </row>
    <row r="137" spans="1:34" x14ac:dyDescent="0.25">
      <c r="A137" s="2" t="s">
        <v>478</v>
      </c>
      <c r="B137" s="2" t="s">
        <v>140</v>
      </c>
      <c r="C137" t="str">
        <f t="shared" si="47"/>
        <v>jaipal,6M,192.168.27.82,pppoe</v>
      </c>
      <c r="D137" t="str">
        <f t="shared" si="48"/>
        <v>jaipal</v>
      </c>
      <c r="E137" t="str">
        <f t="shared" si="46"/>
        <v>6M,192.168.27.82,pppoe</v>
      </c>
      <c r="F137" t="str">
        <f t="shared" si="49"/>
        <v>6M</v>
      </c>
      <c r="G137" t="str">
        <f t="shared" si="50"/>
        <v>192.168.27.82,pppoe</v>
      </c>
      <c r="H137" t="str">
        <f t="shared" si="51"/>
        <v>192.168.27.82</v>
      </c>
      <c r="I137" t="str">
        <f t="shared" si="52"/>
        <v>pppoe</v>
      </c>
      <c r="J137" t="str">
        <f t="shared" ca="1" si="53"/>
        <v>INSERT INTO cliente (nombre_cliente, telefono_cliente, id_municipio, domicilio, ubicacion_gps, id_tipo_cliente) VALUES('Jaime Palax Churunel','58594508',14,'Domicilio de Sololá','05.832 -03.062',1);</v>
      </c>
      <c r="K137" t="s">
        <v>309</v>
      </c>
      <c r="L137" t="str">
        <f t="shared" ca="1" si="54"/>
        <v>INSERT INTO contrato_servicio (id_cliente, fecha_contrato, plan_contrato, estado_contrato, ip_asignada) VALUES(169,'2013-9-16','6M',1,'192.168.27.82');</v>
      </c>
      <c r="M137">
        <v>169</v>
      </c>
      <c r="N137">
        <f t="shared" si="55"/>
        <v>3</v>
      </c>
      <c r="O137" t="s">
        <v>513</v>
      </c>
      <c r="P137" t="str">
        <f t="shared" si="56"/>
        <v>INSERT INTO factura (fecha, id_cliente, id_usuario, id_estado_pago) VALUES('2021-01-05',169,2,1);</v>
      </c>
      <c r="X137">
        <f t="shared" si="57"/>
        <v>200</v>
      </c>
      <c r="Y137">
        <v>140</v>
      </c>
      <c r="Z137">
        <f t="shared" si="66"/>
        <v>309</v>
      </c>
      <c r="AA137">
        <f t="shared" si="59"/>
        <v>478</v>
      </c>
      <c r="AB137">
        <f t="shared" si="60"/>
        <v>647</v>
      </c>
      <c r="AC137">
        <f t="shared" si="61"/>
        <v>816</v>
      </c>
      <c r="AD137">
        <f t="shared" si="62"/>
        <v>985</v>
      </c>
      <c r="AE137">
        <f t="shared" si="63"/>
        <v>1154</v>
      </c>
      <c r="AF137">
        <f t="shared" si="64"/>
        <v>1323</v>
      </c>
      <c r="AG137">
        <f t="shared" si="65"/>
        <v>1492</v>
      </c>
      <c r="AH137" t="str">
        <f t="shared" si="58"/>
        <v>INSERT INTO detalle_factura (id_factura, id_producto_servicio, cantidad, precio, mes_pagado) VALUES(1492,10,1,200,'Septiembre');</v>
      </c>
    </row>
    <row r="138" spans="1:34" x14ac:dyDescent="0.25">
      <c r="A138" s="2" t="s">
        <v>479</v>
      </c>
      <c r="B138" s="2" t="s">
        <v>141</v>
      </c>
      <c r="C138" t="str">
        <f t="shared" si="47"/>
        <v>marpal,6M,192.168.27.84,pppoe</v>
      </c>
      <c r="D138" t="str">
        <f t="shared" si="48"/>
        <v>marpal</v>
      </c>
      <c r="E138" t="str">
        <f t="shared" si="46"/>
        <v>6M,192.168.27.84,pppoe</v>
      </c>
      <c r="F138" t="str">
        <f t="shared" si="49"/>
        <v>6M</v>
      </c>
      <c r="G138" t="str">
        <f t="shared" si="50"/>
        <v>192.168.27.84,pppoe</v>
      </c>
      <c r="H138" t="str">
        <f t="shared" si="51"/>
        <v>192.168.27.84</v>
      </c>
      <c r="I138" t="str">
        <f t="shared" si="52"/>
        <v>pppoe</v>
      </c>
      <c r="J138" t="str">
        <f t="shared" ca="1" si="53"/>
        <v>INSERT INTO cliente (nombre_cliente, telefono_cliente, id_municipio, domicilio, ubicacion_gps, id_tipo_cliente) VALUES('Margarito Palax Palax','47074304',17,'Domicilio de Sololá','13.395 -07.565',1);</v>
      </c>
      <c r="K138" t="s">
        <v>310</v>
      </c>
      <c r="L138" t="str">
        <f t="shared" ca="1" si="54"/>
        <v>INSERT INTO contrato_servicio (id_cliente, fecha_contrato, plan_contrato, estado_contrato, ip_asignada) VALUES(170,'2004-1-18','6M',1,'192.168.27.84');</v>
      </c>
      <c r="M138">
        <v>170</v>
      </c>
      <c r="N138">
        <f t="shared" si="55"/>
        <v>3</v>
      </c>
      <c r="O138" t="s">
        <v>513</v>
      </c>
      <c r="P138" t="str">
        <f t="shared" si="56"/>
        <v>INSERT INTO factura (fecha, id_cliente, id_usuario, id_estado_pago) VALUES('2021-01-05',170,2,1);</v>
      </c>
      <c r="X138">
        <f t="shared" si="57"/>
        <v>200</v>
      </c>
      <c r="Y138">
        <v>141</v>
      </c>
      <c r="Z138">
        <f t="shared" si="66"/>
        <v>310</v>
      </c>
      <c r="AA138">
        <f t="shared" si="59"/>
        <v>479</v>
      </c>
      <c r="AB138">
        <f t="shared" si="60"/>
        <v>648</v>
      </c>
      <c r="AC138">
        <f t="shared" si="61"/>
        <v>817</v>
      </c>
      <c r="AD138">
        <f t="shared" si="62"/>
        <v>986</v>
      </c>
      <c r="AE138">
        <f t="shared" si="63"/>
        <v>1155</v>
      </c>
      <c r="AF138">
        <f t="shared" si="64"/>
        <v>1324</v>
      </c>
      <c r="AG138">
        <f t="shared" si="65"/>
        <v>1493</v>
      </c>
      <c r="AH138" t="str">
        <f t="shared" si="58"/>
        <v>INSERT INTO detalle_factura (id_factura, id_producto_servicio, cantidad, precio, mes_pagado) VALUES(1493,10,1,200,'Septiembre');</v>
      </c>
    </row>
    <row r="139" spans="1:34" x14ac:dyDescent="0.25">
      <c r="A139" s="2" t="s">
        <v>480</v>
      </c>
      <c r="B139" s="2" t="s">
        <v>142</v>
      </c>
      <c r="C139" t="str">
        <f t="shared" si="47"/>
        <v>antpal,6M,192.168.27.142,pppoe</v>
      </c>
      <c r="D139" t="str">
        <f t="shared" si="48"/>
        <v>antpal</v>
      </c>
      <c r="E139" t="str">
        <f t="shared" si="46"/>
        <v>6M,192.168.27.142,pppoe</v>
      </c>
      <c r="F139" t="str">
        <f t="shared" si="49"/>
        <v>6M</v>
      </c>
      <c r="G139" t="str">
        <f t="shared" si="50"/>
        <v>192.168.27.142,pppoe</v>
      </c>
      <c r="H139" t="str">
        <f t="shared" si="51"/>
        <v>192.168.27.142</v>
      </c>
      <c r="I139" t="str">
        <f t="shared" si="52"/>
        <v>pppoe</v>
      </c>
      <c r="J139" t="str">
        <f t="shared" ca="1" si="53"/>
        <v>INSERT INTO cliente (nombre_cliente, telefono_cliente, id_municipio, domicilio, ubicacion_gps, id_tipo_cliente) VALUES('Antonio Palax Pecher','36684199',15,'Domicilio de Sololá','24.771 -93.748',1);</v>
      </c>
      <c r="K139" t="s">
        <v>311</v>
      </c>
      <c r="L139" t="str">
        <f t="shared" ca="1" si="54"/>
        <v>INSERT INTO contrato_servicio (id_cliente, fecha_contrato, plan_contrato, estado_contrato, ip_asignada) VALUES(171,'2019-8-17','6M',1,'192.168.27.142');</v>
      </c>
      <c r="M139">
        <v>171</v>
      </c>
      <c r="N139">
        <f t="shared" si="55"/>
        <v>3</v>
      </c>
      <c r="O139" t="s">
        <v>513</v>
      </c>
      <c r="P139" t="str">
        <f t="shared" si="56"/>
        <v>INSERT INTO factura (fecha, id_cliente, id_usuario, id_estado_pago) VALUES('2021-01-05',171,2,1);</v>
      </c>
      <c r="X139">
        <f t="shared" si="57"/>
        <v>200</v>
      </c>
      <c r="Y139">
        <v>142</v>
      </c>
      <c r="Z139">
        <f t="shared" si="66"/>
        <v>311</v>
      </c>
      <c r="AA139">
        <f t="shared" si="59"/>
        <v>480</v>
      </c>
      <c r="AB139">
        <f t="shared" si="60"/>
        <v>649</v>
      </c>
      <c r="AC139">
        <f t="shared" si="61"/>
        <v>818</v>
      </c>
      <c r="AD139">
        <f t="shared" si="62"/>
        <v>987</v>
      </c>
      <c r="AE139">
        <f t="shared" si="63"/>
        <v>1156</v>
      </c>
      <c r="AF139">
        <f t="shared" si="64"/>
        <v>1325</v>
      </c>
      <c r="AG139">
        <f t="shared" si="65"/>
        <v>1494</v>
      </c>
      <c r="AH139" t="str">
        <f t="shared" si="58"/>
        <v>INSERT INTO detalle_factura (id_factura, id_producto_servicio, cantidad, precio, mes_pagado) VALUES(1494,10,1,200,'Septiembre');</v>
      </c>
    </row>
    <row r="140" spans="1:34" x14ac:dyDescent="0.25">
      <c r="A140" s="2" t="s">
        <v>481</v>
      </c>
      <c r="B140" s="2" t="s">
        <v>143</v>
      </c>
      <c r="C140" t="str">
        <f t="shared" si="47"/>
        <v>edyedu,6M,192.168.27.101,pppoe</v>
      </c>
      <c r="D140" t="str">
        <f t="shared" si="48"/>
        <v>edyedu</v>
      </c>
      <c r="E140" t="str">
        <f t="shared" si="46"/>
        <v>6M,192.168.27.101,pppoe</v>
      </c>
      <c r="F140" t="str">
        <f t="shared" si="49"/>
        <v>6M</v>
      </c>
      <c r="G140" t="str">
        <f t="shared" si="50"/>
        <v>192.168.27.101,pppoe</v>
      </c>
      <c r="H140" t="str">
        <f t="shared" si="51"/>
        <v>192.168.27.101</v>
      </c>
      <c r="I140" t="str">
        <f t="shared" si="52"/>
        <v>pppoe</v>
      </c>
      <c r="J140" t="str">
        <f t="shared" ca="1" si="53"/>
        <v>INSERT INTO cliente (nombre_cliente, telefono_cliente, id_municipio, domicilio, ubicacion_gps, id_tipo_cliente) VALUES('Edy Eduardo Cosigua Meletz','38215324',12,'Domicilio de Sololá','69.300 -31.263',1);</v>
      </c>
      <c r="K140" t="s">
        <v>312</v>
      </c>
      <c r="L140" t="str">
        <f t="shared" ca="1" si="54"/>
        <v>INSERT INTO contrato_servicio (id_cliente, fecha_contrato, plan_contrato, estado_contrato, ip_asignada) VALUES(172,'2019-11-5','6M',1,'192.168.27.101');</v>
      </c>
      <c r="M140">
        <v>172</v>
      </c>
      <c r="N140">
        <f t="shared" si="55"/>
        <v>3</v>
      </c>
      <c r="O140" t="s">
        <v>513</v>
      </c>
      <c r="P140" t="str">
        <f t="shared" si="56"/>
        <v>INSERT INTO factura (fecha, id_cliente, id_usuario, id_estado_pago) VALUES('2021-01-05',172,2,1);</v>
      </c>
      <c r="X140">
        <f t="shared" si="57"/>
        <v>200</v>
      </c>
      <c r="Y140">
        <v>143</v>
      </c>
      <c r="Z140">
        <f t="shared" si="66"/>
        <v>312</v>
      </c>
      <c r="AA140">
        <f t="shared" si="59"/>
        <v>481</v>
      </c>
      <c r="AB140">
        <f t="shared" si="60"/>
        <v>650</v>
      </c>
      <c r="AC140">
        <f t="shared" si="61"/>
        <v>819</v>
      </c>
      <c r="AD140">
        <f t="shared" si="62"/>
        <v>988</v>
      </c>
      <c r="AE140">
        <f t="shared" si="63"/>
        <v>1157</v>
      </c>
      <c r="AF140">
        <f t="shared" si="64"/>
        <v>1326</v>
      </c>
      <c r="AG140">
        <f t="shared" si="65"/>
        <v>1495</v>
      </c>
      <c r="AH140" t="str">
        <f t="shared" si="58"/>
        <v>INSERT INTO detalle_factura (id_factura, id_producto_servicio, cantidad, precio, mes_pagado) VALUES(1495,10,1,200,'Septiembre');</v>
      </c>
    </row>
    <row r="141" spans="1:34" x14ac:dyDescent="0.25">
      <c r="A141" s="2" t="s">
        <v>482</v>
      </c>
      <c r="B141" s="2" t="s">
        <v>144</v>
      </c>
      <c r="C141" t="str">
        <f t="shared" si="47"/>
        <v>jesxep,4M,192.168.27.111,pppoe</v>
      </c>
      <c r="D141" t="str">
        <f t="shared" si="48"/>
        <v>jesxep</v>
      </c>
      <c r="E141" t="str">
        <f t="shared" si="46"/>
        <v>4M,192.168.27.111,pppoe</v>
      </c>
      <c r="F141" t="str">
        <f t="shared" si="49"/>
        <v>4M</v>
      </c>
      <c r="G141" t="str">
        <f t="shared" si="50"/>
        <v>192.168.27.111,pppoe</v>
      </c>
      <c r="H141" t="str">
        <f t="shared" si="51"/>
        <v>192.168.27.111</v>
      </c>
      <c r="I141" t="str">
        <f t="shared" si="52"/>
        <v>pppoe</v>
      </c>
      <c r="J141" t="str">
        <f t="shared" ca="1" si="53"/>
        <v>INSERT INTO cliente (nombre_cliente, telefono_cliente, id_municipio, domicilio, ubicacion_gps, id_tipo_cliente) VALUES('Jesus Xep Chumil','67852546',3,'Domicilio de Sololá','75.104 -72.663',1);</v>
      </c>
      <c r="K141" t="s">
        <v>313</v>
      </c>
      <c r="L141" t="str">
        <f t="shared" ca="1" si="54"/>
        <v>INSERT INTO contrato_servicio (id_cliente, fecha_contrato, plan_contrato, estado_contrato, ip_asignada) VALUES(173,'2018-12-10','4M',1,'192.168.27.111');</v>
      </c>
      <c r="M141">
        <v>173</v>
      </c>
      <c r="N141">
        <f t="shared" si="55"/>
        <v>2</v>
      </c>
      <c r="O141" t="s">
        <v>515</v>
      </c>
      <c r="P141" t="str">
        <f t="shared" si="56"/>
        <v>INSERT INTO factura (fecha, id_cliente, id_usuario, id_estado_pago) VALUES('2021-01-05',173,2,1);</v>
      </c>
      <c r="X141">
        <f t="shared" si="57"/>
        <v>150</v>
      </c>
      <c r="Y141">
        <v>144</v>
      </c>
      <c r="Z141">
        <f t="shared" si="66"/>
        <v>313</v>
      </c>
      <c r="AA141">
        <f t="shared" si="59"/>
        <v>482</v>
      </c>
      <c r="AB141">
        <f t="shared" si="60"/>
        <v>651</v>
      </c>
      <c r="AC141">
        <f t="shared" si="61"/>
        <v>820</v>
      </c>
      <c r="AD141">
        <f t="shared" si="62"/>
        <v>989</v>
      </c>
      <c r="AE141">
        <f t="shared" si="63"/>
        <v>1158</v>
      </c>
      <c r="AF141">
        <f t="shared" si="64"/>
        <v>1327</v>
      </c>
      <c r="AG141">
        <f t="shared" si="65"/>
        <v>1496</v>
      </c>
      <c r="AH141" t="str">
        <f t="shared" si="58"/>
        <v>INSERT INTO detalle_factura (id_factura, id_producto_servicio, cantidad, precio, mes_pagado) VALUES(1496,10,1,150,'Septiembre');</v>
      </c>
    </row>
    <row r="142" spans="1:34" x14ac:dyDescent="0.25">
      <c r="A142" s="2" t="s">
        <v>483</v>
      </c>
      <c r="B142" s="2" t="s">
        <v>145</v>
      </c>
      <c r="C142" t="str">
        <f t="shared" si="47"/>
        <v>marchi,6M,192.168.27.144,pppoe</v>
      </c>
      <c r="D142" t="str">
        <f t="shared" si="48"/>
        <v>marchi</v>
      </c>
      <c r="E142" t="str">
        <f t="shared" si="46"/>
        <v>6M,192.168.27.144,pppoe</v>
      </c>
      <c r="F142" t="str">
        <f t="shared" si="49"/>
        <v>6M</v>
      </c>
      <c r="G142" t="str">
        <f t="shared" si="50"/>
        <v>192.168.27.144,pppoe</v>
      </c>
      <c r="H142" t="str">
        <f t="shared" si="51"/>
        <v>192.168.27.144</v>
      </c>
      <c r="I142" t="str">
        <f t="shared" si="52"/>
        <v>pppoe</v>
      </c>
      <c r="J142" t="str">
        <f t="shared" ca="1" si="53"/>
        <v>INSERT INTO cliente (nombre_cliente, telefono_cliente, id_municipio, domicilio, ubicacion_gps, id_tipo_cliente) VALUES('Marcela Chiroy','77565118',6,'Domicilio de Sololá','87.391 -80.890',1);</v>
      </c>
      <c r="K142" t="s">
        <v>314</v>
      </c>
      <c r="L142" t="str">
        <f t="shared" ca="1" si="54"/>
        <v>INSERT INTO contrato_servicio (id_cliente, fecha_contrato, plan_contrato, estado_contrato, ip_asignada) VALUES(174,'2000-7-17','6M',1,'192.168.27.144');</v>
      </c>
      <c r="M142">
        <v>174</v>
      </c>
      <c r="N142">
        <f t="shared" si="55"/>
        <v>3</v>
      </c>
      <c r="O142" t="s">
        <v>513</v>
      </c>
      <c r="P142" t="str">
        <f t="shared" si="56"/>
        <v>INSERT INTO factura (fecha, id_cliente, id_usuario, id_estado_pago) VALUES('2021-01-05',174,2,1);</v>
      </c>
      <c r="X142">
        <f t="shared" si="57"/>
        <v>200</v>
      </c>
      <c r="Y142">
        <v>145</v>
      </c>
      <c r="Z142">
        <f t="shared" si="66"/>
        <v>314</v>
      </c>
      <c r="AA142">
        <f t="shared" si="59"/>
        <v>483</v>
      </c>
      <c r="AB142">
        <f t="shared" si="60"/>
        <v>652</v>
      </c>
      <c r="AC142">
        <f t="shared" si="61"/>
        <v>821</v>
      </c>
      <c r="AD142">
        <f t="shared" si="62"/>
        <v>990</v>
      </c>
      <c r="AE142">
        <f t="shared" si="63"/>
        <v>1159</v>
      </c>
      <c r="AF142">
        <f t="shared" si="64"/>
        <v>1328</v>
      </c>
      <c r="AG142">
        <f t="shared" si="65"/>
        <v>1497</v>
      </c>
      <c r="AH142" t="str">
        <f t="shared" si="58"/>
        <v>INSERT INTO detalle_factura (id_factura, id_producto_servicio, cantidad, precio, mes_pagado) VALUES(1497,10,1,200,'Septiembre');</v>
      </c>
    </row>
    <row r="143" spans="1:34" x14ac:dyDescent="0.25">
      <c r="A143" s="2" t="s">
        <v>484</v>
      </c>
      <c r="B143" s="2" t="s">
        <v>146</v>
      </c>
      <c r="C143" t="str">
        <f t="shared" si="47"/>
        <v>cliente,4M,192.168.27.145,pppoe</v>
      </c>
      <c r="D143" t="str">
        <f t="shared" si="48"/>
        <v>cliente</v>
      </c>
      <c r="E143" t="str">
        <f t="shared" si="46"/>
        <v>4M,192.168.27.145,pppoe</v>
      </c>
      <c r="F143" t="str">
        <f t="shared" si="49"/>
        <v>4M</v>
      </c>
      <c r="G143" t="str">
        <f t="shared" si="50"/>
        <v>192.168.27.145,pppoe</v>
      </c>
      <c r="H143" t="str">
        <f t="shared" si="51"/>
        <v>192.168.27.145</v>
      </c>
      <c r="I143" t="str">
        <f t="shared" si="52"/>
        <v>pppoe</v>
      </c>
      <c r="J143" t="str">
        <f t="shared" ca="1" si="53"/>
        <v>INSERT INTO cliente (nombre_cliente, telefono_cliente, id_municipio, domicilio, ubicacion_gps, id_tipo_cliente) VALUES('Cliente Cruz','46660531',19,'Domicilio de Sololá','69.884 -76.848',1);</v>
      </c>
      <c r="K143" t="s">
        <v>315</v>
      </c>
      <c r="L143" t="str">
        <f t="shared" ca="1" si="54"/>
        <v>INSERT INTO contrato_servicio (id_cliente, fecha_contrato, plan_contrato, estado_contrato, ip_asignada) VALUES(175,'2000-12-5','4M',1,'192.168.27.145');</v>
      </c>
      <c r="M143">
        <v>175</v>
      </c>
      <c r="N143">
        <f t="shared" si="55"/>
        <v>2</v>
      </c>
      <c r="O143" t="s">
        <v>515</v>
      </c>
      <c r="P143" t="str">
        <f t="shared" si="56"/>
        <v>INSERT INTO factura (fecha, id_cliente, id_usuario, id_estado_pago) VALUES('2021-01-05',175,2,1);</v>
      </c>
      <c r="X143">
        <f t="shared" si="57"/>
        <v>150</v>
      </c>
      <c r="Y143">
        <v>146</v>
      </c>
      <c r="Z143">
        <f t="shared" si="66"/>
        <v>315</v>
      </c>
      <c r="AA143">
        <f t="shared" si="59"/>
        <v>484</v>
      </c>
      <c r="AB143">
        <f t="shared" si="60"/>
        <v>653</v>
      </c>
      <c r="AC143">
        <f t="shared" si="61"/>
        <v>822</v>
      </c>
      <c r="AD143">
        <f t="shared" si="62"/>
        <v>991</v>
      </c>
      <c r="AE143">
        <f t="shared" si="63"/>
        <v>1160</v>
      </c>
      <c r="AF143">
        <f t="shared" si="64"/>
        <v>1329</v>
      </c>
      <c r="AG143">
        <f t="shared" si="65"/>
        <v>1498</v>
      </c>
      <c r="AH143" t="str">
        <f t="shared" si="58"/>
        <v>INSERT INTO detalle_factura (id_factura, id_producto_servicio, cantidad, precio, mes_pagado) VALUES(1498,10,1,150,'Septiembre');</v>
      </c>
    </row>
    <row r="144" spans="1:34" x14ac:dyDescent="0.25">
      <c r="A144" s="2" t="s">
        <v>485</v>
      </c>
      <c r="B144" s="2" t="s">
        <v>147</v>
      </c>
      <c r="C144" t="str">
        <f t="shared" si="47"/>
        <v>conexion1,ILIMITADO,192.168.27.254,l2tp</v>
      </c>
      <c r="D144" t="str">
        <f t="shared" si="48"/>
        <v>conexion1</v>
      </c>
      <c r="E144" t="str">
        <f t="shared" si="46"/>
        <v>ILIMITADO,192.168.27.254,l2tp</v>
      </c>
      <c r="F144" t="str">
        <f t="shared" si="49"/>
        <v>ILIMITADO</v>
      </c>
      <c r="G144" t="str">
        <f t="shared" si="50"/>
        <v>192.168.27.254,l2tp</v>
      </c>
      <c r="H144" t="str">
        <f t="shared" si="51"/>
        <v>192.168.27.254</v>
      </c>
      <c r="I144" t="str">
        <f t="shared" si="52"/>
        <v>l2tp</v>
      </c>
      <c r="J144" t="str">
        <f t="shared" ca="1" si="53"/>
        <v>INSERT INTO cliente (nombre_cliente, telefono_cliente, id_municipio, domicilio, ubicacion_gps, id_tipo_cliente) VALUES('Conexion1','71424078',13,'Domicilio de Sololá','19.347 -74.910',1);</v>
      </c>
      <c r="K144" t="s">
        <v>316</v>
      </c>
      <c r="L144" t="str">
        <f t="shared" ca="1" si="54"/>
        <v>INSERT INTO contrato_servicio (id_cliente, fecha_contrato, plan_contrato, estado_contrato, ip_asignada) VALUES(176,'2018-9-21','ILIMITADO',1,'192.168.27.254');</v>
      </c>
      <c r="M144">
        <v>176</v>
      </c>
      <c r="N144">
        <f t="shared" si="55"/>
        <v>7</v>
      </c>
      <c r="O144" t="s">
        <v>512</v>
      </c>
      <c r="P144" t="str">
        <f t="shared" si="56"/>
        <v>INSERT INTO factura (fecha, id_cliente, id_usuario, id_estado_pago) VALUES('2021-01-05',176,2,1);</v>
      </c>
      <c r="X144" t="str">
        <f t="shared" si="57"/>
        <v/>
      </c>
      <c r="Y144">
        <v>147</v>
      </c>
      <c r="Z144">
        <f t="shared" si="66"/>
        <v>316</v>
      </c>
      <c r="AA144">
        <f t="shared" si="59"/>
        <v>485</v>
      </c>
      <c r="AB144">
        <f t="shared" si="60"/>
        <v>654</v>
      </c>
      <c r="AC144">
        <f t="shared" si="61"/>
        <v>823</v>
      </c>
      <c r="AD144">
        <f t="shared" si="62"/>
        <v>992</v>
      </c>
      <c r="AE144">
        <f t="shared" si="63"/>
        <v>1161</v>
      </c>
      <c r="AF144">
        <f t="shared" si="64"/>
        <v>1330</v>
      </c>
      <c r="AG144">
        <f t="shared" si="65"/>
        <v>1499</v>
      </c>
      <c r="AH144" t="str">
        <f t="shared" si="58"/>
        <v>INSERT INTO detalle_factura (id_factura, id_producto_servicio, cantidad, precio, mes_pagado) VALUES(1499,10,1,,'Septiembre');</v>
      </c>
    </row>
    <row r="145" spans="1:34" x14ac:dyDescent="0.25">
      <c r="A145" s="2" t="s">
        <v>486</v>
      </c>
      <c r="B145" s="2" t="s">
        <v>148</v>
      </c>
      <c r="C145" t="str">
        <f t="shared" si="47"/>
        <v>davfer,10M,192.168.27.147,pppoe</v>
      </c>
      <c r="D145" t="str">
        <f t="shared" si="48"/>
        <v>davfer</v>
      </c>
      <c r="E145" t="str">
        <f t="shared" si="46"/>
        <v>10M,192.168.27.147,pppoe</v>
      </c>
      <c r="F145" t="str">
        <f t="shared" si="49"/>
        <v>10M</v>
      </c>
      <c r="G145" t="str">
        <f t="shared" si="50"/>
        <v>192.168.27.147,pppoe</v>
      </c>
      <c r="H145" t="str">
        <f t="shared" si="51"/>
        <v>192.168.27.147</v>
      </c>
      <c r="I145" t="str">
        <f t="shared" si="52"/>
        <v>pppoe</v>
      </c>
      <c r="J145" t="str">
        <f t="shared" ca="1" si="53"/>
        <v>INSERT INTO cliente (nombre_cliente, telefono_cliente, id_municipio, domicilio, ubicacion_gps, id_tipo_cliente) VALUES('David Ferre','88202019',13,'Domicilio de Sololá','92.714 -94.589',1);</v>
      </c>
      <c r="K145" t="s">
        <v>317</v>
      </c>
      <c r="L145" t="str">
        <f t="shared" ca="1" si="54"/>
        <v>INSERT INTO contrato_servicio (id_cliente, fecha_contrato, plan_contrato, estado_contrato, ip_asignada) VALUES(177,'2020-4-28','10M',1,'192.168.27.147');</v>
      </c>
      <c r="M145">
        <v>177</v>
      </c>
      <c r="N145">
        <f t="shared" si="55"/>
        <v>5</v>
      </c>
      <c r="O145" t="s">
        <v>518</v>
      </c>
      <c r="P145" t="str">
        <f t="shared" si="56"/>
        <v>INSERT INTO factura (fecha, id_cliente, id_usuario, id_estado_pago) VALUES('2021-01-05',177,2,1);</v>
      </c>
      <c r="X145">
        <f t="shared" si="57"/>
        <v>375</v>
      </c>
      <c r="Y145">
        <v>148</v>
      </c>
      <c r="Z145">
        <f t="shared" si="66"/>
        <v>317</v>
      </c>
      <c r="AA145">
        <f t="shared" si="59"/>
        <v>486</v>
      </c>
      <c r="AB145">
        <f t="shared" si="60"/>
        <v>655</v>
      </c>
      <c r="AC145">
        <f t="shared" si="61"/>
        <v>824</v>
      </c>
      <c r="AD145">
        <f t="shared" si="62"/>
        <v>993</v>
      </c>
      <c r="AE145">
        <f t="shared" si="63"/>
        <v>1162</v>
      </c>
      <c r="AF145">
        <f t="shared" si="64"/>
        <v>1331</v>
      </c>
      <c r="AG145">
        <f t="shared" si="65"/>
        <v>1500</v>
      </c>
      <c r="AH145" t="str">
        <f t="shared" si="58"/>
        <v>INSERT INTO detalle_factura (id_factura, id_producto_servicio, cantidad, precio, mes_pagado) VALUES(1500,10,1,375,'Septiembre');</v>
      </c>
    </row>
    <row r="146" spans="1:34" x14ac:dyDescent="0.25">
      <c r="A146" s="2" t="s">
        <v>487</v>
      </c>
      <c r="B146" s="2" t="s">
        <v>149</v>
      </c>
      <c r="C146" t="str">
        <f t="shared" si="47"/>
        <v>clitza,6M,192.168.27.151,pppoe</v>
      </c>
      <c r="D146" t="str">
        <f t="shared" si="48"/>
        <v>clitza</v>
      </c>
      <c r="E146" t="str">
        <f t="shared" si="46"/>
        <v>6M,192.168.27.151,pppoe</v>
      </c>
      <c r="F146" t="str">
        <f t="shared" si="49"/>
        <v>6M</v>
      </c>
      <c r="G146" t="str">
        <f t="shared" si="50"/>
        <v>192.168.27.151,pppoe</v>
      </c>
      <c r="H146" t="str">
        <f t="shared" si="51"/>
        <v>192.168.27.151</v>
      </c>
      <c r="I146" t="str">
        <f t="shared" si="52"/>
        <v>pppoe</v>
      </c>
      <c r="J146" t="str">
        <f t="shared" ca="1" si="53"/>
        <v>INSERT INTO cliente (nombre_cliente, telefono_cliente, id_municipio, domicilio, ubicacion_gps, id_tipo_cliente) VALUES('Cliente Tzaput','49241130',7,'Domicilio de Sololá','13.188 -92.437',1);</v>
      </c>
      <c r="K146" t="s">
        <v>318</v>
      </c>
      <c r="L146" t="str">
        <f t="shared" ca="1" si="54"/>
        <v>INSERT INTO contrato_servicio (id_cliente, fecha_contrato, plan_contrato, estado_contrato, ip_asignada) VALUES(178,'2020-5-12','6M',1,'192.168.27.151');</v>
      </c>
      <c r="M146">
        <v>178</v>
      </c>
      <c r="N146">
        <f t="shared" si="55"/>
        <v>3</v>
      </c>
      <c r="O146" t="s">
        <v>513</v>
      </c>
      <c r="P146" t="str">
        <f t="shared" si="56"/>
        <v>INSERT INTO factura (fecha, id_cliente, id_usuario, id_estado_pago) VALUES('2021-01-05',178,2,1);</v>
      </c>
      <c r="X146">
        <f t="shared" si="57"/>
        <v>200</v>
      </c>
      <c r="Y146">
        <v>149</v>
      </c>
      <c r="Z146">
        <f t="shared" si="66"/>
        <v>318</v>
      </c>
      <c r="AA146">
        <f t="shared" si="59"/>
        <v>487</v>
      </c>
      <c r="AB146">
        <f t="shared" si="60"/>
        <v>656</v>
      </c>
      <c r="AC146">
        <f t="shared" si="61"/>
        <v>825</v>
      </c>
      <c r="AD146">
        <f t="shared" si="62"/>
        <v>994</v>
      </c>
      <c r="AE146">
        <f t="shared" si="63"/>
        <v>1163</v>
      </c>
      <c r="AF146">
        <f t="shared" si="64"/>
        <v>1332</v>
      </c>
      <c r="AG146">
        <f t="shared" si="65"/>
        <v>1501</v>
      </c>
      <c r="AH146" t="str">
        <f t="shared" si="58"/>
        <v>INSERT INTO detalle_factura (id_factura, id_producto_servicio, cantidad, precio, mes_pagado) VALUES(1501,10,1,200,'Septiembre');</v>
      </c>
    </row>
    <row r="147" spans="1:34" x14ac:dyDescent="0.25">
      <c r="A147" s="2" t="s">
        <v>488</v>
      </c>
      <c r="B147" s="2" t="s">
        <v>150</v>
      </c>
      <c r="C147" t="str">
        <f t="shared" si="47"/>
        <v>antchi,4M,192.168.27.148,pppoe</v>
      </c>
      <c r="D147" t="str">
        <f t="shared" si="48"/>
        <v>antchi</v>
      </c>
      <c r="E147" t="str">
        <f t="shared" si="46"/>
        <v>4M,192.168.27.148,pppoe</v>
      </c>
      <c r="F147" t="str">
        <f t="shared" si="49"/>
        <v>4M</v>
      </c>
      <c r="G147" t="str">
        <f t="shared" si="50"/>
        <v>192.168.27.148,pppoe</v>
      </c>
      <c r="H147" t="str">
        <f t="shared" si="51"/>
        <v>192.168.27.148</v>
      </c>
      <c r="I147" t="str">
        <f t="shared" si="52"/>
        <v>pppoe</v>
      </c>
      <c r="J147" t="str">
        <f t="shared" ca="1" si="53"/>
        <v>INSERT INTO cliente (nombre_cliente, telefono_cliente, id_municipio, domicilio, ubicacion_gps, id_tipo_cliente) VALUES('Antonio Hiroy','17184988',13,'Domicilio de Sololá','06.472 -09.674',1);</v>
      </c>
      <c r="K147" t="s">
        <v>319</v>
      </c>
      <c r="L147" t="str">
        <f t="shared" ca="1" si="54"/>
        <v>INSERT INTO contrato_servicio (id_cliente, fecha_contrato, plan_contrato, estado_contrato, ip_asignada) VALUES(179,'2013-4-22','4M',1,'192.168.27.148');</v>
      </c>
      <c r="M147">
        <v>179</v>
      </c>
      <c r="N147">
        <f t="shared" si="55"/>
        <v>2</v>
      </c>
      <c r="O147" t="s">
        <v>515</v>
      </c>
      <c r="P147" t="str">
        <f t="shared" si="56"/>
        <v>INSERT INTO factura (fecha, id_cliente, id_usuario, id_estado_pago) VALUES('2021-01-05',179,2,1);</v>
      </c>
      <c r="X147">
        <f t="shared" si="57"/>
        <v>150</v>
      </c>
      <c r="Y147">
        <v>150</v>
      </c>
      <c r="Z147">
        <f t="shared" si="66"/>
        <v>319</v>
      </c>
      <c r="AA147">
        <f t="shared" si="59"/>
        <v>488</v>
      </c>
      <c r="AB147">
        <f t="shared" si="60"/>
        <v>657</v>
      </c>
      <c r="AC147">
        <f t="shared" si="61"/>
        <v>826</v>
      </c>
      <c r="AD147">
        <f t="shared" si="62"/>
        <v>995</v>
      </c>
      <c r="AE147">
        <f t="shared" si="63"/>
        <v>1164</v>
      </c>
      <c r="AF147">
        <f t="shared" si="64"/>
        <v>1333</v>
      </c>
      <c r="AG147">
        <f t="shared" si="65"/>
        <v>1502</v>
      </c>
      <c r="AH147" t="str">
        <f t="shared" si="58"/>
        <v>INSERT INTO detalle_factura (id_factura, id_producto_servicio, cantidad, precio, mes_pagado) VALUES(1502,10,1,150,'Septiembre');</v>
      </c>
    </row>
    <row r="148" spans="1:34" x14ac:dyDescent="0.25">
      <c r="A148" s="2" t="s">
        <v>489</v>
      </c>
      <c r="B148" s="2" t="s">
        <v>151</v>
      </c>
      <c r="C148" t="str">
        <f t="shared" si="47"/>
        <v>sanpal,4M,192.168.27.149,pppoe</v>
      </c>
      <c r="D148" t="str">
        <f t="shared" si="48"/>
        <v>sanpal</v>
      </c>
      <c r="E148" t="str">
        <f t="shared" si="46"/>
        <v>4M,192.168.27.149,pppoe</v>
      </c>
      <c r="F148" t="str">
        <f t="shared" si="49"/>
        <v>4M</v>
      </c>
      <c r="G148" t="str">
        <f t="shared" si="50"/>
        <v>192.168.27.149,pppoe</v>
      </c>
      <c r="H148" t="str">
        <f t="shared" si="51"/>
        <v>192.168.27.149</v>
      </c>
      <c r="I148" t="str">
        <f t="shared" si="52"/>
        <v>pppoe</v>
      </c>
      <c r="J148" t="str">
        <f t="shared" ca="1" si="53"/>
        <v>INSERT INTO cliente (nombre_cliente, telefono_cliente, id_municipio, domicilio, ubicacion_gps, id_tipo_cliente) VALUES('Santiago Palax Churunel','23552589',7,'Domicilio de Sololá','18.334 -65.536',1);</v>
      </c>
      <c r="K148" t="s">
        <v>320</v>
      </c>
      <c r="L148" t="str">
        <f t="shared" ca="1" si="54"/>
        <v>INSERT INTO contrato_servicio (id_cliente, fecha_contrato, plan_contrato, estado_contrato, ip_asignada) VALUES(180,'2004-7-26','4M',1,'192.168.27.149');</v>
      </c>
      <c r="M148">
        <v>180</v>
      </c>
      <c r="N148">
        <f t="shared" si="55"/>
        <v>2</v>
      </c>
      <c r="O148" t="s">
        <v>515</v>
      </c>
      <c r="P148" t="str">
        <f t="shared" si="56"/>
        <v>INSERT INTO factura (fecha, id_cliente, id_usuario, id_estado_pago) VALUES('2021-01-05',180,2,1);</v>
      </c>
      <c r="X148">
        <f t="shared" si="57"/>
        <v>150</v>
      </c>
      <c r="Y148">
        <v>151</v>
      </c>
      <c r="Z148">
        <f t="shared" si="66"/>
        <v>320</v>
      </c>
      <c r="AA148">
        <f t="shared" si="59"/>
        <v>489</v>
      </c>
      <c r="AB148">
        <f t="shared" si="60"/>
        <v>658</v>
      </c>
      <c r="AC148">
        <f t="shared" si="61"/>
        <v>827</v>
      </c>
      <c r="AD148">
        <f t="shared" si="62"/>
        <v>996</v>
      </c>
      <c r="AE148">
        <f t="shared" si="63"/>
        <v>1165</v>
      </c>
      <c r="AF148">
        <f t="shared" si="64"/>
        <v>1334</v>
      </c>
      <c r="AG148">
        <f t="shared" si="65"/>
        <v>1503</v>
      </c>
      <c r="AH148" t="str">
        <f t="shared" si="58"/>
        <v>INSERT INTO detalle_factura (id_factura, id_producto_servicio, cantidad, precio, mes_pagado) VALUES(1503,10,1,150,'Septiembre');</v>
      </c>
    </row>
    <row r="149" spans="1:34" x14ac:dyDescent="0.25">
      <c r="A149" s="2" t="s">
        <v>490</v>
      </c>
      <c r="B149" s="2" t="s">
        <v>152</v>
      </c>
      <c r="C149" t="str">
        <f t="shared" si="47"/>
        <v>juamor,6M,192.168.27.152,pppoe</v>
      </c>
      <c r="D149" t="str">
        <f t="shared" si="48"/>
        <v>juamor</v>
      </c>
      <c r="E149" t="str">
        <f t="shared" si="46"/>
        <v>6M,192.168.27.152,pppoe</v>
      </c>
      <c r="F149" t="str">
        <f t="shared" si="49"/>
        <v>6M</v>
      </c>
      <c r="G149" t="str">
        <f t="shared" si="50"/>
        <v>192.168.27.152,pppoe</v>
      </c>
      <c r="H149" t="str">
        <f t="shared" si="51"/>
        <v>192.168.27.152</v>
      </c>
      <c r="I149" t="str">
        <f t="shared" si="52"/>
        <v>pppoe</v>
      </c>
      <c r="J149" t="str">
        <f t="shared" ca="1" si="53"/>
        <v>INSERT INTO cliente (nombre_cliente, telefono_cliente, id_municipio, domicilio, ubicacion_gps, id_tipo_cliente) VALUES('Juan Morales Guarcax','17501960',2,'Domicilio de Sololá','33.043 -88.049',1);</v>
      </c>
      <c r="K149" t="s">
        <v>321</v>
      </c>
      <c r="L149" t="str">
        <f t="shared" ca="1" si="54"/>
        <v>INSERT INTO contrato_servicio (id_cliente, fecha_contrato, plan_contrato, estado_contrato, ip_asignada) VALUES(181,'2009-1-14','6M',1,'192.168.27.152');</v>
      </c>
      <c r="M149">
        <v>181</v>
      </c>
      <c r="N149">
        <f t="shared" si="55"/>
        <v>3</v>
      </c>
      <c r="O149" t="s">
        <v>513</v>
      </c>
      <c r="P149" t="str">
        <f t="shared" si="56"/>
        <v>INSERT INTO factura (fecha, id_cliente, id_usuario, id_estado_pago) VALUES('2021-01-05',181,2,1);</v>
      </c>
      <c r="X149">
        <f t="shared" si="57"/>
        <v>200</v>
      </c>
      <c r="Y149">
        <v>152</v>
      </c>
      <c r="Z149">
        <f t="shared" si="66"/>
        <v>321</v>
      </c>
      <c r="AA149">
        <f t="shared" si="59"/>
        <v>490</v>
      </c>
      <c r="AB149">
        <f t="shared" si="60"/>
        <v>659</v>
      </c>
      <c r="AC149">
        <f t="shared" si="61"/>
        <v>828</v>
      </c>
      <c r="AD149">
        <f t="shared" si="62"/>
        <v>997</v>
      </c>
      <c r="AE149">
        <f t="shared" si="63"/>
        <v>1166</v>
      </c>
      <c r="AF149">
        <f t="shared" si="64"/>
        <v>1335</v>
      </c>
      <c r="AG149">
        <f t="shared" si="65"/>
        <v>1504</v>
      </c>
      <c r="AH149" t="str">
        <f t="shared" si="58"/>
        <v>INSERT INTO detalle_factura (id_factura, id_producto_servicio, cantidad, precio, mes_pagado) VALUES(1504,10,1,200,'Septiembre');</v>
      </c>
    </row>
    <row r="150" spans="1:34" x14ac:dyDescent="0.25">
      <c r="A150" s="2" t="s">
        <v>491</v>
      </c>
      <c r="B150" s="2" t="s">
        <v>153</v>
      </c>
      <c r="C150" t="str">
        <f t="shared" si="47"/>
        <v>matxep,6M,192.168.27.153,pppoe</v>
      </c>
      <c r="D150" t="str">
        <f t="shared" si="48"/>
        <v>matxep</v>
      </c>
      <c r="E150" t="str">
        <f t="shared" si="46"/>
        <v>6M,192.168.27.153,pppoe</v>
      </c>
      <c r="F150" t="str">
        <f t="shared" si="49"/>
        <v>6M</v>
      </c>
      <c r="G150" t="str">
        <f t="shared" si="50"/>
        <v>192.168.27.153,pppoe</v>
      </c>
      <c r="H150" t="str">
        <f t="shared" si="51"/>
        <v>192.168.27.153</v>
      </c>
      <c r="I150" t="str">
        <f t="shared" si="52"/>
        <v>pppoe</v>
      </c>
      <c r="J150" t="str">
        <f t="shared" ca="1" si="53"/>
        <v>INSERT INTO cliente (nombre_cliente, telefono_cliente, id_municipio, domicilio, ubicacion_gps, id_tipo_cliente) VALUES('Mateo Xep Chumil','41291165',3,'Domicilio de Sololá','38.132 -85.494',1);</v>
      </c>
      <c r="K150" t="s">
        <v>322</v>
      </c>
      <c r="L150" t="str">
        <f t="shared" ca="1" si="54"/>
        <v>INSERT INTO contrato_servicio (id_cliente, fecha_contrato, plan_contrato, estado_contrato, ip_asignada) VALUES(182,'2019-12-16','6M',1,'192.168.27.153');</v>
      </c>
      <c r="M150">
        <v>182</v>
      </c>
      <c r="N150">
        <f t="shared" si="55"/>
        <v>3</v>
      </c>
      <c r="O150" t="s">
        <v>513</v>
      </c>
      <c r="P150" t="str">
        <f t="shared" si="56"/>
        <v>INSERT INTO factura (fecha, id_cliente, id_usuario, id_estado_pago) VALUES('2021-01-05',182,2,1);</v>
      </c>
      <c r="X150">
        <f t="shared" si="57"/>
        <v>200</v>
      </c>
      <c r="Y150">
        <v>153</v>
      </c>
      <c r="Z150">
        <f t="shared" si="66"/>
        <v>322</v>
      </c>
      <c r="AA150">
        <f t="shared" si="59"/>
        <v>491</v>
      </c>
      <c r="AB150">
        <f t="shared" si="60"/>
        <v>660</v>
      </c>
      <c r="AC150">
        <f t="shared" si="61"/>
        <v>829</v>
      </c>
      <c r="AD150">
        <f t="shared" si="62"/>
        <v>998</v>
      </c>
      <c r="AE150">
        <f t="shared" si="63"/>
        <v>1167</v>
      </c>
      <c r="AF150">
        <f t="shared" si="64"/>
        <v>1336</v>
      </c>
      <c r="AG150">
        <f t="shared" si="65"/>
        <v>1505</v>
      </c>
      <c r="AH150" t="str">
        <f t="shared" si="58"/>
        <v>INSERT INTO detalle_factura (id_factura, id_producto_servicio, cantidad, precio, mes_pagado) VALUES(1505,10,1,200,'Septiembre');</v>
      </c>
    </row>
    <row r="151" spans="1:34" x14ac:dyDescent="0.25">
      <c r="A151" s="2" t="s">
        <v>492</v>
      </c>
      <c r="B151" s="2" t="s">
        <v>154</v>
      </c>
      <c r="C151" t="str">
        <f t="shared" si="47"/>
        <v>estgua,6M,192.168.27.154,pppoe</v>
      </c>
      <c r="D151" t="str">
        <f t="shared" si="48"/>
        <v>estgua</v>
      </c>
      <c r="E151" t="str">
        <f t="shared" si="46"/>
        <v>6M,192.168.27.154,pppoe</v>
      </c>
      <c r="F151" t="str">
        <f t="shared" si="49"/>
        <v>6M</v>
      </c>
      <c r="G151" t="str">
        <f t="shared" si="50"/>
        <v>192.168.27.154,pppoe</v>
      </c>
      <c r="H151" t="str">
        <f t="shared" si="51"/>
        <v>192.168.27.154</v>
      </c>
      <c r="I151" t="str">
        <f t="shared" si="52"/>
        <v>pppoe</v>
      </c>
      <c r="J151" t="str">
        <f t="shared" ca="1" si="53"/>
        <v>INSERT INTO cliente (nombre_cliente, telefono_cliente, id_municipio, domicilio, ubicacion_gps, id_tipo_cliente) VALUES('Esteban Guarcax Cosigua','09030683',7,'Domicilio de Sololá','80.322 -14.897',1);</v>
      </c>
      <c r="K151" t="s">
        <v>323</v>
      </c>
      <c r="L151" t="str">
        <f t="shared" ca="1" si="54"/>
        <v>INSERT INTO contrato_servicio (id_cliente, fecha_contrato, plan_contrato, estado_contrato, ip_asignada) VALUES(183,'2001-3-23','6M',1,'192.168.27.154');</v>
      </c>
      <c r="M151">
        <v>183</v>
      </c>
      <c r="N151">
        <f t="shared" si="55"/>
        <v>3</v>
      </c>
      <c r="O151" t="s">
        <v>513</v>
      </c>
      <c r="P151" t="str">
        <f t="shared" si="56"/>
        <v>INSERT INTO factura (fecha, id_cliente, id_usuario, id_estado_pago) VALUES('2021-01-05',183,2,1);</v>
      </c>
      <c r="X151">
        <f t="shared" si="57"/>
        <v>200</v>
      </c>
      <c r="Y151">
        <v>154</v>
      </c>
      <c r="Z151">
        <f t="shared" si="66"/>
        <v>323</v>
      </c>
      <c r="AA151">
        <f t="shared" si="59"/>
        <v>492</v>
      </c>
      <c r="AB151">
        <f t="shared" si="60"/>
        <v>661</v>
      </c>
      <c r="AC151">
        <f t="shared" si="61"/>
        <v>830</v>
      </c>
      <c r="AD151">
        <f t="shared" si="62"/>
        <v>999</v>
      </c>
      <c r="AE151">
        <f t="shared" si="63"/>
        <v>1168</v>
      </c>
      <c r="AF151">
        <f t="shared" si="64"/>
        <v>1337</v>
      </c>
      <c r="AG151">
        <f t="shared" si="65"/>
        <v>1506</v>
      </c>
      <c r="AH151" t="str">
        <f t="shared" si="58"/>
        <v>INSERT INTO detalle_factura (id_factura, id_producto_servicio, cantidad, precio, mes_pagado) VALUES(1506,10,1,200,'Septiembre');</v>
      </c>
    </row>
    <row r="152" spans="1:34" x14ac:dyDescent="0.25">
      <c r="A152" s="2" t="s">
        <v>493</v>
      </c>
      <c r="B152" s="2" t="s">
        <v>155</v>
      </c>
      <c r="C152" t="str">
        <f t="shared" si="47"/>
        <v>crechi,6M,192.168.27.131,pppoe</v>
      </c>
      <c r="D152" t="str">
        <f t="shared" si="48"/>
        <v>crechi</v>
      </c>
      <c r="E152" t="str">
        <f t="shared" si="46"/>
        <v>6M,192.168.27.131,pppoe</v>
      </c>
      <c r="F152" t="str">
        <f t="shared" si="49"/>
        <v>6M</v>
      </c>
      <c r="G152" t="str">
        <f t="shared" si="50"/>
        <v>192.168.27.131,pppoe</v>
      </c>
      <c r="H152" t="str">
        <f t="shared" si="51"/>
        <v>192.168.27.131</v>
      </c>
      <c r="I152" t="str">
        <f t="shared" si="52"/>
        <v>pppoe</v>
      </c>
      <c r="J152" t="str">
        <f t="shared" ca="1" si="53"/>
        <v>INSERT INTO cliente (nombre_cliente, telefono_cliente, id_municipio, domicilio, ubicacion_gps, id_tipo_cliente) VALUES('Crecencio Chiroy Bocel','90873788',2,'Domicilio de Sololá','53.228 -49.097',1);</v>
      </c>
      <c r="K152" t="s">
        <v>324</v>
      </c>
      <c r="L152" t="str">
        <f t="shared" ca="1" si="54"/>
        <v>INSERT INTO contrato_servicio (id_cliente, fecha_contrato, plan_contrato, estado_contrato, ip_asignada) VALUES(184,'2017-11-10','6M',1,'192.168.27.131');</v>
      </c>
      <c r="M152">
        <v>184</v>
      </c>
      <c r="N152">
        <f t="shared" si="55"/>
        <v>3</v>
      </c>
      <c r="O152" t="s">
        <v>513</v>
      </c>
      <c r="P152" t="str">
        <f t="shared" si="56"/>
        <v>INSERT INTO factura (fecha, id_cliente, id_usuario, id_estado_pago) VALUES('2021-01-05',184,2,1);</v>
      </c>
      <c r="X152">
        <f t="shared" si="57"/>
        <v>200</v>
      </c>
      <c r="Y152">
        <v>155</v>
      </c>
      <c r="Z152">
        <f t="shared" si="66"/>
        <v>324</v>
      </c>
      <c r="AA152">
        <f t="shared" si="59"/>
        <v>493</v>
      </c>
      <c r="AB152">
        <f t="shared" si="60"/>
        <v>662</v>
      </c>
      <c r="AC152">
        <f t="shared" si="61"/>
        <v>831</v>
      </c>
      <c r="AD152">
        <f t="shared" si="62"/>
        <v>1000</v>
      </c>
      <c r="AE152">
        <f t="shared" si="63"/>
        <v>1169</v>
      </c>
      <c r="AF152">
        <f t="shared" si="64"/>
        <v>1338</v>
      </c>
      <c r="AG152">
        <f t="shared" si="65"/>
        <v>1507</v>
      </c>
      <c r="AH152" t="str">
        <f t="shared" si="58"/>
        <v>INSERT INTO detalle_factura (id_factura, id_producto_servicio, cantidad, precio, mes_pagado) VALUES(1507,10,1,200,'Septiembre');</v>
      </c>
    </row>
    <row r="153" spans="1:34" x14ac:dyDescent="0.25">
      <c r="A153" s="2" t="s">
        <v>494</v>
      </c>
      <c r="B153" s="2" t="s">
        <v>156</v>
      </c>
      <c r="C153" t="str">
        <f t="shared" si="47"/>
        <v>pedpan,4M,192.168.27.132,pppoe</v>
      </c>
      <c r="D153" t="str">
        <f t="shared" si="48"/>
        <v>pedpan</v>
      </c>
      <c r="E153" t="str">
        <f t="shared" si="46"/>
        <v>4M,192.168.27.132,pppoe</v>
      </c>
      <c r="F153" t="str">
        <f t="shared" si="49"/>
        <v>4M</v>
      </c>
      <c r="G153" t="str">
        <f t="shared" si="50"/>
        <v>192.168.27.132,pppoe</v>
      </c>
      <c r="H153" t="str">
        <f t="shared" si="51"/>
        <v>192.168.27.132</v>
      </c>
      <c r="I153" t="str">
        <f t="shared" si="52"/>
        <v>pppoe</v>
      </c>
      <c r="J153" t="str">
        <f t="shared" ca="1" si="53"/>
        <v>INSERT INTO cliente (nombre_cliente, telefono_cliente, id_municipio, domicilio, ubicacion_gps, id_tipo_cliente) VALUES('Pedro Panjoj Guarcax','36839646',13,'Domicilio de Sololá','70.045 -77.623',1);</v>
      </c>
      <c r="K153" t="s">
        <v>325</v>
      </c>
      <c r="L153" t="str">
        <f t="shared" ca="1" si="54"/>
        <v>INSERT INTO contrato_servicio (id_cliente, fecha_contrato, plan_contrato, estado_contrato, ip_asignada) VALUES(185,'2000-2-15','4M',1,'192.168.27.132');</v>
      </c>
      <c r="M153">
        <v>185</v>
      </c>
      <c r="N153">
        <f t="shared" si="55"/>
        <v>2</v>
      </c>
      <c r="O153" t="s">
        <v>515</v>
      </c>
      <c r="P153" t="str">
        <f t="shared" si="56"/>
        <v>INSERT INTO factura (fecha, id_cliente, id_usuario, id_estado_pago) VALUES('2021-01-05',185,2,1);</v>
      </c>
      <c r="X153">
        <f t="shared" si="57"/>
        <v>150</v>
      </c>
      <c r="Y153">
        <v>156</v>
      </c>
      <c r="Z153">
        <f t="shared" si="66"/>
        <v>325</v>
      </c>
      <c r="AA153">
        <f t="shared" si="59"/>
        <v>494</v>
      </c>
      <c r="AB153">
        <f t="shared" si="60"/>
        <v>663</v>
      </c>
      <c r="AC153">
        <f t="shared" si="61"/>
        <v>832</v>
      </c>
      <c r="AD153">
        <f t="shared" si="62"/>
        <v>1001</v>
      </c>
      <c r="AE153">
        <f t="shared" si="63"/>
        <v>1170</v>
      </c>
      <c r="AF153">
        <f t="shared" si="64"/>
        <v>1339</v>
      </c>
      <c r="AG153">
        <f t="shared" si="65"/>
        <v>1508</v>
      </c>
      <c r="AH153" t="str">
        <f t="shared" si="58"/>
        <v>INSERT INTO detalle_factura (id_factura, id_producto_servicio, cantidad, precio, mes_pagado) VALUES(1508,10,1,150,'Septiembre');</v>
      </c>
    </row>
    <row r="154" spans="1:34" x14ac:dyDescent="0.25">
      <c r="A154" s="2" t="s">
        <v>495</v>
      </c>
      <c r="B154" s="2" t="s">
        <v>157</v>
      </c>
      <c r="C154" t="str">
        <f t="shared" si="47"/>
        <v>vicgua,6M,192.168.27.143,pppoe</v>
      </c>
      <c r="D154" t="str">
        <f t="shared" si="48"/>
        <v>vicgua</v>
      </c>
      <c r="E154" t="str">
        <f t="shared" si="46"/>
        <v>6M,192.168.27.143,pppoe</v>
      </c>
      <c r="F154" t="str">
        <f t="shared" si="49"/>
        <v>6M</v>
      </c>
      <c r="G154" t="str">
        <f t="shared" si="50"/>
        <v>192.168.27.143,pppoe</v>
      </c>
      <c r="H154" t="str">
        <f t="shared" si="51"/>
        <v>192.168.27.143</v>
      </c>
      <c r="I154" t="str">
        <f t="shared" si="52"/>
        <v>pppoe</v>
      </c>
      <c r="J154" t="str">
        <f t="shared" ca="1" si="53"/>
        <v>INSERT INTO cliente (nombre_cliente, telefono_cliente, id_municipio, domicilio, ubicacion_gps, id_tipo_cliente) VALUES('Victoriano Guarcax Tzay','54258488',2,'Domicilio de Sololá','84.612 -19.601',1);</v>
      </c>
      <c r="K154" t="s">
        <v>326</v>
      </c>
      <c r="L154" t="str">
        <f t="shared" ca="1" si="54"/>
        <v>INSERT INTO contrato_servicio (id_cliente, fecha_contrato, plan_contrato, estado_contrato, ip_asignada) VALUES(186,'2000-9-7','6M',1,'192.168.27.143');</v>
      </c>
      <c r="M154">
        <v>186</v>
      </c>
      <c r="N154">
        <f t="shared" si="55"/>
        <v>3</v>
      </c>
      <c r="O154" t="s">
        <v>513</v>
      </c>
      <c r="P154" t="str">
        <f t="shared" si="56"/>
        <v>INSERT INTO factura (fecha, id_cliente, id_usuario, id_estado_pago) VALUES('2021-01-05',186,2,1);</v>
      </c>
      <c r="X154">
        <f t="shared" si="57"/>
        <v>200</v>
      </c>
      <c r="Y154">
        <v>157</v>
      </c>
      <c r="Z154">
        <f t="shared" si="66"/>
        <v>326</v>
      </c>
      <c r="AA154">
        <f t="shared" si="59"/>
        <v>495</v>
      </c>
      <c r="AB154">
        <f t="shared" si="60"/>
        <v>664</v>
      </c>
      <c r="AC154">
        <f t="shared" si="61"/>
        <v>833</v>
      </c>
      <c r="AD154">
        <f t="shared" si="62"/>
        <v>1002</v>
      </c>
      <c r="AE154">
        <f t="shared" si="63"/>
        <v>1171</v>
      </c>
      <c r="AF154">
        <f t="shared" si="64"/>
        <v>1340</v>
      </c>
      <c r="AG154">
        <f t="shared" si="65"/>
        <v>1509</v>
      </c>
      <c r="AH154" t="str">
        <f t="shared" si="58"/>
        <v>INSERT INTO detalle_factura (id_factura, id_producto_servicio, cantidad, precio, mes_pagado) VALUES(1509,10,1,200,'Septiembre');</v>
      </c>
    </row>
    <row r="155" spans="1:34" x14ac:dyDescent="0.25">
      <c r="A155" s="2" t="s">
        <v>496</v>
      </c>
      <c r="B155" s="2" t="s">
        <v>158</v>
      </c>
      <c r="C155" t="str">
        <f t="shared" si="47"/>
        <v>pabtuy,6M,192.168.27.146,pppoe</v>
      </c>
      <c r="D155" t="str">
        <f t="shared" si="48"/>
        <v>pabtuy</v>
      </c>
      <c r="E155" t="str">
        <f t="shared" si="46"/>
        <v>6M,192.168.27.146,pppoe</v>
      </c>
      <c r="F155" t="str">
        <f t="shared" si="49"/>
        <v>6M</v>
      </c>
      <c r="G155" t="str">
        <f t="shared" si="50"/>
        <v>192.168.27.146,pppoe</v>
      </c>
      <c r="H155" t="str">
        <f t="shared" si="51"/>
        <v>192.168.27.146</v>
      </c>
      <c r="I155" t="str">
        <f t="shared" si="52"/>
        <v>pppoe</v>
      </c>
      <c r="J155" t="str">
        <f t="shared" ca="1" si="53"/>
        <v>INSERT INTO cliente (nombre_cliente, telefono_cliente, id_municipio, domicilio, ubicacion_gps, id_tipo_cliente) VALUES('Pablo Tuy','80000956',5,'Domicilio de Sololá','08.770 -12.733',1);</v>
      </c>
      <c r="K155" t="s">
        <v>327</v>
      </c>
      <c r="L155" t="str">
        <f t="shared" ca="1" si="54"/>
        <v>INSERT INTO contrato_servicio (id_cliente, fecha_contrato, plan_contrato, estado_contrato, ip_asignada) VALUES(187,'2000-8-14','6M',1,'192.168.27.146');</v>
      </c>
      <c r="M155">
        <v>187</v>
      </c>
      <c r="N155">
        <f t="shared" si="55"/>
        <v>3</v>
      </c>
      <c r="O155" t="s">
        <v>513</v>
      </c>
      <c r="P155" t="str">
        <f t="shared" si="56"/>
        <v>INSERT INTO factura (fecha, id_cliente, id_usuario, id_estado_pago) VALUES('2021-01-05',187,2,1);</v>
      </c>
      <c r="X155">
        <f t="shared" si="57"/>
        <v>200</v>
      </c>
      <c r="Y155">
        <v>158</v>
      </c>
      <c r="Z155">
        <f t="shared" si="66"/>
        <v>327</v>
      </c>
      <c r="AA155">
        <f t="shared" si="59"/>
        <v>496</v>
      </c>
      <c r="AB155">
        <f t="shared" si="60"/>
        <v>665</v>
      </c>
      <c r="AC155">
        <f t="shared" si="61"/>
        <v>834</v>
      </c>
      <c r="AD155">
        <f t="shared" si="62"/>
        <v>1003</v>
      </c>
      <c r="AE155">
        <f t="shared" si="63"/>
        <v>1172</v>
      </c>
      <c r="AF155">
        <f t="shared" si="64"/>
        <v>1341</v>
      </c>
      <c r="AG155">
        <f t="shared" si="65"/>
        <v>1510</v>
      </c>
      <c r="AH155" t="str">
        <f t="shared" si="58"/>
        <v>INSERT INTO detalle_factura (id_factura, id_producto_servicio, cantidad, precio, mes_pagado) VALUES(1510,10,1,200,'Septiembre');</v>
      </c>
    </row>
    <row r="156" spans="1:34" x14ac:dyDescent="0.25">
      <c r="A156" s="2" t="s">
        <v>497</v>
      </c>
      <c r="B156" s="2" t="s">
        <v>159</v>
      </c>
      <c r="C156" t="str">
        <f t="shared" si="47"/>
        <v>pedchi,6M,192.168.27.155,pppoe</v>
      </c>
      <c r="D156" t="str">
        <f t="shared" si="48"/>
        <v>pedchi</v>
      </c>
      <c r="E156" t="str">
        <f t="shared" si="46"/>
        <v>6M,192.168.27.155,pppoe</v>
      </c>
      <c r="F156" t="str">
        <f t="shared" si="49"/>
        <v>6M</v>
      </c>
      <c r="G156" t="str">
        <f t="shared" si="50"/>
        <v>192.168.27.155,pppoe</v>
      </c>
      <c r="H156" t="str">
        <f t="shared" si="51"/>
        <v>192.168.27.155</v>
      </c>
      <c r="I156" t="str">
        <f t="shared" si="52"/>
        <v>pppoe</v>
      </c>
      <c r="J156" t="str">
        <f t="shared" ca="1" si="53"/>
        <v>INSERT INTO cliente (nombre_cliente, telefono_cliente, id_municipio, domicilio, ubicacion_gps, id_tipo_cliente) VALUES('Pedro Chiroy Bixcul','43974900',13,'Domicilio de Sololá','24.603 -86.018',1);</v>
      </c>
      <c r="K156" t="s">
        <v>328</v>
      </c>
      <c r="L156" t="str">
        <f t="shared" ca="1" si="54"/>
        <v>INSERT INTO contrato_servicio (id_cliente, fecha_contrato, plan_contrato, estado_contrato, ip_asignada) VALUES(188,'2000-11-8','6M',1,'192.168.27.155');</v>
      </c>
      <c r="M156">
        <v>188</v>
      </c>
      <c r="N156">
        <f t="shared" si="55"/>
        <v>3</v>
      </c>
      <c r="O156" t="s">
        <v>513</v>
      </c>
      <c r="P156" t="str">
        <f t="shared" si="56"/>
        <v>INSERT INTO factura (fecha, id_cliente, id_usuario, id_estado_pago) VALUES('2021-01-05',188,2,1);</v>
      </c>
      <c r="X156">
        <f t="shared" si="57"/>
        <v>200</v>
      </c>
      <c r="Y156">
        <v>159</v>
      </c>
      <c r="Z156">
        <f t="shared" si="66"/>
        <v>328</v>
      </c>
      <c r="AA156">
        <f t="shared" si="59"/>
        <v>497</v>
      </c>
      <c r="AB156">
        <f t="shared" si="60"/>
        <v>666</v>
      </c>
      <c r="AC156">
        <f t="shared" si="61"/>
        <v>835</v>
      </c>
      <c r="AD156">
        <f t="shared" si="62"/>
        <v>1004</v>
      </c>
      <c r="AE156">
        <f t="shared" si="63"/>
        <v>1173</v>
      </c>
      <c r="AF156">
        <f t="shared" si="64"/>
        <v>1342</v>
      </c>
      <c r="AG156">
        <f t="shared" si="65"/>
        <v>1511</v>
      </c>
      <c r="AH156" t="str">
        <f t="shared" si="58"/>
        <v>INSERT INTO detalle_factura (id_factura, id_producto_servicio, cantidad, precio, mes_pagado) VALUES(1511,10,1,200,'Septiembre');</v>
      </c>
    </row>
    <row r="157" spans="1:34" x14ac:dyDescent="0.25">
      <c r="A157" s="2" t="s">
        <v>498</v>
      </c>
      <c r="B157" s="2" t="s">
        <v>160</v>
      </c>
      <c r="C157" t="str">
        <f t="shared" si="47"/>
        <v>romgua,6M,192.168.27.157,pppoe</v>
      </c>
      <c r="D157" t="str">
        <f t="shared" si="48"/>
        <v>romgua</v>
      </c>
      <c r="E157" t="str">
        <f t="shared" si="46"/>
        <v>6M,192.168.27.157,pppoe</v>
      </c>
      <c r="F157" t="str">
        <f t="shared" si="49"/>
        <v>6M</v>
      </c>
      <c r="G157" t="str">
        <f t="shared" si="50"/>
        <v>192.168.27.157,pppoe</v>
      </c>
      <c r="H157" t="str">
        <f t="shared" si="51"/>
        <v>192.168.27.157</v>
      </c>
      <c r="I157" t="str">
        <f t="shared" si="52"/>
        <v>pppoe</v>
      </c>
      <c r="J157" t="str">
        <f t="shared" ca="1" si="53"/>
        <v>INSERT INTO cliente (nombre_cliente, telefono_cliente, id_municipio, domicilio, ubicacion_gps, id_tipo_cliente) VALUES('Romeo Guarcax Panjoj','10045792',4,'Domicilio de Sololá','67.889 -08.500',1);</v>
      </c>
      <c r="K157" t="s">
        <v>329</v>
      </c>
      <c r="L157" t="str">
        <f t="shared" ca="1" si="54"/>
        <v>INSERT INTO contrato_servicio (id_cliente, fecha_contrato, plan_contrato, estado_contrato, ip_asignada) VALUES(189,'2011-2-25','6M',1,'192.168.27.157');</v>
      </c>
      <c r="M157">
        <v>189</v>
      </c>
      <c r="N157">
        <f t="shared" si="55"/>
        <v>3</v>
      </c>
      <c r="O157" t="s">
        <v>513</v>
      </c>
      <c r="P157" t="str">
        <f t="shared" si="56"/>
        <v>INSERT INTO factura (fecha, id_cliente, id_usuario, id_estado_pago) VALUES('2021-01-05',189,2,1);</v>
      </c>
      <c r="X157">
        <f t="shared" si="57"/>
        <v>200</v>
      </c>
      <c r="Y157">
        <v>160</v>
      </c>
      <c r="Z157">
        <f t="shared" si="66"/>
        <v>329</v>
      </c>
      <c r="AA157">
        <f t="shared" si="59"/>
        <v>498</v>
      </c>
      <c r="AB157">
        <f t="shared" si="60"/>
        <v>667</v>
      </c>
      <c r="AC157">
        <f t="shared" si="61"/>
        <v>836</v>
      </c>
      <c r="AD157">
        <f t="shared" si="62"/>
        <v>1005</v>
      </c>
      <c r="AE157">
        <f t="shared" si="63"/>
        <v>1174</v>
      </c>
      <c r="AF157">
        <f t="shared" si="64"/>
        <v>1343</v>
      </c>
      <c r="AG157">
        <f t="shared" si="65"/>
        <v>1512</v>
      </c>
      <c r="AH157" t="str">
        <f t="shared" si="58"/>
        <v>INSERT INTO detalle_factura (id_factura, id_producto_servicio, cantidad, precio, mes_pagado) VALUES(1512,10,1,200,'Septiembre');</v>
      </c>
    </row>
    <row r="158" spans="1:34" x14ac:dyDescent="0.25">
      <c r="A158" s="2" t="s">
        <v>499</v>
      </c>
      <c r="B158" s="2" t="s">
        <v>161</v>
      </c>
      <c r="C158" t="str">
        <f t="shared" si="47"/>
        <v>lidmar,4M,192.168.27.156,pppoe</v>
      </c>
      <c r="D158" t="str">
        <f t="shared" si="48"/>
        <v>lidmar</v>
      </c>
      <c r="E158" t="str">
        <f t="shared" si="46"/>
        <v>4M,192.168.27.156,pppoe</v>
      </c>
      <c r="F158" t="str">
        <f t="shared" si="49"/>
        <v>4M</v>
      </c>
      <c r="G158" t="str">
        <f t="shared" si="50"/>
        <v>192.168.27.156,pppoe</v>
      </c>
      <c r="H158" t="str">
        <f t="shared" si="51"/>
        <v>192.168.27.156</v>
      </c>
      <c r="I158" t="str">
        <f t="shared" si="52"/>
        <v>pppoe</v>
      </c>
      <c r="J158" t="str">
        <f t="shared" ca="1" si="53"/>
        <v>INSERT INTO cliente (nombre_cliente, telefono_cliente, id_municipio, domicilio, ubicacion_gps, id_tipo_cliente) VALUES('Lidia Maribel Morales Guarcax','62539316',17,'Domicilio de Sololá','79.763 -57.642',1);</v>
      </c>
      <c r="K158" t="s">
        <v>330</v>
      </c>
      <c r="L158" t="str">
        <f t="shared" ca="1" si="54"/>
        <v>INSERT INTO contrato_servicio (id_cliente, fecha_contrato, plan_contrato, estado_contrato, ip_asignada) VALUES(190,'2013-11-11','4M',1,'192.168.27.156');</v>
      </c>
      <c r="M158">
        <v>190</v>
      </c>
      <c r="N158">
        <f t="shared" si="55"/>
        <v>2</v>
      </c>
      <c r="O158" t="s">
        <v>515</v>
      </c>
      <c r="P158" t="str">
        <f t="shared" si="56"/>
        <v>INSERT INTO factura (fecha, id_cliente, id_usuario, id_estado_pago) VALUES('2021-01-05',190,2,1);</v>
      </c>
      <c r="X158">
        <f t="shared" si="57"/>
        <v>150</v>
      </c>
      <c r="Y158">
        <v>161</v>
      </c>
      <c r="Z158">
        <f t="shared" si="66"/>
        <v>330</v>
      </c>
      <c r="AA158">
        <f t="shared" si="59"/>
        <v>499</v>
      </c>
      <c r="AB158">
        <f t="shared" si="60"/>
        <v>668</v>
      </c>
      <c r="AC158">
        <f t="shared" si="61"/>
        <v>837</v>
      </c>
      <c r="AD158">
        <f t="shared" si="62"/>
        <v>1006</v>
      </c>
      <c r="AE158">
        <f t="shared" si="63"/>
        <v>1175</v>
      </c>
      <c r="AF158">
        <f t="shared" si="64"/>
        <v>1344</v>
      </c>
      <c r="AG158">
        <f t="shared" si="65"/>
        <v>1513</v>
      </c>
      <c r="AH158" t="str">
        <f t="shared" si="58"/>
        <v>INSERT INTO detalle_factura (id_factura, id_producto_servicio, cantidad, precio, mes_pagado) VALUES(1513,10,1,150,'Septiembre');</v>
      </c>
    </row>
    <row r="159" spans="1:34" x14ac:dyDescent="0.25">
      <c r="A159" s="2" t="s">
        <v>500</v>
      </c>
      <c r="B159" s="2" t="s">
        <v>162</v>
      </c>
      <c r="C159" t="str">
        <f t="shared" si="47"/>
        <v>marmor,6M,192.168.27.158,pppoe</v>
      </c>
      <c r="D159" t="str">
        <f t="shared" si="48"/>
        <v>marmor</v>
      </c>
      <c r="E159" t="str">
        <f t="shared" si="46"/>
        <v>6M,192.168.27.158,pppoe</v>
      </c>
      <c r="F159" t="str">
        <f t="shared" si="49"/>
        <v>6M</v>
      </c>
      <c r="G159" t="str">
        <f t="shared" si="50"/>
        <v>192.168.27.158,pppoe</v>
      </c>
      <c r="H159" t="str">
        <f t="shared" si="51"/>
        <v>192.168.27.158</v>
      </c>
      <c r="I159" t="str">
        <f t="shared" si="52"/>
        <v>pppoe</v>
      </c>
      <c r="J159" t="str">
        <f t="shared" ca="1" si="53"/>
        <v>INSERT INTO cliente (nombre_cliente, telefono_cliente, id_municipio, domicilio, ubicacion_gps, id_tipo_cliente) VALUES('Mario Morales Cutzal','07791007',9,'Domicilio de Sololá','97.385 -67.285',1);</v>
      </c>
      <c r="K159" t="s">
        <v>331</v>
      </c>
      <c r="L159" t="str">
        <f t="shared" ca="1" si="54"/>
        <v>INSERT INTO contrato_servicio (id_cliente, fecha_contrato, plan_contrato, estado_contrato, ip_asignada) VALUES(191,'2013-4-14','6M',1,'192.168.27.158');</v>
      </c>
      <c r="M159">
        <v>191</v>
      </c>
      <c r="N159">
        <f t="shared" si="55"/>
        <v>3</v>
      </c>
      <c r="O159" t="s">
        <v>513</v>
      </c>
      <c r="P159" t="str">
        <f t="shared" si="56"/>
        <v>INSERT INTO factura (fecha, id_cliente, id_usuario, id_estado_pago) VALUES('2021-01-05',191,2,1);</v>
      </c>
      <c r="X159">
        <f t="shared" si="57"/>
        <v>200</v>
      </c>
      <c r="Y159">
        <v>162</v>
      </c>
      <c r="Z159">
        <f t="shared" si="66"/>
        <v>331</v>
      </c>
      <c r="AA159">
        <f t="shared" si="59"/>
        <v>500</v>
      </c>
      <c r="AB159">
        <f t="shared" si="60"/>
        <v>669</v>
      </c>
      <c r="AC159">
        <f t="shared" si="61"/>
        <v>838</v>
      </c>
      <c r="AD159">
        <f t="shared" si="62"/>
        <v>1007</v>
      </c>
      <c r="AE159">
        <f t="shared" si="63"/>
        <v>1176</v>
      </c>
      <c r="AF159">
        <f t="shared" si="64"/>
        <v>1345</v>
      </c>
      <c r="AG159">
        <f t="shared" si="65"/>
        <v>1514</v>
      </c>
      <c r="AH159" t="str">
        <f t="shared" si="58"/>
        <v>INSERT INTO detalle_factura (id_factura, id_producto_servicio, cantidad, precio, mes_pagado) VALUES(1514,10,1,200,'Septiembre');</v>
      </c>
    </row>
    <row r="160" spans="1:34" x14ac:dyDescent="0.25">
      <c r="A160" s="2" t="s">
        <v>501</v>
      </c>
      <c r="B160" s="2" t="s">
        <v>163</v>
      </c>
      <c r="C160" t="str">
        <f t="shared" si="47"/>
        <v>martop,6M,192.168.27.159,pppoe</v>
      </c>
      <c r="D160" t="str">
        <f t="shared" si="48"/>
        <v>martop</v>
      </c>
      <c r="E160" t="str">
        <f t="shared" si="46"/>
        <v>6M,192.168.27.159,pppoe</v>
      </c>
      <c r="F160" t="str">
        <f t="shared" si="49"/>
        <v>6M</v>
      </c>
      <c r="G160" t="str">
        <f t="shared" si="50"/>
        <v>192.168.27.159,pppoe</v>
      </c>
      <c r="H160" t="str">
        <f t="shared" si="51"/>
        <v>192.168.27.159</v>
      </c>
      <c r="I160" t="str">
        <f t="shared" si="52"/>
        <v>pppoe</v>
      </c>
      <c r="J160" t="str">
        <f t="shared" ca="1" si="53"/>
        <v>INSERT INTO cliente (nombre_cliente, telefono_cliente, id_municipio, domicilio, ubicacion_gps, id_tipo_cliente) VALUES('Marvin Topoz Ajpuac','30748294',15,'Domicilio de Sololá','00.171 -68.855',1);</v>
      </c>
      <c r="K160" t="s">
        <v>332</v>
      </c>
      <c r="L160" t="str">
        <f t="shared" ca="1" si="54"/>
        <v>INSERT INTO contrato_servicio (id_cliente, fecha_contrato, plan_contrato, estado_contrato, ip_asignada) VALUES(192,'2017-3-23','6M',1,'192.168.27.159');</v>
      </c>
      <c r="M160">
        <v>192</v>
      </c>
      <c r="N160">
        <f t="shared" si="55"/>
        <v>3</v>
      </c>
      <c r="O160" t="s">
        <v>513</v>
      </c>
      <c r="P160" t="str">
        <f t="shared" si="56"/>
        <v>INSERT INTO factura (fecha, id_cliente, id_usuario, id_estado_pago) VALUES('2021-01-05',192,2,1);</v>
      </c>
      <c r="X160">
        <f t="shared" si="57"/>
        <v>200</v>
      </c>
      <c r="Y160">
        <v>163</v>
      </c>
      <c r="Z160">
        <f t="shared" si="66"/>
        <v>332</v>
      </c>
      <c r="AA160">
        <f t="shared" si="59"/>
        <v>501</v>
      </c>
      <c r="AB160">
        <f t="shared" si="60"/>
        <v>670</v>
      </c>
      <c r="AC160">
        <f t="shared" si="61"/>
        <v>839</v>
      </c>
      <c r="AD160">
        <f t="shared" si="62"/>
        <v>1008</v>
      </c>
      <c r="AE160">
        <f t="shared" si="63"/>
        <v>1177</v>
      </c>
      <c r="AF160">
        <f t="shared" si="64"/>
        <v>1346</v>
      </c>
      <c r="AG160">
        <f t="shared" si="65"/>
        <v>1515</v>
      </c>
      <c r="AH160" t="str">
        <f t="shared" si="58"/>
        <v>INSERT INTO detalle_factura (id_factura, id_producto_servicio, cantidad, precio, mes_pagado) VALUES(1515,10,1,200,'Septiembre');</v>
      </c>
    </row>
    <row r="161" spans="1:34" x14ac:dyDescent="0.25">
      <c r="A161" s="2" t="s">
        <v>502</v>
      </c>
      <c r="B161" s="2" t="s">
        <v>164</v>
      </c>
      <c r="C161" t="str">
        <f t="shared" si="47"/>
        <v>julpal,4M,192.168.27.160,pppoe</v>
      </c>
      <c r="D161" t="str">
        <f t="shared" si="48"/>
        <v>julpal</v>
      </c>
      <c r="E161" t="str">
        <f t="shared" si="46"/>
        <v>4M,192.168.27.160,pppoe</v>
      </c>
      <c r="F161" t="str">
        <f t="shared" si="49"/>
        <v>4M</v>
      </c>
      <c r="G161" t="str">
        <f t="shared" si="50"/>
        <v>192.168.27.160,pppoe</v>
      </c>
      <c r="H161" t="str">
        <f t="shared" si="51"/>
        <v>192.168.27.160</v>
      </c>
      <c r="I161" t="str">
        <f t="shared" si="52"/>
        <v>pppoe</v>
      </c>
      <c r="J161" t="str">
        <f t="shared" ca="1" si="53"/>
        <v>INSERT INTO cliente (nombre_cliente, telefono_cliente, id_municipio, domicilio, ubicacion_gps, id_tipo_cliente) VALUES('Julia Palax Churunel','53538153',6,'Domicilio de Sololá','84.568 -73.893',1);</v>
      </c>
      <c r="K161" t="s">
        <v>333</v>
      </c>
      <c r="L161" t="str">
        <f t="shared" ca="1" si="54"/>
        <v>INSERT INTO contrato_servicio (id_cliente, fecha_contrato, plan_contrato, estado_contrato, ip_asignada) VALUES(193,'2002-9-16','4M',1,'192.168.27.160');</v>
      </c>
      <c r="M161">
        <v>193</v>
      </c>
      <c r="N161">
        <f t="shared" si="55"/>
        <v>2</v>
      </c>
      <c r="O161" t="s">
        <v>515</v>
      </c>
      <c r="P161" t="str">
        <f t="shared" si="56"/>
        <v>INSERT INTO factura (fecha, id_cliente, id_usuario, id_estado_pago) VALUES('2021-01-05',193,2,1);</v>
      </c>
      <c r="X161">
        <f t="shared" si="57"/>
        <v>150</v>
      </c>
      <c r="Y161">
        <v>164</v>
      </c>
      <c r="Z161">
        <f t="shared" si="66"/>
        <v>333</v>
      </c>
      <c r="AA161">
        <f t="shared" si="59"/>
        <v>502</v>
      </c>
      <c r="AB161">
        <f t="shared" si="60"/>
        <v>671</v>
      </c>
      <c r="AC161">
        <f t="shared" si="61"/>
        <v>840</v>
      </c>
      <c r="AD161">
        <f t="shared" si="62"/>
        <v>1009</v>
      </c>
      <c r="AE161">
        <f t="shared" si="63"/>
        <v>1178</v>
      </c>
      <c r="AF161">
        <f t="shared" si="64"/>
        <v>1347</v>
      </c>
      <c r="AG161">
        <f t="shared" si="65"/>
        <v>1516</v>
      </c>
      <c r="AH161" t="str">
        <f t="shared" si="58"/>
        <v>INSERT INTO detalle_factura (id_factura, id_producto_servicio, cantidad, precio, mes_pagado) VALUES(1516,10,1,150,'Septiembre');</v>
      </c>
    </row>
    <row r="162" spans="1:34" x14ac:dyDescent="0.25">
      <c r="A162" s="2" t="s">
        <v>503</v>
      </c>
      <c r="B162" s="2" t="s">
        <v>165</v>
      </c>
      <c r="C162" t="str">
        <f t="shared" si="47"/>
        <v>cesart,4M,192.168.27.161,pppoe</v>
      </c>
      <c r="D162" t="str">
        <f t="shared" si="48"/>
        <v>cesart</v>
      </c>
      <c r="E162" t="str">
        <f t="shared" ref="E162:E170" si="67">MID(C162,FIND(",",C162)+1,LEN(C162)-FIND(",",C162))</f>
        <v>4M,192.168.27.161,pppoe</v>
      </c>
      <c r="F162" t="str">
        <f t="shared" si="49"/>
        <v>4M</v>
      </c>
      <c r="G162" t="str">
        <f t="shared" si="50"/>
        <v>192.168.27.161,pppoe</v>
      </c>
      <c r="H162" t="str">
        <f t="shared" si="51"/>
        <v>192.168.27.161</v>
      </c>
      <c r="I162" t="str">
        <f t="shared" si="52"/>
        <v>pppoe</v>
      </c>
      <c r="J162" t="str">
        <f t="shared" ca="1" si="53"/>
        <v>INSERT INTO cliente (nombre_cliente, telefono_cliente, id_municipio, domicilio, ubicacion_gps, id_tipo_cliente) VALUES('Cesar Artemio Chiroy Pablo','77925955',12,'Domicilio de Sololá','72.216 -51.292',1);</v>
      </c>
      <c r="K162" t="s">
        <v>334</v>
      </c>
      <c r="L162" t="str">
        <f t="shared" ca="1" si="54"/>
        <v>INSERT INTO contrato_servicio (id_cliente, fecha_contrato, plan_contrato, estado_contrato, ip_asignada) VALUES(194,'2018-2-16','4M',1,'192.168.27.161');</v>
      </c>
      <c r="M162">
        <v>194</v>
      </c>
      <c r="N162">
        <f t="shared" si="55"/>
        <v>2</v>
      </c>
      <c r="O162" t="s">
        <v>515</v>
      </c>
      <c r="P162" t="str">
        <f t="shared" si="56"/>
        <v>INSERT INTO factura (fecha, id_cliente, id_usuario, id_estado_pago) VALUES('2021-01-05',194,2,1);</v>
      </c>
      <c r="X162">
        <f t="shared" si="57"/>
        <v>150</v>
      </c>
      <c r="Y162">
        <v>165</v>
      </c>
      <c r="Z162">
        <f t="shared" si="66"/>
        <v>334</v>
      </c>
      <c r="AA162">
        <f t="shared" si="59"/>
        <v>503</v>
      </c>
      <c r="AB162">
        <f t="shared" si="60"/>
        <v>672</v>
      </c>
      <c r="AC162">
        <f t="shared" si="61"/>
        <v>841</v>
      </c>
      <c r="AD162">
        <f t="shared" si="62"/>
        <v>1010</v>
      </c>
      <c r="AE162">
        <f t="shared" si="63"/>
        <v>1179</v>
      </c>
      <c r="AF162">
        <f t="shared" si="64"/>
        <v>1348</v>
      </c>
      <c r="AG162">
        <f t="shared" si="65"/>
        <v>1517</v>
      </c>
      <c r="AH162" t="str">
        <f t="shared" si="58"/>
        <v>INSERT INTO detalle_factura (id_factura, id_producto_servicio, cantidad, precio, mes_pagado) VALUES(1517,10,1,150,'Septiembre');</v>
      </c>
    </row>
    <row r="163" spans="1:34" x14ac:dyDescent="0.25">
      <c r="A163" s="2" t="s">
        <v>504</v>
      </c>
      <c r="B163" s="2" t="s">
        <v>166</v>
      </c>
      <c r="C163" t="str">
        <f t="shared" si="47"/>
        <v>efrmen,6M,192.168.27.162,pppoe</v>
      </c>
      <c r="D163" t="str">
        <f t="shared" si="48"/>
        <v>efrmen</v>
      </c>
      <c r="E163" t="str">
        <f t="shared" si="67"/>
        <v>6M,192.168.27.162,pppoe</v>
      </c>
      <c r="F163" t="str">
        <f t="shared" si="49"/>
        <v>6M</v>
      </c>
      <c r="G163" t="str">
        <f t="shared" si="50"/>
        <v>192.168.27.162,pppoe</v>
      </c>
      <c r="H163" t="str">
        <f t="shared" si="51"/>
        <v>192.168.27.162</v>
      </c>
      <c r="I163" t="str">
        <f t="shared" si="52"/>
        <v>pppoe</v>
      </c>
      <c r="J163" t="str">
        <f t="shared" ca="1" si="53"/>
        <v>INSERT INTO cliente (nombre_cliente, telefono_cliente, id_municipio, domicilio, ubicacion_gps, id_tipo_cliente) VALUES('Efrain Mendoza Xep','18664110',4,'Domicilio de Sololá','57.199 -12.028',1);</v>
      </c>
      <c r="K163" t="s">
        <v>335</v>
      </c>
      <c r="L163" t="str">
        <f t="shared" ca="1" si="54"/>
        <v>INSERT INTO contrato_servicio (id_cliente, fecha_contrato, plan_contrato, estado_contrato, ip_asignada) VALUES(195,'2014-11-19','6M',1,'192.168.27.162');</v>
      </c>
      <c r="M163">
        <v>195</v>
      </c>
      <c r="N163">
        <f t="shared" si="55"/>
        <v>3</v>
      </c>
      <c r="O163" t="s">
        <v>513</v>
      </c>
      <c r="P163" t="str">
        <f t="shared" si="56"/>
        <v>INSERT INTO factura (fecha, id_cliente, id_usuario, id_estado_pago) VALUES('2021-01-05',195,2,1);</v>
      </c>
      <c r="X163">
        <f t="shared" si="57"/>
        <v>200</v>
      </c>
      <c r="Y163">
        <v>166</v>
      </c>
      <c r="Z163">
        <f t="shared" si="66"/>
        <v>335</v>
      </c>
      <c r="AA163">
        <f t="shared" si="59"/>
        <v>504</v>
      </c>
      <c r="AB163">
        <f t="shared" si="60"/>
        <v>673</v>
      </c>
      <c r="AC163">
        <f t="shared" si="61"/>
        <v>842</v>
      </c>
      <c r="AD163">
        <f t="shared" si="62"/>
        <v>1011</v>
      </c>
      <c r="AE163">
        <f t="shared" si="63"/>
        <v>1180</v>
      </c>
      <c r="AF163">
        <f t="shared" si="64"/>
        <v>1349</v>
      </c>
      <c r="AG163">
        <f t="shared" si="65"/>
        <v>1518</v>
      </c>
      <c r="AH163" t="str">
        <f t="shared" si="58"/>
        <v>INSERT INTO detalle_factura (id_factura, id_producto_servicio, cantidad, precio, mes_pagado) VALUES(1518,10,1,200,'Septiembre');</v>
      </c>
    </row>
    <row r="164" spans="1:34" x14ac:dyDescent="0.25">
      <c r="A164" s="2" t="s">
        <v>505</v>
      </c>
      <c r="B164" s="2" t="s">
        <v>167</v>
      </c>
      <c r="C164" t="str">
        <f t="shared" si="47"/>
        <v>josmor,6M,192.168.27.163,pppoe</v>
      </c>
      <c r="D164" t="str">
        <f t="shared" si="48"/>
        <v>josmor</v>
      </c>
      <c r="E164" t="str">
        <f t="shared" si="67"/>
        <v>6M,192.168.27.163,pppoe</v>
      </c>
      <c r="F164" t="str">
        <f t="shared" si="49"/>
        <v>6M</v>
      </c>
      <c r="G164" t="str">
        <f t="shared" si="50"/>
        <v>192.168.27.163,pppoe</v>
      </c>
      <c r="H164" t="str">
        <f t="shared" si="51"/>
        <v>192.168.27.163</v>
      </c>
      <c r="I164" t="str">
        <f t="shared" si="52"/>
        <v>pppoe</v>
      </c>
      <c r="J164" t="str">
        <f t="shared" ca="1" si="53"/>
        <v>INSERT INTO cliente (nombre_cliente, telefono_cliente, id_municipio, domicilio, ubicacion_gps, id_tipo_cliente) VALUES('Jose Morales Sicajau','74633601',7,'Domicilio de Sololá','24.942 -28.974',1);</v>
      </c>
      <c r="K164" t="s">
        <v>336</v>
      </c>
      <c r="L164" t="str">
        <f t="shared" ca="1" si="54"/>
        <v>INSERT INTO contrato_servicio (id_cliente, fecha_contrato, plan_contrato, estado_contrato, ip_asignada) VALUES(196,'2019-4-10','6M',1,'192.168.27.163');</v>
      </c>
      <c r="M164">
        <v>196</v>
      </c>
      <c r="N164">
        <f t="shared" si="55"/>
        <v>3</v>
      </c>
      <c r="O164" t="s">
        <v>513</v>
      </c>
      <c r="P164" t="str">
        <f t="shared" si="56"/>
        <v>INSERT INTO factura (fecha, id_cliente, id_usuario, id_estado_pago) VALUES('2021-01-05',196,2,1);</v>
      </c>
      <c r="X164">
        <f t="shared" si="57"/>
        <v>200</v>
      </c>
      <c r="Y164">
        <v>167</v>
      </c>
      <c r="Z164">
        <f t="shared" si="66"/>
        <v>336</v>
      </c>
      <c r="AA164">
        <f t="shared" si="59"/>
        <v>505</v>
      </c>
      <c r="AB164">
        <f t="shared" si="60"/>
        <v>674</v>
      </c>
      <c r="AC164">
        <f t="shared" si="61"/>
        <v>843</v>
      </c>
      <c r="AD164">
        <f t="shared" si="62"/>
        <v>1012</v>
      </c>
      <c r="AE164">
        <f t="shared" si="63"/>
        <v>1181</v>
      </c>
      <c r="AF164">
        <f t="shared" si="64"/>
        <v>1350</v>
      </c>
      <c r="AG164">
        <f t="shared" si="65"/>
        <v>1519</v>
      </c>
      <c r="AH164" t="str">
        <f t="shared" si="58"/>
        <v>INSERT INTO detalle_factura (id_factura, id_producto_servicio, cantidad, precio, mes_pagado) VALUES(1519,10,1,200,'Septiembre');</v>
      </c>
    </row>
    <row r="165" spans="1:34" x14ac:dyDescent="0.25">
      <c r="A165" s="2" t="s">
        <v>506</v>
      </c>
      <c r="B165" s="2" t="s">
        <v>168</v>
      </c>
      <c r="C165" t="str">
        <f t="shared" si="47"/>
        <v>freism,4M,192.168.27.164,pppoe</v>
      </c>
      <c r="D165" t="str">
        <f t="shared" si="48"/>
        <v>freism</v>
      </c>
      <c r="E165" t="str">
        <f t="shared" si="67"/>
        <v>4M,192.168.27.164,pppoe</v>
      </c>
      <c r="F165" t="str">
        <f t="shared" si="49"/>
        <v>4M</v>
      </c>
      <c r="G165" t="str">
        <f t="shared" si="50"/>
        <v>192.168.27.164,pppoe</v>
      </c>
      <c r="H165" t="str">
        <f t="shared" si="51"/>
        <v>192.168.27.164</v>
      </c>
      <c r="I165" t="str">
        <f t="shared" si="52"/>
        <v>pppoe</v>
      </c>
      <c r="J165" t="str">
        <f t="shared" ca="1" si="53"/>
        <v>INSERT INTO cliente (nombre_cliente, telefono_cliente, id_municipio, domicilio, ubicacion_gps, id_tipo_cliente) VALUES('Fredy Ismael Guarcax Palax','31886252',11,'Domicilio de Sololá','60.900 -80.513',1);</v>
      </c>
      <c r="K165" t="s">
        <v>337</v>
      </c>
      <c r="L165" t="str">
        <f t="shared" ca="1" si="54"/>
        <v>INSERT INTO contrato_servicio (id_cliente, fecha_contrato, plan_contrato, estado_contrato, ip_asignada) VALUES(197,'2020-8-25','4M',1,'192.168.27.164');</v>
      </c>
      <c r="M165">
        <v>197</v>
      </c>
      <c r="N165">
        <f t="shared" si="55"/>
        <v>2</v>
      </c>
      <c r="O165" t="s">
        <v>515</v>
      </c>
      <c r="P165" t="str">
        <f t="shared" si="56"/>
        <v>INSERT INTO factura (fecha, id_cliente, id_usuario, id_estado_pago) VALUES('2021-01-05',197,2,1);</v>
      </c>
      <c r="X165">
        <f t="shared" si="57"/>
        <v>150</v>
      </c>
      <c r="Y165">
        <v>168</v>
      </c>
      <c r="Z165">
        <f t="shared" si="66"/>
        <v>337</v>
      </c>
      <c r="AA165">
        <f t="shared" si="59"/>
        <v>506</v>
      </c>
      <c r="AB165">
        <f t="shared" si="60"/>
        <v>675</v>
      </c>
      <c r="AC165">
        <f t="shared" si="61"/>
        <v>844</v>
      </c>
      <c r="AD165">
        <f t="shared" si="62"/>
        <v>1013</v>
      </c>
      <c r="AE165">
        <f t="shared" si="63"/>
        <v>1182</v>
      </c>
      <c r="AF165">
        <f t="shared" si="64"/>
        <v>1351</v>
      </c>
      <c r="AG165">
        <f t="shared" si="65"/>
        <v>1520</v>
      </c>
      <c r="AH165" t="str">
        <f t="shared" si="58"/>
        <v>INSERT INTO detalle_factura (id_factura, id_producto_servicio, cantidad, precio, mes_pagado) VALUES(1520,10,1,150,'Septiembre');</v>
      </c>
    </row>
    <row r="166" spans="1:34" x14ac:dyDescent="0.25">
      <c r="A166" s="2" t="s">
        <v>507</v>
      </c>
      <c r="B166" s="2" t="s">
        <v>169</v>
      </c>
      <c r="C166" t="str">
        <f t="shared" si="47"/>
        <v>violop,6M,192.168.27.165,pppoe</v>
      </c>
      <c r="D166" t="str">
        <f t="shared" si="48"/>
        <v>violop</v>
      </c>
      <c r="E166" t="str">
        <f t="shared" si="67"/>
        <v>6M,192.168.27.165,pppoe</v>
      </c>
      <c r="F166" t="str">
        <f t="shared" si="49"/>
        <v>6M</v>
      </c>
      <c r="G166" t="str">
        <f t="shared" si="50"/>
        <v>192.168.27.165,pppoe</v>
      </c>
      <c r="H166" t="str">
        <f t="shared" si="51"/>
        <v>192.168.27.165</v>
      </c>
      <c r="I166" t="str">
        <f t="shared" si="52"/>
        <v>pppoe</v>
      </c>
      <c r="J166" t="str">
        <f t="shared" ca="1" si="53"/>
        <v>INSERT INTO cliente (nombre_cliente, telefono_cliente, id_municipio, domicilio, ubicacion_gps, id_tipo_cliente) VALUES('Violeta Lopez Lopez','00758082',1,'Domicilio de Sololá','83.945 -74.530',1);</v>
      </c>
      <c r="K166" t="s">
        <v>338</v>
      </c>
      <c r="L166" t="str">
        <f t="shared" ca="1" si="54"/>
        <v>INSERT INTO contrato_servicio (id_cliente, fecha_contrato, plan_contrato, estado_contrato, ip_asignada) VALUES(198,'2009-9-15','6M',1,'192.168.27.165');</v>
      </c>
      <c r="M166">
        <v>198</v>
      </c>
      <c r="N166">
        <f t="shared" si="55"/>
        <v>3</v>
      </c>
      <c r="O166" t="s">
        <v>513</v>
      </c>
      <c r="P166" t="str">
        <f t="shared" si="56"/>
        <v>INSERT INTO factura (fecha, id_cliente, id_usuario, id_estado_pago) VALUES('2021-01-05',198,2,1);</v>
      </c>
      <c r="X166">
        <f t="shared" si="57"/>
        <v>200</v>
      </c>
      <c r="Y166">
        <v>169</v>
      </c>
      <c r="Z166">
        <f t="shared" si="66"/>
        <v>338</v>
      </c>
      <c r="AA166">
        <f t="shared" si="59"/>
        <v>507</v>
      </c>
      <c r="AB166">
        <f t="shared" si="60"/>
        <v>676</v>
      </c>
      <c r="AC166">
        <f t="shared" si="61"/>
        <v>845</v>
      </c>
      <c r="AD166">
        <f t="shared" si="62"/>
        <v>1014</v>
      </c>
      <c r="AE166">
        <f t="shared" si="63"/>
        <v>1183</v>
      </c>
      <c r="AF166">
        <f t="shared" si="64"/>
        <v>1352</v>
      </c>
      <c r="AG166">
        <f t="shared" si="65"/>
        <v>1521</v>
      </c>
      <c r="AH166" t="str">
        <f t="shared" si="58"/>
        <v>INSERT INTO detalle_factura (id_factura, id_producto_servicio, cantidad, precio, mes_pagado) VALUES(1521,10,1,200,'Septiembre');</v>
      </c>
    </row>
    <row r="167" spans="1:34" x14ac:dyDescent="0.25">
      <c r="A167" s="2" t="s">
        <v>508</v>
      </c>
      <c r="B167" s="2" t="s">
        <v>170</v>
      </c>
      <c r="C167" t="str">
        <f t="shared" si="47"/>
        <v>marchi,6M,192.168.27.166,pppoe</v>
      </c>
      <c r="D167" t="str">
        <f t="shared" si="48"/>
        <v>marchi</v>
      </c>
      <c r="E167" t="str">
        <f t="shared" si="67"/>
        <v>6M,192.168.27.166,pppoe</v>
      </c>
      <c r="F167" t="str">
        <f t="shared" si="49"/>
        <v>6M</v>
      </c>
      <c r="G167" t="str">
        <f t="shared" si="50"/>
        <v>192.168.27.166,pppoe</v>
      </c>
      <c r="H167" t="str">
        <f t="shared" si="51"/>
        <v>192.168.27.166</v>
      </c>
      <c r="I167" t="str">
        <f t="shared" si="52"/>
        <v>pppoe</v>
      </c>
      <c r="J167" t="str">
        <f t="shared" ca="1" si="53"/>
        <v>INSERT INTO cliente (nombre_cliente, telefono_cliente, id_municipio, domicilio, ubicacion_gps, id_tipo_cliente) VALUES('Mariano Chiroy Tuy','89282455',13,'Domicilio de Sololá','14.419 -88.650',1);</v>
      </c>
      <c r="K167" t="s">
        <v>339</v>
      </c>
      <c r="L167" t="str">
        <f t="shared" ca="1" si="54"/>
        <v>INSERT INTO contrato_servicio (id_cliente, fecha_contrato, plan_contrato, estado_contrato, ip_asignada) VALUES(199,'2020-6-28','6M',1,'192.168.27.166');</v>
      </c>
      <c r="M167">
        <v>199</v>
      </c>
      <c r="N167">
        <f t="shared" si="55"/>
        <v>3</v>
      </c>
      <c r="O167" t="s">
        <v>513</v>
      </c>
      <c r="P167" t="str">
        <f t="shared" si="56"/>
        <v>INSERT INTO factura (fecha, id_cliente, id_usuario, id_estado_pago) VALUES('2021-01-05',199,2,1);</v>
      </c>
      <c r="X167">
        <f t="shared" si="57"/>
        <v>200</v>
      </c>
      <c r="Y167">
        <v>170</v>
      </c>
      <c r="Z167">
        <f t="shared" si="66"/>
        <v>339</v>
      </c>
      <c r="AA167">
        <f t="shared" si="59"/>
        <v>508</v>
      </c>
      <c r="AB167">
        <f t="shared" si="60"/>
        <v>677</v>
      </c>
      <c r="AC167">
        <f t="shared" si="61"/>
        <v>846</v>
      </c>
      <c r="AD167">
        <f t="shared" si="62"/>
        <v>1015</v>
      </c>
      <c r="AE167">
        <f t="shared" si="63"/>
        <v>1184</v>
      </c>
      <c r="AF167">
        <f t="shared" si="64"/>
        <v>1353</v>
      </c>
      <c r="AG167">
        <f t="shared" si="65"/>
        <v>1522</v>
      </c>
      <c r="AH167" t="str">
        <f t="shared" si="58"/>
        <v>INSERT INTO detalle_factura (id_factura, id_producto_servicio, cantidad, precio, mes_pagado) VALUES(1522,10,1,200,'Septiembre');</v>
      </c>
    </row>
    <row r="168" spans="1:34" x14ac:dyDescent="0.25">
      <c r="A168" s="2" t="s">
        <v>509</v>
      </c>
      <c r="B168" s="2" t="s">
        <v>171</v>
      </c>
      <c r="C168" t="str">
        <f t="shared" si="47"/>
        <v>sanchu,4M,192.168.27.167,pppoe</v>
      </c>
      <c r="D168" t="str">
        <f t="shared" si="48"/>
        <v>sanchu</v>
      </c>
      <c r="E168" t="str">
        <f t="shared" si="67"/>
        <v>4M,192.168.27.167,pppoe</v>
      </c>
      <c r="F168" t="str">
        <f t="shared" si="49"/>
        <v>4M</v>
      </c>
      <c r="G168" t="str">
        <f t="shared" si="50"/>
        <v>192.168.27.167,pppoe</v>
      </c>
      <c r="H168" t="str">
        <f t="shared" si="51"/>
        <v>192.168.27.167</v>
      </c>
      <c r="I168" t="str">
        <f t="shared" si="52"/>
        <v>pppoe</v>
      </c>
      <c r="J168" t="str">
        <f t="shared" ca="1" si="53"/>
        <v>INSERT INTO cliente (nombre_cliente, telefono_cliente, id_municipio, domicilio, ubicacion_gps, id_tipo_cliente) VALUES('Santos Churunel Morales','42106421',1,'Domicilio de Sololá','11.258 -86.352',1);</v>
      </c>
      <c r="K168" t="s">
        <v>340</v>
      </c>
      <c r="L168" t="str">
        <f t="shared" ca="1" si="54"/>
        <v>INSERT INTO contrato_servicio (id_cliente, fecha_contrato, plan_contrato, estado_contrato, ip_asignada) VALUES(200,'2000-12-25','4M',1,'192.168.27.167');</v>
      </c>
      <c r="M168">
        <v>200</v>
      </c>
      <c r="N168">
        <f t="shared" si="55"/>
        <v>2</v>
      </c>
      <c r="O168" t="s">
        <v>515</v>
      </c>
      <c r="P168" t="str">
        <f t="shared" si="56"/>
        <v>INSERT INTO factura (fecha, id_cliente, id_usuario, id_estado_pago) VALUES('2021-01-05',200,2,1);</v>
      </c>
      <c r="X168">
        <f t="shared" si="57"/>
        <v>150</v>
      </c>
      <c r="Y168">
        <v>171</v>
      </c>
      <c r="Z168">
        <f t="shared" si="66"/>
        <v>340</v>
      </c>
      <c r="AA168">
        <f t="shared" si="59"/>
        <v>509</v>
      </c>
      <c r="AB168">
        <f t="shared" si="60"/>
        <v>678</v>
      </c>
      <c r="AC168">
        <f t="shared" si="61"/>
        <v>847</v>
      </c>
      <c r="AD168">
        <f t="shared" si="62"/>
        <v>1016</v>
      </c>
      <c r="AE168">
        <f t="shared" si="63"/>
        <v>1185</v>
      </c>
      <c r="AF168">
        <f t="shared" si="64"/>
        <v>1354</v>
      </c>
      <c r="AG168">
        <f t="shared" si="65"/>
        <v>1523</v>
      </c>
      <c r="AH168" t="str">
        <f t="shared" si="58"/>
        <v>INSERT INTO detalle_factura (id_factura, id_producto_servicio, cantidad, precio, mes_pagado) VALUES(1523,10,1,150,'Septiembre');</v>
      </c>
    </row>
    <row r="169" spans="1:34" x14ac:dyDescent="0.25">
      <c r="A169" s="2" t="s">
        <v>510</v>
      </c>
      <c r="B169" s="2" t="s">
        <v>172</v>
      </c>
      <c r="C169" t="str">
        <f t="shared" si="47"/>
        <v>prupal,6M,192.168.27.168,pppoe</v>
      </c>
      <c r="D169" t="str">
        <f t="shared" si="48"/>
        <v>prupal</v>
      </c>
      <c r="E169" t="str">
        <f t="shared" si="67"/>
        <v>6M,192.168.27.168,pppoe</v>
      </c>
      <c r="F169" t="str">
        <f t="shared" si="49"/>
        <v>6M</v>
      </c>
      <c r="G169" t="str">
        <f t="shared" si="50"/>
        <v>192.168.27.168,pppoe</v>
      </c>
      <c r="H169" t="str">
        <f t="shared" si="51"/>
        <v>192.168.27.168</v>
      </c>
      <c r="I169" t="str">
        <f t="shared" si="52"/>
        <v>pppoe</v>
      </c>
      <c r="J169" t="str">
        <f t="shared" ca="1" si="53"/>
        <v>INSERT INTO cliente (nombre_cliente, telefono_cliente, id_municipio, domicilio, ubicacion_gps, id_tipo_cliente) VALUES('Prueba Palax','20939467',16,'Domicilio de Sololá','32.740 -04.309',1);</v>
      </c>
      <c r="K169" t="s">
        <v>341</v>
      </c>
      <c r="L169" t="str">
        <f t="shared" ca="1" si="54"/>
        <v>INSERT INTO contrato_servicio (id_cliente, fecha_contrato, plan_contrato, estado_contrato, ip_asignada) VALUES(201,'2011-2-15','6M',1,'192.168.27.168');</v>
      </c>
      <c r="M169">
        <v>201</v>
      </c>
      <c r="N169">
        <f t="shared" si="55"/>
        <v>3</v>
      </c>
      <c r="O169" t="s">
        <v>513</v>
      </c>
      <c r="P169" t="str">
        <f t="shared" si="56"/>
        <v>INSERT INTO factura (fecha, id_cliente, id_usuario, id_estado_pago) VALUES('2021-01-05',201,2,1);</v>
      </c>
      <c r="X169">
        <f t="shared" si="57"/>
        <v>200</v>
      </c>
      <c r="Y169">
        <v>172</v>
      </c>
      <c r="Z169">
        <f t="shared" si="66"/>
        <v>341</v>
      </c>
      <c r="AA169">
        <f t="shared" si="59"/>
        <v>510</v>
      </c>
      <c r="AB169">
        <f t="shared" si="60"/>
        <v>679</v>
      </c>
      <c r="AC169">
        <f t="shared" si="61"/>
        <v>848</v>
      </c>
      <c r="AD169">
        <f t="shared" si="62"/>
        <v>1017</v>
      </c>
      <c r="AE169">
        <f t="shared" si="63"/>
        <v>1186</v>
      </c>
      <c r="AF169">
        <f t="shared" si="64"/>
        <v>1355</v>
      </c>
      <c r="AG169">
        <f t="shared" si="65"/>
        <v>1524</v>
      </c>
      <c r="AH169" t="str">
        <f t="shared" si="58"/>
        <v>INSERT INTO detalle_factura (id_factura, id_producto_servicio, cantidad, precio, mes_pagado) VALUES(1524,10,1,200,'Septiembre');</v>
      </c>
    </row>
    <row r="170" spans="1:34" x14ac:dyDescent="0.25">
      <c r="A170" s="2" t="s">
        <v>511</v>
      </c>
      <c r="B170" s="2" t="s">
        <v>173</v>
      </c>
      <c r="C170" t="str">
        <f t="shared" si="47"/>
        <v>marqui,4M,192.168.27.169,pppoe</v>
      </c>
      <c r="D170" t="str">
        <f t="shared" si="48"/>
        <v>marqui</v>
      </c>
      <c r="E170" t="str">
        <f t="shared" si="67"/>
        <v>4M,192.168.27.169,pppoe</v>
      </c>
      <c r="F170" t="str">
        <f t="shared" si="49"/>
        <v>4M</v>
      </c>
      <c r="G170" t="str">
        <f t="shared" si="50"/>
        <v>192.168.27.169,pppoe</v>
      </c>
      <c r="H170" t="str">
        <f t="shared" si="51"/>
        <v>192.168.27.169</v>
      </c>
      <c r="I170" t="str">
        <f t="shared" si="52"/>
        <v>pppoe</v>
      </c>
      <c r="J170" t="str">
        <f t="shared" ca="1" si="53"/>
        <v>INSERT INTO cliente (nombre_cliente, telefono_cliente, id_municipio, domicilio, ubicacion_gps, id_tipo_cliente) VALUES('Marvin Quisquina Tuy','49615438',3,'Domicilio de Sololá','02.874 -43.352',1);</v>
      </c>
      <c r="K170" t="s">
        <v>342</v>
      </c>
      <c r="L170" t="str">
        <f t="shared" ca="1" si="54"/>
        <v>INSERT INTO contrato_servicio (id_cliente, fecha_contrato, plan_contrato, estado_contrato, ip_asignada) VALUES(202,'2019-1-4','4M',1,'192.168.27.169');</v>
      </c>
      <c r="M170">
        <v>202</v>
      </c>
      <c r="N170">
        <f t="shared" si="55"/>
        <v>2</v>
      </c>
      <c r="O170" t="s">
        <v>515</v>
      </c>
      <c r="P170" t="str">
        <f t="shared" si="56"/>
        <v>INSERT INTO factura (fecha, id_cliente, id_usuario, id_estado_pago) VALUES('2021-01-05',202,2,1);</v>
      </c>
      <c r="X170">
        <f t="shared" si="57"/>
        <v>150</v>
      </c>
      <c r="Y170">
        <v>173</v>
      </c>
      <c r="Z170">
        <f t="shared" si="66"/>
        <v>342</v>
      </c>
      <c r="AA170">
        <f t="shared" si="59"/>
        <v>511</v>
      </c>
      <c r="AB170">
        <f t="shared" si="60"/>
        <v>680</v>
      </c>
      <c r="AC170">
        <f t="shared" si="61"/>
        <v>849</v>
      </c>
      <c r="AD170">
        <f t="shared" si="62"/>
        <v>1018</v>
      </c>
      <c r="AE170">
        <f t="shared" si="63"/>
        <v>1187</v>
      </c>
      <c r="AF170">
        <f t="shared" si="64"/>
        <v>1356</v>
      </c>
      <c r="AG170">
        <f t="shared" si="65"/>
        <v>1525</v>
      </c>
      <c r="AH170" t="str">
        <f t="shared" si="58"/>
        <v>INSERT INTO detalle_factura (id_factura, id_producto_servicio, cantidad, precio, mes_pagado) VALUES(1525,10,1,150,'Septiembre');</v>
      </c>
    </row>
    <row r="171" spans="1:34" x14ac:dyDescent="0.25">
      <c r="A171" s="1"/>
    </row>
    <row r="172" spans="1:34" x14ac:dyDescent="0.25">
      <c r="A172" s="1"/>
    </row>
    <row r="173" spans="1:34" x14ac:dyDescent="0.25">
      <c r="A173" s="1"/>
    </row>
    <row r="174" spans="1:34" x14ac:dyDescent="0.25">
      <c r="A174" s="1"/>
    </row>
    <row r="175" spans="1:34" x14ac:dyDescent="0.25">
      <c r="A175" s="1"/>
    </row>
    <row r="176" spans="1:34" x14ac:dyDescent="0.25">
      <c r="A176" s="1"/>
    </row>
    <row r="177" spans="1:1" x14ac:dyDescent="0.25">
      <c r="A177" s="1"/>
    </row>
    <row r="178" spans="1:1" x14ac:dyDescent="0.25">
      <c r="A178" s="1"/>
    </row>
    <row r="179" spans="1:1" x14ac:dyDescent="0.25">
      <c r="A179" s="1"/>
    </row>
    <row r="180" spans="1:1" x14ac:dyDescent="0.25">
      <c r="A180" s="1"/>
    </row>
    <row r="181" spans="1:1" x14ac:dyDescent="0.25">
      <c r="A181" s="1"/>
    </row>
    <row r="182" spans="1:1" x14ac:dyDescent="0.25">
      <c r="A182" s="1"/>
    </row>
    <row r="183" spans="1:1" x14ac:dyDescent="0.25">
      <c r="A183" s="1"/>
    </row>
    <row r="184" spans="1:1" x14ac:dyDescent="0.25">
      <c r="A184" s="1"/>
    </row>
    <row r="185" spans="1:1" x14ac:dyDescent="0.25">
      <c r="A185" s="1"/>
    </row>
    <row r="186" spans="1:1" x14ac:dyDescent="0.25">
      <c r="A186" s="1"/>
    </row>
    <row r="187" spans="1:1" x14ac:dyDescent="0.25">
      <c r="A187" s="1"/>
    </row>
    <row r="188" spans="1:1" x14ac:dyDescent="0.25">
      <c r="A188" s="1"/>
    </row>
    <row r="189" spans="1:1" x14ac:dyDescent="0.25">
      <c r="A189" s="1"/>
    </row>
    <row r="190" spans="1:1" x14ac:dyDescent="0.25">
      <c r="A190" s="1"/>
    </row>
    <row r="191" spans="1:1" x14ac:dyDescent="0.25">
      <c r="A191" s="1"/>
    </row>
    <row r="192" spans="1:1" x14ac:dyDescent="0.25">
      <c r="A192" s="1"/>
    </row>
    <row r="193" spans="1:1" x14ac:dyDescent="0.25">
      <c r="A193" s="1"/>
    </row>
    <row r="194" spans="1:1" x14ac:dyDescent="0.25">
      <c r="A194" s="1"/>
    </row>
    <row r="195" spans="1:1" x14ac:dyDescent="0.25">
      <c r="A195" s="1"/>
    </row>
    <row r="196" spans="1:1" x14ac:dyDescent="0.25">
      <c r="A196" s="1"/>
    </row>
    <row r="197" spans="1:1" x14ac:dyDescent="0.25">
      <c r="A197" s="1"/>
    </row>
    <row r="198" spans="1:1" x14ac:dyDescent="0.25">
      <c r="A198" s="1"/>
    </row>
    <row r="199" spans="1:1" x14ac:dyDescent="0.25">
      <c r="A199" s="1"/>
    </row>
    <row r="200" spans="1:1" x14ac:dyDescent="0.25">
      <c r="A200" s="1"/>
    </row>
    <row r="201" spans="1:1" x14ac:dyDescent="0.25">
      <c r="A201" s="1"/>
    </row>
    <row r="202" spans="1:1" x14ac:dyDescent="0.25">
      <c r="A202" s="1"/>
    </row>
    <row r="203" spans="1:1" x14ac:dyDescent="0.25">
      <c r="A203" s="1"/>
    </row>
    <row r="204" spans="1:1" x14ac:dyDescent="0.25">
      <c r="A204" s="1"/>
    </row>
    <row r="205" spans="1:1" x14ac:dyDescent="0.25">
      <c r="A205" s="1"/>
    </row>
    <row r="206" spans="1:1" x14ac:dyDescent="0.25">
      <c r="A206" s="1"/>
    </row>
    <row r="207" spans="1:1" x14ac:dyDescent="0.25">
      <c r="A207" s="1"/>
    </row>
    <row r="208" spans="1:1" x14ac:dyDescent="0.25">
      <c r="A208" s="1"/>
    </row>
    <row r="209" spans="1:1" x14ac:dyDescent="0.25">
      <c r="A209" s="1"/>
    </row>
    <row r="210" spans="1:1" x14ac:dyDescent="0.25">
      <c r="A210" s="1"/>
    </row>
    <row r="211" spans="1:1" x14ac:dyDescent="0.25">
      <c r="A211" s="1"/>
    </row>
    <row r="212" spans="1:1" x14ac:dyDescent="0.25">
      <c r="A212" s="1"/>
    </row>
    <row r="213" spans="1:1" x14ac:dyDescent="0.25">
      <c r="A213" s="1"/>
    </row>
    <row r="214" spans="1:1" x14ac:dyDescent="0.25">
      <c r="A214" s="1"/>
    </row>
    <row r="215" spans="1:1" x14ac:dyDescent="0.25">
      <c r="A215" s="1"/>
    </row>
    <row r="216" spans="1:1" x14ac:dyDescent="0.25">
      <c r="A216" s="1"/>
    </row>
    <row r="217" spans="1:1" x14ac:dyDescent="0.25">
      <c r="A217" s="1"/>
    </row>
    <row r="218" spans="1:1" x14ac:dyDescent="0.25">
      <c r="A218" s="1"/>
    </row>
    <row r="219" spans="1:1" x14ac:dyDescent="0.25">
      <c r="A219" s="1"/>
    </row>
    <row r="220" spans="1:1" x14ac:dyDescent="0.25">
      <c r="A220" s="1"/>
    </row>
    <row r="221" spans="1:1" x14ac:dyDescent="0.25">
      <c r="A221" s="1"/>
    </row>
    <row r="222" spans="1:1" x14ac:dyDescent="0.25">
      <c r="A222" s="1"/>
    </row>
    <row r="223" spans="1:1" x14ac:dyDescent="0.25">
      <c r="A223" s="1"/>
    </row>
    <row r="224" spans="1:1" x14ac:dyDescent="0.25">
      <c r="A224" s="1"/>
    </row>
    <row r="225" spans="1:1" x14ac:dyDescent="0.25">
      <c r="A225" s="1"/>
    </row>
    <row r="226" spans="1:1" x14ac:dyDescent="0.25">
      <c r="A226" s="1"/>
    </row>
    <row r="227" spans="1:1" x14ac:dyDescent="0.25">
      <c r="A227" s="1"/>
    </row>
    <row r="228" spans="1:1" x14ac:dyDescent="0.25">
      <c r="A228" s="1"/>
    </row>
    <row r="229" spans="1:1" x14ac:dyDescent="0.25">
      <c r="A229" s="1"/>
    </row>
    <row r="230" spans="1:1" x14ac:dyDescent="0.25">
      <c r="A230" s="1"/>
    </row>
    <row r="231" spans="1:1" x14ac:dyDescent="0.25">
      <c r="A231" s="1"/>
    </row>
    <row r="232" spans="1:1" x14ac:dyDescent="0.25">
      <c r="A232" s="1"/>
    </row>
    <row r="233" spans="1:1" x14ac:dyDescent="0.25">
      <c r="A233" s="1"/>
    </row>
    <row r="234" spans="1:1" x14ac:dyDescent="0.25">
      <c r="A234" s="1"/>
    </row>
    <row r="235" spans="1:1" x14ac:dyDescent="0.25">
      <c r="A235" s="1"/>
    </row>
    <row r="236" spans="1:1" x14ac:dyDescent="0.25">
      <c r="A236" s="1"/>
    </row>
    <row r="237" spans="1:1" x14ac:dyDescent="0.25">
      <c r="A237" s="1"/>
    </row>
    <row r="238" spans="1:1" x14ac:dyDescent="0.25">
      <c r="A238" s="1"/>
    </row>
    <row r="239" spans="1:1" x14ac:dyDescent="0.25">
      <c r="A239" s="1"/>
    </row>
    <row r="240" spans="1:1" x14ac:dyDescent="0.25">
      <c r="A240" s="1"/>
    </row>
    <row r="241" spans="1:1" x14ac:dyDescent="0.25">
      <c r="A241" s="1"/>
    </row>
    <row r="242" spans="1:1" x14ac:dyDescent="0.25">
      <c r="A242" s="1"/>
    </row>
    <row r="243" spans="1:1" x14ac:dyDescent="0.25">
      <c r="A243" s="1"/>
    </row>
    <row r="244" spans="1:1" x14ac:dyDescent="0.25">
      <c r="A244" s="1"/>
    </row>
    <row r="245" spans="1:1" x14ac:dyDescent="0.25">
      <c r="A245" s="1"/>
    </row>
    <row r="246" spans="1:1" x14ac:dyDescent="0.25">
      <c r="A246" s="1"/>
    </row>
    <row r="247" spans="1:1" x14ac:dyDescent="0.25">
      <c r="A247" s="1"/>
    </row>
    <row r="248" spans="1:1" x14ac:dyDescent="0.25">
      <c r="A248" s="1"/>
    </row>
    <row r="249" spans="1:1" x14ac:dyDescent="0.25">
      <c r="A249" s="1"/>
    </row>
    <row r="250" spans="1:1" x14ac:dyDescent="0.25">
      <c r="A250" s="1"/>
    </row>
    <row r="251" spans="1:1" x14ac:dyDescent="0.25">
      <c r="A251" s="1"/>
    </row>
    <row r="252" spans="1:1" x14ac:dyDescent="0.25">
      <c r="A252" s="1"/>
    </row>
    <row r="253" spans="1:1" x14ac:dyDescent="0.25">
      <c r="A253" s="1"/>
    </row>
    <row r="254" spans="1:1" x14ac:dyDescent="0.25">
      <c r="A254" s="1"/>
    </row>
    <row r="255" spans="1:1" x14ac:dyDescent="0.25">
      <c r="A255" s="1"/>
    </row>
    <row r="256" spans="1:1" x14ac:dyDescent="0.25">
      <c r="A256" s="1"/>
    </row>
    <row r="257" spans="1:1" x14ac:dyDescent="0.25">
      <c r="A257" s="1"/>
    </row>
    <row r="258" spans="1:1" x14ac:dyDescent="0.25">
      <c r="A258" s="1"/>
    </row>
    <row r="259" spans="1:1" x14ac:dyDescent="0.25">
      <c r="A259" s="1"/>
    </row>
    <row r="260" spans="1:1" x14ac:dyDescent="0.25">
      <c r="A260" s="1"/>
    </row>
    <row r="261" spans="1:1" x14ac:dyDescent="0.25">
      <c r="A261" s="1"/>
    </row>
    <row r="262" spans="1:1" x14ac:dyDescent="0.25">
      <c r="A262" s="1"/>
    </row>
    <row r="263" spans="1:1" x14ac:dyDescent="0.25">
      <c r="A263" s="1"/>
    </row>
    <row r="264" spans="1:1" x14ac:dyDescent="0.25">
      <c r="A264" s="1"/>
    </row>
    <row r="265" spans="1:1" x14ac:dyDescent="0.25">
      <c r="A265" s="1"/>
    </row>
    <row r="266" spans="1:1" x14ac:dyDescent="0.25">
      <c r="A266" s="1"/>
    </row>
    <row r="267" spans="1:1" x14ac:dyDescent="0.25">
      <c r="A267" s="1"/>
    </row>
    <row r="268" spans="1:1" x14ac:dyDescent="0.25">
      <c r="A268" s="1"/>
    </row>
    <row r="269" spans="1:1" x14ac:dyDescent="0.25">
      <c r="A269" s="1"/>
    </row>
    <row r="270" spans="1:1" x14ac:dyDescent="0.25">
      <c r="A270" s="1"/>
    </row>
    <row r="271" spans="1:1" x14ac:dyDescent="0.25">
      <c r="A271" s="1"/>
    </row>
    <row r="272" spans="1:1" x14ac:dyDescent="0.25">
      <c r="A272" s="1"/>
    </row>
    <row r="273" spans="1:1" x14ac:dyDescent="0.25">
      <c r="A273" s="1"/>
    </row>
    <row r="274" spans="1:1" x14ac:dyDescent="0.25">
      <c r="A274" s="1"/>
    </row>
    <row r="275" spans="1:1" x14ac:dyDescent="0.25">
      <c r="A275" s="1"/>
    </row>
    <row r="276" spans="1:1" x14ac:dyDescent="0.25">
      <c r="A276" s="1"/>
    </row>
    <row r="277" spans="1:1" x14ac:dyDescent="0.25">
      <c r="A277" s="1"/>
    </row>
    <row r="278" spans="1:1" x14ac:dyDescent="0.25">
      <c r="A278" s="1"/>
    </row>
    <row r="279" spans="1:1" x14ac:dyDescent="0.25">
      <c r="A279" s="1"/>
    </row>
    <row r="280" spans="1:1" x14ac:dyDescent="0.25">
      <c r="A280" s="1"/>
    </row>
    <row r="281" spans="1:1" x14ac:dyDescent="0.25">
      <c r="A281" s="1"/>
    </row>
    <row r="282" spans="1:1" x14ac:dyDescent="0.25">
      <c r="A282" s="1"/>
    </row>
    <row r="283" spans="1:1" x14ac:dyDescent="0.25">
      <c r="A283" s="1"/>
    </row>
    <row r="284" spans="1:1" x14ac:dyDescent="0.25">
      <c r="A284" s="1"/>
    </row>
    <row r="285" spans="1:1" x14ac:dyDescent="0.25">
      <c r="A285" s="1"/>
    </row>
    <row r="286" spans="1:1" x14ac:dyDescent="0.25">
      <c r="A286" s="1"/>
    </row>
    <row r="287" spans="1:1" x14ac:dyDescent="0.25">
      <c r="A287" s="1"/>
    </row>
    <row r="288" spans="1:1" x14ac:dyDescent="0.25">
      <c r="A288" s="1"/>
    </row>
    <row r="289" spans="1:1" x14ac:dyDescent="0.25">
      <c r="A289" s="1"/>
    </row>
    <row r="290" spans="1:1" x14ac:dyDescent="0.25">
      <c r="A290" s="1"/>
    </row>
    <row r="291" spans="1:1" x14ac:dyDescent="0.25">
      <c r="A291" s="1"/>
    </row>
    <row r="292" spans="1:1" x14ac:dyDescent="0.25">
      <c r="A292" s="1"/>
    </row>
    <row r="293" spans="1:1" x14ac:dyDescent="0.25">
      <c r="A293" s="1"/>
    </row>
    <row r="294" spans="1:1" x14ac:dyDescent="0.25">
      <c r="A294" s="1"/>
    </row>
    <row r="295" spans="1:1" x14ac:dyDescent="0.25">
      <c r="A295" s="1"/>
    </row>
    <row r="296" spans="1:1" x14ac:dyDescent="0.25">
      <c r="A296" s="1"/>
    </row>
    <row r="297" spans="1:1" x14ac:dyDescent="0.25">
      <c r="A297" s="1"/>
    </row>
    <row r="298" spans="1:1" x14ac:dyDescent="0.25">
      <c r="A298" s="1"/>
    </row>
    <row r="299" spans="1:1" x14ac:dyDescent="0.25">
      <c r="A299" s="1"/>
    </row>
    <row r="300" spans="1:1" x14ac:dyDescent="0.25">
      <c r="A300" s="1"/>
    </row>
    <row r="301" spans="1:1" x14ac:dyDescent="0.25">
      <c r="A301" s="1"/>
    </row>
    <row r="302" spans="1:1" x14ac:dyDescent="0.25">
      <c r="A302" s="1"/>
    </row>
    <row r="303" spans="1:1" x14ac:dyDescent="0.25">
      <c r="A303" s="1"/>
    </row>
    <row r="304" spans="1:1" x14ac:dyDescent="0.25">
      <c r="A304" s="1"/>
    </row>
    <row r="305" spans="1:1" x14ac:dyDescent="0.25">
      <c r="A305" s="1"/>
    </row>
    <row r="306" spans="1:1" x14ac:dyDescent="0.25">
      <c r="A306" s="1"/>
    </row>
    <row r="307" spans="1:1" x14ac:dyDescent="0.25">
      <c r="A307" s="1"/>
    </row>
    <row r="308" spans="1:1" x14ac:dyDescent="0.25">
      <c r="A308" s="1"/>
    </row>
    <row r="309" spans="1:1" x14ac:dyDescent="0.25">
      <c r="A309" s="1"/>
    </row>
    <row r="310" spans="1:1" x14ac:dyDescent="0.25">
      <c r="A310" s="1"/>
    </row>
    <row r="311" spans="1:1" x14ac:dyDescent="0.25">
      <c r="A311" s="1"/>
    </row>
    <row r="312" spans="1:1" x14ac:dyDescent="0.25">
      <c r="A312" s="1"/>
    </row>
    <row r="313" spans="1:1" x14ac:dyDescent="0.25">
      <c r="A313" s="1"/>
    </row>
    <row r="314" spans="1:1" x14ac:dyDescent="0.25">
      <c r="A314" s="1"/>
    </row>
    <row r="315" spans="1:1" x14ac:dyDescent="0.25">
      <c r="A315" s="1"/>
    </row>
    <row r="316" spans="1:1" x14ac:dyDescent="0.25">
      <c r="A316" s="1"/>
    </row>
    <row r="317" spans="1:1" x14ac:dyDescent="0.25">
      <c r="A317" s="1"/>
    </row>
    <row r="318" spans="1:1" x14ac:dyDescent="0.25">
      <c r="A318" s="1"/>
    </row>
    <row r="319" spans="1:1" x14ac:dyDescent="0.25">
      <c r="A319" s="1"/>
    </row>
    <row r="320" spans="1:1" x14ac:dyDescent="0.25">
      <c r="A320" s="1"/>
    </row>
    <row r="321" spans="1:1" x14ac:dyDescent="0.25">
      <c r="A321" s="1"/>
    </row>
    <row r="322" spans="1:1" x14ac:dyDescent="0.25">
      <c r="A322" s="1"/>
    </row>
    <row r="323" spans="1:1" x14ac:dyDescent="0.25">
      <c r="A323" s="1"/>
    </row>
    <row r="324" spans="1:1" x14ac:dyDescent="0.25">
      <c r="A324" s="1"/>
    </row>
    <row r="325" spans="1:1" x14ac:dyDescent="0.25">
      <c r="A325" s="1"/>
    </row>
    <row r="326" spans="1:1" x14ac:dyDescent="0.25">
      <c r="A326" s="1"/>
    </row>
    <row r="327" spans="1:1" x14ac:dyDescent="0.25">
      <c r="A327" s="1"/>
    </row>
    <row r="328" spans="1:1" x14ac:dyDescent="0.25">
      <c r="A328" s="1"/>
    </row>
    <row r="329" spans="1:1" x14ac:dyDescent="0.25">
      <c r="A329" s="1"/>
    </row>
    <row r="330" spans="1:1" x14ac:dyDescent="0.25">
      <c r="A330" s="1"/>
    </row>
    <row r="331" spans="1:1" x14ac:dyDescent="0.25">
      <c r="A331" s="1"/>
    </row>
    <row r="332" spans="1:1" x14ac:dyDescent="0.25">
      <c r="A332" s="1"/>
    </row>
    <row r="333" spans="1:1" x14ac:dyDescent="0.25">
      <c r="A333" s="1"/>
    </row>
    <row r="334" spans="1:1" x14ac:dyDescent="0.25">
      <c r="A334" s="1"/>
    </row>
    <row r="335" spans="1:1" x14ac:dyDescent="0.25">
      <c r="A335" s="1"/>
    </row>
    <row r="336" spans="1:1" x14ac:dyDescent="0.25">
      <c r="A336" s="1"/>
    </row>
    <row r="337" spans="1:1" x14ac:dyDescent="0.25">
      <c r="A337" s="1"/>
    </row>
    <row r="338" spans="1:1" x14ac:dyDescent="0.25">
      <c r="A338" s="1"/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Duglas A. L. García</dc:creator>
  <cp:lastModifiedBy>Duglas A. L. García</cp:lastModifiedBy>
  <dcterms:created xsi:type="dcterms:W3CDTF">2021-10-06T08:25:48Z</dcterms:created>
  <dcterms:modified xsi:type="dcterms:W3CDTF">2021-10-14T01:44:34Z</dcterms:modified>
</cp:coreProperties>
</file>