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ler\Documents\Experiments\CADAGNO\CadagnoAug_2017\"/>
    </mc:Choice>
  </mc:AlternateContent>
  <bookViews>
    <workbookView xWindow="0" yWindow="0" windowWidth="19200" windowHeight="114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3" i="1"/>
  <c r="J44" i="1"/>
  <c r="J15" i="1"/>
  <c r="I38" i="1"/>
  <c r="J38" i="1" s="1"/>
  <c r="I39" i="1"/>
  <c r="J39" i="1" s="1"/>
  <c r="I40" i="1"/>
  <c r="J40" i="1" s="1"/>
  <c r="I41" i="1"/>
  <c r="J41" i="1" s="1"/>
  <c r="I42" i="1"/>
  <c r="J42" i="1" s="1"/>
  <c r="I37" i="1"/>
  <c r="J37" i="1" s="1"/>
  <c r="K3" i="1" l="1"/>
  <c r="K5" i="1"/>
  <c r="K4" i="1"/>
  <c r="K37" i="1" l="1"/>
  <c r="K21" i="1"/>
  <c r="K22" i="1"/>
  <c r="K29" i="1"/>
  <c r="K30" i="1"/>
  <c r="K27" i="1"/>
  <c r="K36" i="1"/>
  <c r="K42" i="1"/>
  <c r="K43" i="1"/>
  <c r="K41" i="1"/>
  <c r="K17" i="1"/>
  <c r="K31" i="1"/>
  <c r="K23" i="1"/>
  <c r="K16" i="1"/>
  <c r="K25" i="1"/>
  <c r="K38" i="1"/>
  <c r="K44" i="1"/>
  <c r="K24" i="1"/>
  <c r="K33" i="1"/>
  <c r="K34" i="1"/>
  <c r="K32" i="1"/>
  <c r="K15" i="1"/>
  <c r="K35" i="1"/>
  <c r="K26" i="1"/>
  <c r="K19" i="1"/>
  <c r="K28" i="1"/>
  <c r="K18" i="1"/>
  <c r="K39" i="1"/>
  <c r="K20" i="1"/>
  <c r="K40" i="1"/>
</calcChain>
</file>

<file path=xl/sharedStrings.xml><?xml version="1.0" encoding="utf-8"?>
<sst xmlns="http://schemas.openxmlformats.org/spreadsheetml/2006/main" count="120" uniqueCount="59">
  <si>
    <t>[Header]</t>
  </si>
  <si>
    <t>System</t>
  </si>
  <si>
    <t>TOC-LcphĢL䳓L_Hsense</t>
  </si>
  <si>
    <t>S/W Version</t>
  </si>
  <si>
    <t>User</t>
  </si>
  <si>
    <t>Date/Time</t>
  </si>
  <si>
    <t>[System]</t>
  </si>
  <si>
    <t>Instrument Options</t>
  </si>
  <si>
    <t>TOC/ASI/IC Unit/TN/Sparge Kit/</t>
  </si>
  <si>
    <t>Catalyst</t>
  </si>
  <si>
    <t>High Sensitivity</t>
  </si>
  <si>
    <t>Cell Length</t>
  </si>
  <si>
    <t>long</t>
  </si>
  <si>
    <t>[Data]</t>
  </si>
  <si>
    <t>Sample Name</t>
  </si>
  <si>
    <t>Sample ID</t>
  </si>
  <si>
    <t>Result(NPOC)</t>
  </si>
  <si>
    <t>Unit</t>
  </si>
  <si>
    <t>Vial</t>
  </si>
  <si>
    <t>Date / Time</t>
  </si>
  <si>
    <t>Analyse NPOC 10-1 ppm</t>
  </si>
  <si>
    <t>Tap Water</t>
  </si>
  <si>
    <t>mg/L</t>
  </si>
  <si>
    <t>5 ppm</t>
  </si>
  <si>
    <t>2 ppm</t>
  </si>
  <si>
    <t>1 ppm</t>
  </si>
  <si>
    <t>0.5 ppm</t>
  </si>
  <si>
    <t>0.2 ppm</t>
  </si>
  <si>
    <t>Cadagno 1 m</t>
  </si>
  <si>
    <t>Cadagno 2 m</t>
  </si>
  <si>
    <t>Cadagno 3 m</t>
  </si>
  <si>
    <t>Cadagno 4 m</t>
  </si>
  <si>
    <t>Cadagno 5 m</t>
  </si>
  <si>
    <t>Cadagno 6 m</t>
  </si>
  <si>
    <t>Cadagno 7 m</t>
  </si>
  <si>
    <t>Cadagno 8 m</t>
  </si>
  <si>
    <t>Cadagno 9 m</t>
  </si>
  <si>
    <t>Cadagno 10 m</t>
  </si>
  <si>
    <t>Cadagno 11 m</t>
  </si>
  <si>
    <t>Cadagno 12 m</t>
  </si>
  <si>
    <t>Cadagno 13 m</t>
  </si>
  <si>
    <t>Cadagno 13.5 m</t>
  </si>
  <si>
    <t>Cadagno 14 m dilu</t>
  </si>
  <si>
    <t>Cadagno 14.5 m dilu</t>
  </si>
  <si>
    <t>Cadagno 15 m dilu</t>
  </si>
  <si>
    <t>Cadagno 15.5 m dilu</t>
  </si>
  <si>
    <t>Cadagno 16 m dilu</t>
  </si>
  <si>
    <t>Cadagno 17 m dilu</t>
  </si>
  <si>
    <t>MQ</t>
  </si>
  <si>
    <t>pds Ech</t>
  </si>
  <si>
    <t>pds MQ</t>
  </si>
  <si>
    <t>facteur dilu</t>
  </si>
  <si>
    <t>droitereg</t>
  </si>
  <si>
    <t>origine</t>
  </si>
  <si>
    <t>corrélation</t>
  </si>
  <si>
    <t>ppm std</t>
  </si>
  <si>
    <t>prof (m)</t>
  </si>
  <si>
    <t>ppm DOC final</t>
  </si>
  <si>
    <t>ppm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</si>
</sst>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164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Border="1"/>
    <xf numFmtId="0" fontId="5" fillId="0" borderId="5" xfId="0" applyFont="1" applyBorder="1"/>
    <xf numFmtId="166" fontId="5" fillId="0" borderId="0" xfId="0" applyNumberFormat="1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/>
    <xf numFmtId="164" fontId="5" fillId="0" borderId="0" xfId="0" applyNumberFormat="1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3408565141373"/>
          <c:y val="5.2287665134269579E-2"/>
          <c:w val="0.74666990742147521"/>
          <c:h val="0.890524296818028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Feuil1!$K$23:$K$42</c:f>
              <c:numCache>
                <c:formatCode>0.0000</c:formatCode>
                <c:ptCount val="20"/>
                <c:pt idx="0">
                  <c:v>1.3110562314581522</c:v>
                </c:pt>
                <c:pt idx="1">
                  <c:v>1.2610275289321151</c:v>
                </c:pt>
                <c:pt idx="2">
                  <c:v>1.3029120240701928</c:v>
                </c:pt>
                <c:pt idx="3">
                  <c:v>1.4052963455188272</c:v>
                </c:pt>
                <c:pt idx="4">
                  <c:v>1.3133831478547122</c:v>
                </c:pt>
                <c:pt idx="5">
                  <c:v>1.3017485658719128</c:v>
                </c:pt>
                <c:pt idx="6">
                  <c:v>1.3506138101996701</c:v>
                </c:pt>
                <c:pt idx="7">
                  <c:v>1.6728917311232125</c:v>
                </c:pt>
                <c:pt idx="8">
                  <c:v>3.0597339034728965</c:v>
                </c:pt>
                <c:pt idx="9">
                  <c:v>1.9928427356501952</c:v>
                </c:pt>
                <c:pt idx="10">
                  <c:v>1.5739977842694179</c:v>
                </c:pt>
                <c:pt idx="11">
                  <c:v>2.8258788056186299</c:v>
                </c:pt>
                <c:pt idx="12">
                  <c:v>1.7636414705890477</c:v>
                </c:pt>
                <c:pt idx="13">
                  <c:v>1.994006193848475</c:v>
                </c:pt>
                <c:pt idx="14">
                  <c:v>3.4537571205590374</c:v>
                </c:pt>
                <c:pt idx="15">
                  <c:v>1.5111260127709931</c:v>
                </c:pt>
                <c:pt idx="16">
                  <c:v>1.5648571682451051</c:v>
                </c:pt>
                <c:pt idx="17">
                  <c:v>1.6607712457053436</c:v>
                </c:pt>
                <c:pt idx="18">
                  <c:v>2.0659308898935653</c:v>
                </c:pt>
                <c:pt idx="19">
                  <c:v>2.058017444162064</c:v>
                </c:pt>
              </c:numCache>
            </c:numRef>
          </c:xVal>
          <c:yVal>
            <c:numRef>
              <c:f>Feuil1!$M$23:$M$42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7-46B1-B553-236CA6D5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69952"/>
        <c:axId val="1"/>
      </c:scatterChart>
      <c:valAx>
        <c:axId val="242869952"/>
        <c:scaling>
          <c:orientation val="minMax"/>
          <c:max val="4"/>
          <c:min val="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H"/>
                  <a:t>mg/L DOC</a:t>
                </a:r>
              </a:p>
            </c:rich>
          </c:tx>
          <c:layout>
            <c:manualLayout>
              <c:xMode val="edge"/>
              <c:yMode val="edge"/>
              <c:x val="0.32889034703995335"/>
              <c:y val="0.959151848845674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axMin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869952"/>
        <c:crossesAt val="-500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5" footer="0.492125984500000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11</xdr:row>
      <xdr:rowOff>28575</xdr:rowOff>
    </xdr:from>
    <xdr:to>
      <xdr:col>16</xdr:col>
      <xdr:colOff>476250</xdr:colOff>
      <xdr:row>44</xdr:row>
      <xdr:rowOff>85725</xdr:rowOff>
    </xdr:to>
    <xdr:graphicFrame macro="">
      <xdr:nvGraphicFramePr>
        <xdr:cNvPr id="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abSelected="1" workbookViewId="0">
      <selection activeCell="H4" sqref="H4"/>
    </sheetView>
  </sheetViews>
  <sheetFormatPr defaultColWidth="11.42578125" defaultRowHeight="15" x14ac:dyDescent="0.25"/>
  <cols>
    <col min="1" max="1" width="16.42578125" customWidth="1"/>
    <col min="2" max="2" width="5.5703125" customWidth="1"/>
    <col min="3" max="3" width="22.5703125" customWidth="1"/>
    <col min="4" max="4" width="19.28515625" customWidth="1"/>
    <col min="6" max="6" width="6.7109375" customWidth="1"/>
    <col min="10" max="10" width="11.42578125" customWidth="1"/>
  </cols>
  <sheetData>
    <row r="1" spans="1:13" ht="15.75" thickBot="1" x14ac:dyDescent="0.3">
      <c r="A1" t="s">
        <v>0</v>
      </c>
    </row>
    <row r="2" spans="1:13" x14ac:dyDescent="0.25">
      <c r="A2" t="s">
        <v>1</v>
      </c>
      <c r="B2" t="s">
        <v>2</v>
      </c>
      <c r="J2" s="8" t="s">
        <v>55</v>
      </c>
      <c r="K2" s="9"/>
      <c r="L2" s="10"/>
    </row>
    <row r="3" spans="1:13" x14ac:dyDescent="0.25">
      <c r="A3" t="s">
        <v>3</v>
      </c>
      <c r="B3">
        <v>1</v>
      </c>
      <c r="J3" s="11">
        <v>5</v>
      </c>
      <c r="K3" s="12">
        <f>LINEST(J18:J22,J3:J7)</f>
        <v>0.85950659978880706</v>
      </c>
      <c r="L3" s="13" t="s">
        <v>52</v>
      </c>
    </row>
    <row r="4" spans="1:13" x14ac:dyDescent="0.25">
      <c r="A4" t="s">
        <v>4</v>
      </c>
      <c r="J4" s="11">
        <v>2</v>
      </c>
      <c r="K4" s="14">
        <f>INTERCEPT(J18:J22,J3:J7)</f>
        <v>1.3851636747630458E-4</v>
      </c>
      <c r="L4" s="13" t="s">
        <v>53</v>
      </c>
    </row>
    <row r="5" spans="1:13" x14ac:dyDescent="0.25">
      <c r="A5" t="s">
        <v>5</v>
      </c>
      <c r="C5" s="1">
        <v>42990.346168981479</v>
      </c>
      <c r="J5" s="11">
        <v>1</v>
      </c>
      <c r="K5" s="14">
        <f>CORREL(J18:J22,J3:J7)</f>
        <v>0.99993783974630612</v>
      </c>
      <c r="L5" s="13" t="s">
        <v>54</v>
      </c>
    </row>
    <row r="6" spans="1:13" x14ac:dyDescent="0.25">
      <c r="J6" s="11">
        <v>0.5</v>
      </c>
      <c r="K6" s="15"/>
      <c r="L6" s="16"/>
    </row>
    <row r="7" spans="1:13" ht="15.75" thickBot="1" x14ac:dyDescent="0.3">
      <c r="A7" t="s">
        <v>6</v>
      </c>
      <c r="J7" s="17">
        <v>0.2</v>
      </c>
      <c r="K7" s="18"/>
      <c r="L7" s="19"/>
    </row>
    <row r="8" spans="1:13" x14ac:dyDescent="0.25">
      <c r="A8" t="s">
        <v>7</v>
      </c>
      <c r="B8" t="s">
        <v>8</v>
      </c>
    </row>
    <row r="9" spans="1:13" x14ac:dyDescent="0.25">
      <c r="A9" t="s">
        <v>9</v>
      </c>
      <c r="B9" t="s">
        <v>10</v>
      </c>
    </row>
    <row r="10" spans="1:13" x14ac:dyDescent="0.25">
      <c r="A10" t="s">
        <v>11</v>
      </c>
      <c r="B10" t="s">
        <v>12</v>
      </c>
    </row>
    <row r="12" spans="1:13" x14ac:dyDescent="0.25">
      <c r="A12" t="s">
        <v>13</v>
      </c>
    </row>
    <row r="13" spans="1:13" x14ac:dyDescent="0.25">
      <c r="A13" t="s">
        <v>19</v>
      </c>
      <c r="B13" t="s">
        <v>18</v>
      </c>
      <c r="C13" t="s">
        <v>14</v>
      </c>
      <c r="D13" t="s">
        <v>15</v>
      </c>
      <c r="E13" t="s">
        <v>16</v>
      </c>
      <c r="F13" t="s">
        <v>17</v>
      </c>
      <c r="G13" t="s">
        <v>49</v>
      </c>
      <c r="H13" t="s">
        <v>50</v>
      </c>
      <c r="I13" t="s">
        <v>51</v>
      </c>
      <c r="J13" t="s">
        <v>58</v>
      </c>
      <c r="K13" s="4" t="s">
        <v>57</v>
      </c>
      <c r="M13" s="6" t="s">
        <v>56</v>
      </c>
    </row>
    <row r="14" spans="1:13" x14ac:dyDescent="0.25">
      <c r="M14" s="6"/>
    </row>
    <row r="15" spans="1:13" x14ac:dyDescent="0.25">
      <c r="A15" s="1">
        <v>42989.437974537039</v>
      </c>
      <c r="B15">
        <v>1</v>
      </c>
      <c r="C15" t="s">
        <v>20</v>
      </c>
      <c r="D15" t="s">
        <v>21</v>
      </c>
      <c r="E15">
        <v>0.4143</v>
      </c>
      <c r="F15" t="s">
        <v>22</v>
      </c>
      <c r="I15" s="2">
        <v>1</v>
      </c>
      <c r="J15" s="2">
        <f>E15*I15</f>
        <v>0.4143</v>
      </c>
      <c r="K15" s="5">
        <f>(J15-$K$4)/$K$3</f>
        <v>0.48185957354404146</v>
      </c>
      <c r="M15" s="6"/>
    </row>
    <row r="16" spans="1:13" x14ac:dyDescent="0.25">
      <c r="A16" s="1">
        <v>42989.455914351849</v>
      </c>
      <c r="B16">
        <v>2</v>
      </c>
      <c r="C16" t="s">
        <v>20</v>
      </c>
      <c r="D16" t="s">
        <v>21</v>
      </c>
      <c r="E16">
        <v>0.36809999999999998</v>
      </c>
      <c r="F16" t="s">
        <v>22</v>
      </c>
      <c r="I16" s="2">
        <v>1</v>
      </c>
      <c r="J16" s="2">
        <f t="shared" ref="J16:J44" si="0">E16*I16</f>
        <v>0.36809999999999998</v>
      </c>
      <c r="K16" s="5">
        <f t="shared" ref="K16:K44" si="1">(J16-$K$4)/$K$3</f>
        <v>0.42810780478350841</v>
      </c>
      <c r="M16" s="6"/>
    </row>
    <row r="17" spans="1:13" x14ac:dyDescent="0.25">
      <c r="A17" s="1">
        <v>42989.473738425928</v>
      </c>
      <c r="B17">
        <v>3</v>
      </c>
      <c r="C17" t="s">
        <v>20</v>
      </c>
      <c r="D17" t="s">
        <v>21</v>
      </c>
      <c r="E17">
        <v>0.36470000000000002</v>
      </c>
      <c r="F17" t="s">
        <v>22</v>
      </c>
      <c r="I17" s="2">
        <v>1</v>
      </c>
      <c r="J17" s="2">
        <f t="shared" si="0"/>
        <v>0.36470000000000002</v>
      </c>
      <c r="K17" s="5">
        <f t="shared" si="1"/>
        <v>0.42415204690935665</v>
      </c>
      <c r="M17" s="6"/>
    </row>
    <row r="18" spans="1:13" x14ac:dyDescent="0.25">
      <c r="A18" s="1">
        <v>42989.482418981483</v>
      </c>
      <c r="B18">
        <v>4</v>
      </c>
      <c r="C18" t="s">
        <v>20</v>
      </c>
      <c r="D18" s="20" t="s">
        <v>23</v>
      </c>
      <c r="E18" s="20">
        <v>4.2880000000000003</v>
      </c>
      <c r="F18" s="20" t="s">
        <v>22</v>
      </c>
      <c r="G18" s="20"/>
      <c r="H18" s="20"/>
      <c r="I18" s="7">
        <v>1</v>
      </c>
      <c r="J18" s="7">
        <f t="shared" si="0"/>
        <v>4.2880000000000003</v>
      </c>
      <c r="K18" s="21">
        <f t="shared" si="1"/>
        <v>4.9887475962210317</v>
      </c>
      <c r="M18" s="6"/>
    </row>
    <row r="19" spans="1:13" x14ac:dyDescent="0.25">
      <c r="A19" s="1">
        <v>42989.490439814814</v>
      </c>
      <c r="B19">
        <v>5</v>
      </c>
      <c r="C19" t="s">
        <v>20</v>
      </c>
      <c r="D19" s="20" t="s">
        <v>24</v>
      </c>
      <c r="E19" s="20">
        <v>1.7509999999999999</v>
      </c>
      <c r="F19" s="20" t="s">
        <v>22</v>
      </c>
      <c r="G19" s="20"/>
      <c r="H19" s="20"/>
      <c r="I19" s="7">
        <v>1</v>
      </c>
      <c r="J19" s="7">
        <f t="shared" si="0"/>
        <v>1.7509999999999999</v>
      </c>
      <c r="K19" s="21">
        <f t="shared" si="1"/>
        <v>2.0370541471848327</v>
      </c>
      <c r="M19" s="6"/>
    </row>
    <row r="20" spans="1:13" x14ac:dyDescent="0.25">
      <c r="A20" s="1">
        <v>42989.511782407404</v>
      </c>
      <c r="B20">
        <v>6</v>
      </c>
      <c r="C20" t="s">
        <v>20</v>
      </c>
      <c r="D20" s="20" t="s">
        <v>25</v>
      </c>
      <c r="E20" s="20">
        <v>0.84560000000000002</v>
      </c>
      <c r="F20" s="20" t="s">
        <v>22</v>
      </c>
      <c r="G20" s="20"/>
      <c r="H20" s="20"/>
      <c r="I20" s="7">
        <v>1</v>
      </c>
      <c r="J20" s="7">
        <f t="shared" si="0"/>
        <v>0.84560000000000002</v>
      </c>
      <c r="K20" s="21">
        <f t="shared" si="1"/>
        <v>0.98365909446217814</v>
      </c>
      <c r="M20" s="6"/>
    </row>
    <row r="21" spans="1:13" x14ac:dyDescent="0.25">
      <c r="A21" s="1">
        <v>42989.532476851855</v>
      </c>
      <c r="B21">
        <v>7</v>
      </c>
      <c r="C21" t="s">
        <v>20</v>
      </c>
      <c r="D21" s="20" t="s">
        <v>26</v>
      </c>
      <c r="E21" s="20">
        <v>0.43099999999999999</v>
      </c>
      <c r="F21" s="20" t="s">
        <v>22</v>
      </c>
      <c r="G21" s="20"/>
      <c r="H21" s="20"/>
      <c r="I21" s="7">
        <v>1</v>
      </c>
      <c r="J21" s="7">
        <f t="shared" si="0"/>
        <v>0.43099999999999999</v>
      </c>
      <c r="K21" s="21">
        <f t="shared" si="1"/>
        <v>0.50128932545531646</v>
      </c>
      <c r="M21" s="6"/>
    </row>
    <row r="22" spans="1:13" x14ac:dyDescent="0.25">
      <c r="A22" s="1">
        <v>42989.552581018521</v>
      </c>
      <c r="B22">
        <v>8</v>
      </c>
      <c r="C22" t="s">
        <v>20</v>
      </c>
      <c r="D22" s="20" t="s">
        <v>27</v>
      </c>
      <c r="E22" s="20">
        <v>0.1628</v>
      </c>
      <c r="F22" s="20" t="s">
        <v>22</v>
      </c>
      <c r="G22" s="20"/>
      <c r="H22" s="20"/>
      <c r="I22" s="7">
        <v>1</v>
      </c>
      <c r="J22" s="7">
        <f t="shared" si="0"/>
        <v>0.1628</v>
      </c>
      <c r="K22" s="21">
        <f t="shared" si="1"/>
        <v>0.18924983667663742</v>
      </c>
      <c r="M22" s="6"/>
    </row>
    <row r="23" spans="1:13" x14ac:dyDescent="0.25">
      <c r="A23" s="1">
        <v>42989.570937500001</v>
      </c>
      <c r="B23">
        <v>9</v>
      </c>
      <c r="C23" t="s">
        <v>20</v>
      </c>
      <c r="D23" s="23" t="s">
        <v>28</v>
      </c>
      <c r="E23">
        <v>1.127</v>
      </c>
      <c r="F23" t="s">
        <v>22</v>
      </c>
      <c r="I23" s="2">
        <v>1</v>
      </c>
      <c r="J23" s="2">
        <f t="shared" si="0"/>
        <v>1.127</v>
      </c>
      <c r="K23" s="22">
        <f t="shared" si="1"/>
        <v>1.3110562314581522</v>
      </c>
      <c r="M23" s="6">
        <v>1</v>
      </c>
    </row>
    <row r="24" spans="1:13" x14ac:dyDescent="0.25">
      <c r="A24" s="1">
        <v>42989.589282407411</v>
      </c>
      <c r="B24">
        <v>10</v>
      </c>
      <c r="C24" t="s">
        <v>20</v>
      </c>
      <c r="D24" s="23" t="s">
        <v>29</v>
      </c>
      <c r="E24">
        <v>1.0840000000000001</v>
      </c>
      <c r="F24" t="s">
        <v>22</v>
      </c>
      <c r="I24" s="2">
        <v>1</v>
      </c>
      <c r="J24" s="2">
        <f t="shared" si="0"/>
        <v>1.0840000000000001</v>
      </c>
      <c r="K24" s="22">
        <f t="shared" si="1"/>
        <v>1.2610275289321151</v>
      </c>
      <c r="M24" s="6">
        <v>2</v>
      </c>
    </row>
    <row r="25" spans="1:13" x14ac:dyDescent="0.25">
      <c r="A25" s="1">
        <v>42989.607569444444</v>
      </c>
      <c r="B25">
        <v>11</v>
      </c>
      <c r="C25" t="s">
        <v>20</v>
      </c>
      <c r="D25" s="23" t="s">
        <v>30</v>
      </c>
      <c r="E25">
        <v>1.1200000000000001</v>
      </c>
      <c r="F25" t="s">
        <v>22</v>
      </c>
      <c r="I25" s="2">
        <v>1</v>
      </c>
      <c r="J25" s="2">
        <f t="shared" si="0"/>
        <v>1.1200000000000001</v>
      </c>
      <c r="K25" s="22">
        <f t="shared" si="1"/>
        <v>1.3029120240701928</v>
      </c>
      <c r="M25" s="6">
        <v>3</v>
      </c>
    </row>
    <row r="26" spans="1:13" x14ac:dyDescent="0.25">
      <c r="A26" s="1">
        <v>42989.625891203701</v>
      </c>
      <c r="B26">
        <v>12</v>
      </c>
      <c r="C26" t="s">
        <v>20</v>
      </c>
      <c r="D26" s="23" t="s">
        <v>31</v>
      </c>
      <c r="E26">
        <v>1.208</v>
      </c>
      <c r="F26" t="s">
        <v>22</v>
      </c>
      <c r="I26" s="2">
        <v>1</v>
      </c>
      <c r="J26" s="2">
        <f t="shared" si="0"/>
        <v>1.208</v>
      </c>
      <c r="K26" s="22">
        <f t="shared" si="1"/>
        <v>1.4052963455188272</v>
      </c>
      <c r="M26" s="6">
        <v>4</v>
      </c>
    </row>
    <row r="27" spans="1:13" x14ac:dyDescent="0.25">
      <c r="A27" s="1">
        <v>42989.644120370373</v>
      </c>
      <c r="B27">
        <v>13</v>
      </c>
      <c r="C27" t="s">
        <v>20</v>
      </c>
      <c r="D27" s="23" t="s">
        <v>32</v>
      </c>
      <c r="E27">
        <v>1.129</v>
      </c>
      <c r="F27" t="s">
        <v>22</v>
      </c>
      <c r="I27" s="2">
        <v>1</v>
      </c>
      <c r="J27" s="2">
        <f t="shared" si="0"/>
        <v>1.129</v>
      </c>
      <c r="K27" s="22">
        <f t="shared" si="1"/>
        <v>1.3133831478547122</v>
      </c>
      <c r="M27" s="6">
        <v>5</v>
      </c>
    </row>
    <row r="28" spans="1:13" x14ac:dyDescent="0.25">
      <c r="A28" s="1">
        <v>42989.662581018521</v>
      </c>
      <c r="B28">
        <v>14</v>
      </c>
      <c r="C28" t="s">
        <v>20</v>
      </c>
      <c r="D28" s="23" t="s">
        <v>33</v>
      </c>
      <c r="E28">
        <v>1.119</v>
      </c>
      <c r="F28" t="s">
        <v>22</v>
      </c>
      <c r="I28" s="2">
        <v>1</v>
      </c>
      <c r="J28" s="2">
        <f t="shared" si="0"/>
        <v>1.119</v>
      </c>
      <c r="K28" s="22">
        <f t="shared" si="1"/>
        <v>1.3017485658719128</v>
      </c>
      <c r="M28" s="6">
        <v>6</v>
      </c>
    </row>
    <row r="29" spans="1:13" x14ac:dyDescent="0.25">
      <c r="A29" s="1">
        <v>42989.680856481478</v>
      </c>
      <c r="B29">
        <v>15</v>
      </c>
      <c r="C29" t="s">
        <v>20</v>
      </c>
      <c r="D29" s="23" t="s">
        <v>34</v>
      </c>
      <c r="E29">
        <v>1.161</v>
      </c>
      <c r="F29" t="s">
        <v>22</v>
      </c>
      <c r="I29" s="2">
        <v>1</v>
      </c>
      <c r="J29" s="2">
        <f t="shared" si="0"/>
        <v>1.161</v>
      </c>
      <c r="K29" s="22">
        <f t="shared" si="1"/>
        <v>1.3506138101996701</v>
      </c>
      <c r="M29" s="6">
        <v>7</v>
      </c>
    </row>
    <row r="30" spans="1:13" x14ac:dyDescent="0.25">
      <c r="A30" s="1">
        <v>42989.687384259261</v>
      </c>
      <c r="B30">
        <v>16</v>
      </c>
      <c r="C30" t="s">
        <v>20</v>
      </c>
      <c r="D30" s="23" t="s">
        <v>35</v>
      </c>
      <c r="E30">
        <v>1.4379999999999999</v>
      </c>
      <c r="F30" t="s">
        <v>22</v>
      </c>
      <c r="I30" s="2">
        <v>1</v>
      </c>
      <c r="J30" s="2">
        <f t="shared" si="0"/>
        <v>1.4379999999999999</v>
      </c>
      <c r="K30" s="22">
        <f t="shared" si="1"/>
        <v>1.6728917311232125</v>
      </c>
      <c r="M30" s="6">
        <v>8</v>
      </c>
    </row>
    <row r="31" spans="1:13" x14ac:dyDescent="0.25">
      <c r="A31" s="1">
        <v>42989.695601851854</v>
      </c>
      <c r="B31">
        <v>17</v>
      </c>
      <c r="C31" t="s">
        <v>20</v>
      </c>
      <c r="D31" s="23" t="s">
        <v>36</v>
      </c>
      <c r="E31">
        <v>2.63</v>
      </c>
      <c r="F31" t="s">
        <v>22</v>
      </c>
      <c r="I31" s="2">
        <v>1</v>
      </c>
      <c r="J31" s="2">
        <f t="shared" si="0"/>
        <v>2.63</v>
      </c>
      <c r="K31" s="22">
        <f t="shared" si="1"/>
        <v>3.0597339034728965</v>
      </c>
      <c r="M31" s="6">
        <v>9</v>
      </c>
    </row>
    <row r="32" spans="1:13" x14ac:dyDescent="0.25">
      <c r="A32" s="1">
        <v>42989.703668981485</v>
      </c>
      <c r="B32">
        <v>18</v>
      </c>
      <c r="C32" t="s">
        <v>20</v>
      </c>
      <c r="D32" s="23" t="s">
        <v>37</v>
      </c>
      <c r="E32">
        <v>1.7130000000000001</v>
      </c>
      <c r="F32" t="s">
        <v>22</v>
      </c>
      <c r="I32" s="2">
        <v>1</v>
      </c>
      <c r="J32" s="2">
        <f t="shared" si="0"/>
        <v>1.7130000000000001</v>
      </c>
      <c r="K32" s="22">
        <f t="shared" si="1"/>
        <v>1.9928427356501952</v>
      </c>
      <c r="M32" s="6">
        <v>10</v>
      </c>
    </row>
    <row r="33" spans="1:13" x14ac:dyDescent="0.25">
      <c r="A33" s="1">
        <v>42989.711597222224</v>
      </c>
      <c r="B33">
        <v>19</v>
      </c>
      <c r="C33" t="s">
        <v>20</v>
      </c>
      <c r="D33" s="23" t="s">
        <v>38</v>
      </c>
      <c r="E33">
        <v>1.353</v>
      </c>
      <c r="F33" t="s">
        <v>22</v>
      </c>
      <c r="I33" s="2">
        <v>1</v>
      </c>
      <c r="J33" s="2">
        <f t="shared" si="0"/>
        <v>1.353</v>
      </c>
      <c r="K33" s="22">
        <f t="shared" si="1"/>
        <v>1.5739977842694179</v>
      </c>
      <c r="M33" s="6">
        <v>11</v>
      </c>
    </row>
    <row r="34" spans="1:13" x14ac:dyDescent="0.25">
      <c r="A34" s="1">
        <v>42989.722939814812</v>
      </c>
      <c r="B34">
        <v>20</v>
      </c>
      <c r="C34" t="s">
        <v>20</v>
      </c>
      <c r="D34" s="23" t="s">
        <v>39</v>
      </c>
      <c r="E34">
        <v>2.4289999999999998</v>
      </c>
      <c r="F34" t="s">
        <v>22</v>
      </c>
      <c r="I34" s="2">
        <v>1</v>
      </c>
      <c r="J34" s="2">
        <f t="shared" si="0"/>
        <v>2.4289999999999998</v>
      </c>
      <c r="K34" s="22">
        <f t="shared" si="1"/>
        <v>2.8258788056186299</v>
      </c>
      <c r="M34" s="6">
        <v>12</v>
      </c>
    </row>
    <row r="35" spans="1:13" x14ac:dyDescent="0.25">
      <c r="A35" s="1">
        <v>42989.732546296298</v>
      </c>
      <c r="B35">
        <v>21</v>
      </c>
      <c r="C35" t="s">
        <v>20</v>
      </c>
      <c r="D35" s="23" t="s">
        <v>40</v>
      </c>
      <c r="E35">
        <v>1.516</v>
      </c>
      <c r="F35" t="s">
        <v>22</v>
      </c>
      <c r="I35" s="2">
        <v>1</v>
      </c>
      <c r="J35" s="2">
        <f t="shared" si="0"/>
        <v>1.516</v>
      </c>
      <c r="K35" s="22">
        <f t="shared" si="1"/>
        <v>1.7636414705890477</v>
      </c>
      <c r="M35" s="6">
        <v>13</v>
      </c>
    </row>
    <row r="36" spans="1:13" x14ac:dyDescent="0.25">
      <c r="A36" s="1">
        <v>42989.739004629628</v>
      </c>
      <c r="B36">
        <v>22</v>
      </c>
      <c r="C36" t="s">
        <v>20</v>
      </c>
      <c r="D36" s="23" t="s">
        <v>41</v>
      </c>
      <c r="E36">
        <v>1.714</v>
      </c>
      <c r="F36" t="s">
        <v>22</v>
      </c>
      <c r="I36" s="2">
        <v>1</v>
      </c>
      <c r="J36" s="2">
        <f t="shared" si="0"/>
        <v>1.714</v>
      </c>
      <c r="K36" s="22">
        <f t="shared" si="1"/>
        <v>1.994006193848475</v>
      </c>
      <c r="M36" s="6">
        <v>13.5</v>
      </c>
    </row>
    <row r="37" spans="1:13" x14ac:dyDescent="0.25">
      <c r="A37" s="1">
        <v>42989.759247685186</v>
      </c>
      <c r="B37">
        <v>23</v>
      </c>
      <c r="C37" t="s">
        <v>20</v>
      </c>
      <c r="D37" s="23" t="s">
        <v>42</v>
      </c>
      <c r="E37">
        <v>1.119</v>
      </c>
      <c r="F37" t="s">
        <v>22</v>
      </c>
      <c r="G37" s="3">
        <v>10.8</v>
      </c>
      <c r="H37" s="3">
        <v>17.852</v>
      </c>
      <c r="I37" s="2">
        <f>(G37+H37)/G37</f>
        <v>2.6529629629629627</v>
      </c>
      <c r="J37" s="2">
        <f t="shared" si="0"/>
        <v>2.9686655555555554</v>
      </c>
      <c r="K37" s="22">
        <f t="shared" si="1"/>
        <v>3.4537571205590374</v>
      </c>
      <c r="M37" s="6">
        <v>14</v>
      </c>
    </row>
    <row r="38" spans="1:13" x14ac:dyDescent="0.25">
      <c r="A38" s="1">
        <v>42989.776990740742</v>
      </c>
      <c r="B38">
        <v>24</v>
      </c>
      <c r="C38" t="s">
        <v>20</v>
      </c>
      <c r="D38" s="23" t="s">
        <v>43</v>
      </c>
      <c r="E38">
        <v>0.48809999999999998</v>
      </c>
      <c r="F38" t="s">
        <v>22</v>
      </c>
      <c r="G38" s="3">
        <v>10.852</v>
      </c>
      <c r="H38" s="3">
        <v>18.027999999999999</v>
      </c>
      <c r="I38" s="2">
        <f t="shared" ref="I38:I42" si="2">(G38+H38)/G38</f>
        <v>2.6612605971249539</v>
      </c>
      <c r="J38" s="2">
        <f t="shared" si="0"/>
        <v>1.29896129745669</v>
      </c>
      <c r="K38" s="22">
        <f t="shared" si="1"/>
        <v>1.5111260127709931</v>
      </c>
      <c r="M38" s="6">
        <v>14.5</v>
      </c>
    </row>
    <row r="39" spans="1:13" x14ac:dyDescent="0.25">
      <c r="A39" s="1">
        <v>42989.794930555552</v>
      </c>
      <c r="B39">
        <v>25</v>
      </c>
      <c r="C39" t="s">
        <v>20</v>
      </c>
      <c r="D39" s="23" t="s">
        <v>44</v>
      </c>
      <c r="E39">
        <v>0.51759999999999995</v>
      </c>
      <c r="F39" t="s">
        <v>22</v>
      </c>
      <c r="G39" s="3">
        <v>10.747999999999999</v>
      </c>
      <c r="H39" s="3">
        <v>17.184000000000001</v>
      </c>
      <c r="I39" s="2">
        <f t="shared" si="2"/>
        <v>2.5988090807592115</v>
      </c>
      <c r="J39" s="2">
        <f t="shared" si="0"/>
        <v>1.3451435802009677</v>
      </c>
      <c r="K39" s="22">
        <f t="shared" si="1"/>
        <v>1.5648571682451051</v>
      </c>
      <c r="M39" s="6">
        <v>15</v>
      </c>
    </row>
    <row r="40" spans="1:13" x14ac:dyDescent="0.25">
      <c r="A40" s="1">
        <v>42989.81659722222</v>
      </c>
      <c r="B40">
        <v>26</v>
      </c>
      <c r="C40" t="s">
        <v>20</v>
      </c>
      <c r="D40" s="23" t="s">
        <v>45</v>
      </c>
      <c r="E40">
        <v>0.55120000000000002</v>
      </c>
      <c r="F40" t="s">
        <v>22</v>
      </c>
      <c r="G40" s="3">
        <v>10.75</v>
      </c>
      <c r="H40" s="3">
        <v>17.091999999999999</v>
      </c>
      <c r="I40" s="2">
        <f t="shared" si="2"/>
        <v>2.5899534883720929</v>
      </c>
      <c r="J40" s="2">
        <f t="shared" si="0"/>
        <v>1.4275823627906976</v>
      </c>
      <c r="K40" s="22">
        <f t="shared" si="1"/>
        <v>1.6607712457053436</v>
      </c>
      <c r="M40" s="6">
        <v>15.5</v>
      </c>
    </row>
    <row r="41" spans="1:13" x14ac:dyDescent="0.25">
      <c r="A41" s="1">
        <v>42989.846504629626</v>
      </c>
      <c r="B41">
        <v>27</v>
      </c>
      <c r="C41" t="s">
        <v>20</v>
      </c>
      <c r="D41" s="23" t="s">
        <v>46</v>
      </c>
      <c r="E41">
        <v>0.69350000000000001</v>
      </c>
      <c r="F41" t="s">
        <v>22</v>
      </c>
      <c r="G41" s="3">
        <v>10.920999999999999</v>
      </c>
      <c r="H41" s="3">
        <v>17.044</v>
      </c>
      <c r="I41" s="2">
        <f t="shared" si="2"/>
        <v>2.5606629429539423</v>
      </c>
      <c r="J41" s="2">
        <f t="shared" si="0"/>
        <v>1.7758197509385589</v>
      </c>
      <c r="K41" s="22">
        <f t="shared" si="1"/>
        <v>2.0659308898935653</v>
      </c>
      <c r="M41" s="6">
        <v>16</v>
      </c>
    </row>
    <row r="42" spans="1:13" x14ac:dyDescent="0.25">
      <c r="A42" s="1">
        <v>42989.868715277778</v>
      </c>
      <c r="B42">
        <v>28</v>
      </c>
      <c r="C42" t="s">
        <v>20</v>
      </c>
      <c r="D42" s="23" t="s">
        <v>47</v>
      </c>
      <c r="E42">
        <v>0.68579999999999997</v>
      </c>
      <c r="F42" t="s">
        <v>22</v>
      </c>
      <c r="G42" s="3">
        <v>10.944000000000001</v>
      </c>
      <c r="H42" s="3">
        <v>17.286000000000001</v>
      </c>
      <c r="I42" s="2">
        <f t="shared" si="2"/>
        <v>2.5794956140350878</v>
      </c>
      <c r="J42" s="2">
        <f t="shared" si="0"/>
        <v>1.7690180921052632</v>
      </c>
      <c r="K42" s="22">
        <f t="shared" si="1"/>
        <v>2.058017444162064</v>
      </c>
      <c r="M42" s="6">
        <v>17</v>
      </c>
    </row>
    <row r="43" spans="1:13" x14ac:dyDescent="0.25">
      <c r="A43" s="1">
        <v>42989.887835648151</v>
      </c>
      <c r="B43">
        <v>29</v>
      </c>
      <c r="C43" t="s">
        <v>20</v>
      </c>
      <c r="D43" t="s">
        <v>48</v>
      </c>
      <c r="E43">
        <v>-3.6049999999999999E-2</v>
      </c>
      <c r="F43" t="s">
        <v>22</v>
      </c>
      <c r="I43" s="2">
        <v>1</v>
      </c>
      <c r="J43" s="2">
        <f t="shared" si="0"/>
        <v>-3.6049999999999999E-2</v>
      </c>
      <c r="K43" s="5">
        <f t="shared" si="1"/>
        <v>-4.2103826051327974E-2</v>
      </c>
      <c r="M43" s="6"/>
    </row>
    <row r="44" spans="1:13" x14ac:dyDescent="0.25">
      <c r="A44" s="1">
        <v>42989.910254629627</v>
      </c>
      <c r="B44">
        <v>30</v>
      </c>
      <c r="C44" t="s">
        <v>20</v>
      </c>
      <c r="D44" t="s">
        <v>48</v>
      </c>
      <c r="E44">
        <v>-4.4859999999999997E-2</v>
      </c>
      <c r="F44" t="s">
        <v>22</v>
      </c>
      <c r="I44" s="2">
        <v>1</v>
      </c>
      <c r="J44" s="2">
        <f t="shared" si="0"/>
        <v>-4.4859999999999997E-2</v>
      </c>
      <c r="K44" s="5">
        <f t="shared" si="1"/>
        <v>-5.2353892778174219E-2</v>
      </c>
      <c r="M44" s="6"/>
    </row>
  </sheetData>
  <printOptions gridLines="1"/>
  <pageMargins left="0.23622047244094491" right="0.23622047244094491" top="0.74803149606299213" bottom="0.74803149606299213" header="0.31496062992125984" footer="0.31496062992125984"/>
  <pageSetup paperSize="9" scale="68" orientation="landscape" r:id="rId1"/>
  <headerFooter>
    <oddHeader>&amp;L&amp;F&amp;R&amp;D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Arpagaus</dc:creator>
  <cp:lastModifiedBy>Christel Hassler</cp:lastModifiedBy>
  <cp:lastPrinted>2017-09-12T07:32:48Z</cp:lastPrinted>
  <dcterms:created xsi:type="dcterms:W3CDTF">2017-09-12T06:24:30Z</dcterms:created>
  <dcterms:modified xsi:type="dcterms:W3CDTF">2017-09-27T14:16:42Z</dcterms:modified>
</cp:coreProperties>
</file>