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800" activeTab="2"/>
  </bookViews>
  <sheets>
    <sheet name="CI" sheetId="1" r:id="rId1"/>
    <sheet name="PL " sheetId="3" r:id="rId2"/>
    <sheet name="CI RMB (for ED)" sheetId="4" r:id="rId3"/>
  </sheets>
  <definedNames>
    <definedName name="_xlnm._FilterDatabase" localSheetId="0" hidden="1">CI!$B$15:$K$70</definedName>
    <definedName name="_xlnm._FilterDatabase" localSheetId="2" hidden="1">'CI RMB (for ED)'!$A$15:$S$70</definedName>
    <definedName name="_xlnm.Print_Area" localSheetId="0">CI!$A$1:$K$76</definedName>
    <definedName name="_xlnm.Print_Area" localSheetId="2">'CI RMB (for ED)'!$A$1:$K$76</definedName>
    <definedName name="_xlnm.Print_Area" localSheetId="1">'PL '!$A$1:$O$79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<sst xmlns="http://schemas.openxmlformats.org/spreadsheetml/2006/main" count="1073" uniqueCount="203">
  <si>
    <t>QINGDAO ARIVO TYRE CO., LTD</t>
  </si>
  <si>
    <t>青岛欧瑞路轮胎科技有限公司</t>
  </si>
  <si>
    <t>Tel:+86 532 84615175     Fax:+86 532 84615175</t>
  </si>
  <si>
    <t>Add: Room 2206, BaiTong Building  No. 47 JingKou Road, Qingdao City , China</t>
  </si>
  <si>
    <t>COMMERCIAL INVOICE</t>
  </si>
  <si>
    <t>To Messrs:</t>
  </si>
  <si>
    <t>TECHNOSHINA DV LLC
690065, RUSSIA, VLADIVOSTOK, STRELNIKOVA STR, 12-85
TAX REFN: 2540254606
TEX/FAX: +7(423)230-10-83/249-55-57</t>
  </si>
  <si>
    <t>Invoice No.: SC23AR974CE193-11085L</t>
  </si>
  <si>
    <t>Date:  2024-4-25</t>
  </si>
  <si>
    <t>FROM  QINGDAO, CHINA  TO Vladivostok RUSSIA BY SEA.</t>
  </si>
  <si>
    <t>MARKS</t>
  </si>
  <si>
    <t>DESCRIPTION</t>
  </si>
  <si>
    <t>QTY</t>
  </si>
  <si>
    <t>PRICE (RMB/PC)</t>
  </si>
  <si>
    <t>TOTAL VALUE</t>
  </si>
  <si>
    <t>N/M</t>
  </si>
  <si>
    <t>BRAND</t>
  </si>
  <si>
    <t>CODE</t>
  </si>
  <si>
    <t>SIZE</t>
  </si>
  <si>
    <t>LI/SS</t>
  </si>
  <si>
    <t>PATTERN</t>
  </si>
  <si>
    <t>FOB</t>
  </si>
  <si>
    <t>ARIVO</t>
  </si>
  <si>
    <t>3EAR489F</t>
  </si>
  <si>
    <t>165/65R13</t>
  </si>
  <si>
    <t>77T</t>
  </si>
  <si>
    <t>PREMIO ARZERO</t>
  </si>
  <si>
    <t>PCS</t>
  </si>
  <si>
    <t>/PC</t>
  </si>
  <si>
    <t>3EAR351F</t>
  </si>
  <si>
    <t>165/80R13</t>
  </si>
  <si>
    <t>83T</t>
  </si>
  <si>
    <t>PREMIO ARZ1</t>
  </si>
  <si>
    <t>2EAR143F</t>
  </si>
  <si>
    <t>185/60R14</t>
  </si>
  <si>
    <t>82H</t>
  </si>
  <si>
    <t>2EAR541F</t>
  </si>
  <si>
    <t>185/65R14</t>
  </si>
  <si>
    <t>86H</t>
  </si>
  <si>
    <t>3EAR444F</t>
  </si>
  <si>
    <t>185R14C W</t>
  </si>
  <si>
    <t>102/100R</t>
  </si>
  <si>
    <t>TRANSITO ARZ6-X</t>
  </si>
  <si>
    <t>2EAR526F</t>
  </si>
  <si>
    <t>195/50R15</t>
  </si>
  <si>
    <t>82V</t>
  </si>
  <si>
    <t>2EAR546F</t>
  </si>
  <si>
    <t>195/50R16</t>
  </si>
  <si>
    <t>88V</t>
  </si>
  <si>
    <t>2EAR531F</t>
  </si>
  <si>
    <t>195/65R15</t>
  </si>
  <si>
    <t>95T</t>
  </si>
  <si>
    <t>2EAR513F</t>
  </si>
  <si>
    <t>205/60R16</t>
  </si>
  <si>
    <t>96V</t>
  </si>
  <si>
    <t>2EAR352F</t>
  </si>
  <si>
    <t>215/45ZR18</t>
  </si>
  <si>
    <t>93W</t>
  </si>
  <si>
    <t>ULTRA ARZ4</t>
  </si>
  <si>
    <t>2EAR026F</t>
  </si>
  <si>
    <t>215/50R17</t>
  </si>
  <si>
    <t>95W</t>
  </si>
  <si>
    <t>2EAR060F</t>
  </si>
  <si>
    <t>215/55R17</t>
  </si>
  <si>
    <t>98W</t>
  </si>
  <si>
    <t>3EAR061F</t>
  </si>
  <si>
    <t>94W</t>
  </si>
  <si>
    <t>ULTRA ARZ5</t>
  </si>
  <si>
    <t>2EAR173F</t>
  </si>
  <si>
    <t>215/70R16</t>
  </si>
  <si>
    <t>100H</t>
  </si>
  <si>
    <t>TERRANO ARV H/T</t>
  </si>
  <si>
    <t>3EAR574F</t>
  </si>
  <si>
    <t>215/75R14C</t>
  </si>
  <si>
    <t>112/110R</t>
  </si>
  <si>
    <t>3EAR238F</t>
  </si>
  <si>
    <t>225/35R20</t>
  </si>
  <si>
    <t>90W</t>
  </si>
  <si>
    <t>2EAR040F</t>
  </si>
  <si>
    <t>225/45R18</t>
  </si>
  <si>
    <t>2EAR070F</t>
  </si>
  <si>
    <t>225/55R18</t>
  </si>
  <si>
    <t>102W</t>
  </si>
  <si>
    <t>2EAR145F</t>
  </si>
  <si>
    <t>225/60R17</t>
  </si>
  <si>
    <t>99H</t>
  </si>
  <si>
    <t>3EAR537F</t>
  </si>
  <si>
    <t>225/70R16</t>
  </si>
  <si>
    <t>107H</t>
  </si>
  <si>
    <t>TRAVERSO ARV H/T</t>
  </si>
  <si>
    <t>3EAR069F</t>
  </si>
  <si>
    <t>235/45R17</t>
  </si>
  <si>
    <t>97W</t>
  </si>
  <si>
    <t>2EAR015F</t>
  </si>
  <si>
    <t>235/70R16</t>
  </si>
  <si>
    <t>106T</t>
  </si>
  <si>
    <t>TERRAMAX ARV A/T</t>
  </si>
  <si>
    <t>3EAR538F</t>
  </si>
  <si>
    <t>106H</t>
  </si>
  <si>
    <t>2EAR069F</t>
  </si>
  <si>
    <t>245/45R17</t>
  </si>
  <si>
    <t>99W</t>
  </si>
  <si>
    <t>3EAR072F</t>
  </si>
  <si>
    <t>245/45R18</t>
  </si>
  <si>
    <t>100W</t>
  </si>
  <si>
    <t>2EAR688F</t>
  </si>
  <si>
    <t>245/45ZR20</t>
  </si>
  <si>
    <t>103W</t>
  </si>
  <si>
    <t>2EAR835F</t>
  </si>
  <si>
    <t>255/50R20</t>
  </si>
  <si>
    <t>109V</t>
  </si>
  <si>
    <t>2EAR374F</t>
  </si>
  <si>
    <t>255/55R20</t>
  </si>
  <si>
    <t>110V</t>
  </si>
  <si>
    <t>ULTRA SPORT ARV7</t>
  </si>
  <si>
    <t>2EAR836F</t>
  </si>
  <si>
    <t>265/45ZR20</t>
  </si>
  <si>
    <t>108W</t>
  </si>
  <si>
    <t>2EAR097F</t>
  </si>
  <si>
    <t>265/50R20</t>
  </si>
  <si>
    <t>111S</t>
  </si>
  <si>
    <t>TERRAMAX ARV PRO A/T</t>
  </si>
  <si>
    <t>2EAR167F</t>
  </si>
  <si>
    <t>111V</t>
  </si>
  <si>
    <t>2EAR606F</t>
  </si>
  <si>
    <t>265/60R18</t>
  </si>
  <si>
    <t>110H</t>
  </si>
  <si>
    <t>2EAR054F</t>
  </si>
  <si>
    <t>265/70R17</t>
  </si>
  <si>
    <t>115S</t>
  </si>
  <si>
    <t>2EAR304F</t>
  </si>
  <si>
    <t>265/75R16</t>
  </si>
  <si>
    <t>116T</t>
  </si>
  <si>
    <t>2EAR842F</t>
  </si>
  <si>
    <t>275/40ZR21</t>
  </si>
  <si>
    <t>107W</t>
  </si>
  <si>
    <t>2EAR693F</t>
  </si>
  <si>
    <t>275/45R20</t>
  </si>
  <si>
    <t>2EAR092F</t>
  </si>
  <si>
    <t>2EAR833F</t>
  </si>
  <si>
    <t>275/55R19</t>
  </si>
  <si>
    <t>2EAR694F</t>
  </si>
  <si>
    <t>275/55R20</t>
  </si>
  <si>
    <t>117V</t>
  </si>
  <si>
    <t>2EAR839F</t>
  </si>
  <si>
    <t>305/40R20</t>
  </si>
  <si>
    <t>112V</t>
  </si>
  <si>
    <t>2EAR098F</t>
  </si>
  <si>
    <t>305/50R20</t>
  </si>
  <si>
    <t>120S</t>
  </si>
  <si>
    <t>2EAR844N</t>
  </si>
  <si>
    <t>315/35ZR21</t>
  </si>
  <si>
    <t>111W</t>
  </si>
  <si>
    <t>2EAR109J</t>
  </si>
  <si>
    <t>31X10.50R15LT</t>
  </si>
  <si>
    <t>109Q</t>
  </si>
  <si>
    <t>LION BACK N39 M/T</t>
  </si>
  <si>
    <t>2EAR141J</t>
  </si>
  <si>
    <t>32X11.50R15LT</t>
  </si>
  <si>
    <t>113Q</t>
  </si>
  <si>
    <t>2EAR475J</t>
  </si>
  <si>
    <t>LT245/70R16 W</t>
  </si>
  <si>
    <t>118/115Q</t>
  </si>
  <si>
    <t>ROCK TRAK M/T</t>
  </si>
  <si>
    <t>2EAR117E</t>
  </si>
  <si>
    <t>LT305/70R16</t>
  </si>
  <si>
    <t>124/121P</t>
  </si>
  <si>
    <t>2EAR118E</t>
  </si>
  <si>
    <t>LT315/75R16</t>
  </si>
  <si>
    <t>127/124Q</t>
  </si>
  <si>
    <t>TOTAL: 1X40HQ</t>
  </si>
  <si>
    <t>TOTAL AMOUNT :    CNY TWO HUNDRED AND THREE THOUSAND NINE HUNDRED AND TWENTY-SIX AND CENTS FORTY-FOUR ONLY</t>
  </si>
  <si>
    <t>REMARK</t>
  </si>
  <si>
    <t>GR..WT:  9701.00KGS</t>
  </si>
  <si>
    <t>NET.WT:  9701.00KGS</t>
  </si>
  <si>
    <t xml:space="preserve">SHIPPING MARKS:N/M                                                                                                                                        </t>
  </si>
  <si>
    <t>VESSEL VOY.NO.:  NZ SHENZHEN V.003E</t>
  </si>
  <si>
    <t>B/L NO.:  PELRZVVONZ003032</t>
  </si>
  <si>
    <t/>
  </si>
  <si>
    <t>ETD:2024-04-29</t>
  </si>
  <si>
    <t>SELLER</t>
  </si>
  <si>
    <t>BUYER</t>
  </si>
  <si>
    <t>http://www.arivotyre.co.uk/</t>
  </si>
  <si>
    <t xml:space="preserve"> Qingdao Arivo Tyre Co., Ltd.</t>
  </si>
  <si>
    <t>Add:Room 2206, BaiTong Building  No. 47 JingKou Road, Qingdao City , China</t>
  </si>
  <si>
    <t xml:space="preserve">            </t>
  </si>
  <si>
    <t xml:space="preserve">                   </t>
  </si>
  <si>
    <t xml:space="preserve"> </t>
  </si>
  <si>
    <t>PACKING LIST</t>
  </si>
  <si>
    <t>Contract No.:</t>
  </si>
  <si>
    <t>ARIVO of  06.04.2023</t>
  </si>
  <si>
    <t>CTN NO.</t>
  </si>
  <si>
    <t>WEIGHT</t>
  </si>
  <si>
    <t>VOLUME</t>
  </si>
  <si>
    <t>PFTU4401274/
PDL0013980</t>
  </si>
  <si>
    <t>KGS</t>
  </si>
  <si>
    <t>CBM</t>
  </si>
  <si>
    <t>TOTAL:1x40HC'</t>
  </si>
  <si>
    <t>SHIPPING MARKS:N/M</t>
  </si>
  <si>
    <t>VESSEL VOY.NO.:   NZ SHENZHEN V.003E</t>
  </si>
  <si>
    <t>B/L NO.:  'PELRZVVONZ003032</t>
  </si>
  <si>
    <t>CNY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</si>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</sst>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"/>
    <numFmt numFmtId="177" formatCode="_-\¥* #,##0_-;\-\¥* #,##0_-;_-\¥* &quot;-&quot;_-;_-@_-"/>
    <numFmt numFmtId="178" formatCode="&quot;￥&quot;#,##0.00_);[Red]\(&quot;￥&quot;#,##0.00\)"/>
    <numFmt numFmtId="179" formatCode="0.00_ "/>
    <numFmt numFmtId="180" formatCode="#,##0.00_ "/>
    <numFmt numFmtId="181" formatCode="&quot;US$&quot;#,##0.00_);[Red]\(&quot;US$&quot;#,##0.00\)"/>
    <numFmt numFmtId="182" formatCode="0.00;[Red]0.00"/>
  </numFmts>
  <fonts count="68">
    <font>
      <sz val="12"/>
      <name val="宋体"/>
      <charset val="134"/>
    </font>
    <font>
      <sz val="10"/>
      <name val="Arial"/>
      <charset val="134"/>
    </font>
    <font>
      <sz val="10"/>
      <name val="Cambria"/>
      <charset val="134"/>
    </font>
    <font>
      <sz val="11"/>
      <name val="Cambria"/>
      <charset val="134"/>
    </font>
    <font>
      <b/>
      <u/>
      <sz val="10"/>
      <name val="Cambria"/>
      <charset val="134"/>
    </font>
    <font>
      <sz val="9"/>
      <name val="Cambria"/>
      <charset val="134"/>
    </font>
    <font>
      <b/>
      <u/>
      <sz val="20"/>
      <name val="Arial"/>
      <charset val="134"/>
    </font>
    <font>
      <sz val="22"/>
      <name val="宋体"/>
      <charset val="134"/>
    </font>
    <font>
      <b/>
      <sz val="20"/>
      <name val="Arial"/>
      <charset val="134"/>
    </font>
    <font>
      <b/>
      <sz val="10"/>
      <name val="Arial"/>
      <charset val="134"/>
    </font>
    <font>
      <b/>
      <sz val="10"/>
      <name val="Arial"/>
      <charset val="204"/>
    </font>
    <font>
      <sz val="9"/>
      <name val="Arial"/>
      <charset val="134"/>
    </font>
    <font>
      <b/>
      <u/>
      <sz val="10"/>
      <name val="Arial"/>
      <charset val="134"/>
    </font>
    <font>
      <sz val="10"/>
      <color indexed="8"/>
      <name val="Arial"/>
      <charset val="134"/>
    </font>
    <font>
      <u/>
      <sz val="9"/>
      <name val="Arial"/>
      <charset val="134"/>
    </font>
    <font>
      <b/>
      <u/>
      <sz val="9"/>
      <name val="Arial"/>
      <charset val="134"/>
    </font>
    <font>
      <u/>
      <sz val="10"/>
      <name val="Arial"/>
      <charset val="134"/>
    </font>
    <font>
      <u/>
      <sz val="11"/>
      <color rgb="FF0000FF"/>
      <name val="宋体"/>
      <charset val="134"/>
      <scheme val="minor"/>
    </font>
    <font>
      <sz val="9"/>
      <color theme="1"/>
      <name val="Arial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1"/>
      <name val="Times New Roman"/>
      <charset val="134"/>
    </font>
    <font>
      <sz val="22"/>
      <name val="Arial"/>
      <charset val="134"/>
    </font>
    <font>
      <b/>
      <sz val="11"/>
      <name val="Arial"/>
      <charset val="134"/>
    </font>
    <font>
      <b/>
      <u/>
      <sz val="11"/>
      <name val="Arial"/>
      <charset val="134"/>
    </font>
    <font>
      <sz val="11"/>
      <name val="Arial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color indexed="8"/>
      <name val="Arial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theme="1"/>
      <name val="Tahoma"/>
      <charset val="134"/>
    </font>
    <font>
      <sz val="12"/>
      <name val="Arial"/>
      <charset val="134"/>
    </font>
    <font>
      <sz val="11"/>
      <name val="돋움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4329">
    <xf numFmtId="0" fontId="0" fillId="0" borderId="0"/>
    <xf numFmtId="43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3" borderId="18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21" applyNumberFormat="0" applyAlignment="0" applyProtection="0">
      <alignment vertical="center"/>
    </xf>
    <xf numFmtId="0" fontId="36" fillId="5" borderId="22" applyNumberFormat="0" applyAlignment="0" applyProtection="0">
      <alignment vertical="center"/>
    </xf>
    <xf numFmtId="0" fontId="37" fillId="5" borderId="21" applyNumberFormat="0" applyAlignment="0" applyProtection="0">
      <alignment vertical="center"/>
    </xf>
    <xf numFmtId="0" fontId="38" fillId="6" borderId="23" applyNumberFormat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3" fillId="0" borderId="0">
      <alignment vertical="top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176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176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176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176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176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176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176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176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176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176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176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176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176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176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176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176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176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176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8" fillId="0" borderId="0">
      <alignment vertical="center"/>
    </xf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176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176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27" fillId="0" borderId="0"/>
    <xf numFmtId="0" fontId="4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27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1" fillId="0" borderId="0"/>
    <xf numFmtId="0" fontId="0" fillId="0" borderId="0">
      <alignment vertical="center"/>
    </xf>
    <xf numFmtId="0" fontId="0" fillId="0" borderId="0"/>
    <xf numFmtId="176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176" fontId="0" fillId="0" borderId="0">
      <alignment vertical="center"/>
    </xf>
    <xf numFmtId="0" fontId="46" fillId="0" borderId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0" fillId="0" borderId="0"/>
    <xf numFmtId="0" fontId="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7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/>
    <xf numFmtId="0" fontId="27" fillId="0" borderId="0"/>
    <xf numFmtId="0" fontId="4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4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6" fillId="0" borderId="0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0" fillId="0" borderId="0"/>
    <xf numFmtId="0" fontId="46" fillId="0" borderId="0">
      <alignment vertical="center"/>
    </xf>
    <xf numFmtId="0" fontId="27" fillId="0" borderId="0"/>
    <xf numFmtId="0" fontId="27" fillId="0" borderId="0">
      <alignment vertical="center"/>
    </xf>
    <xf numFmtId="176" fontId="27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76" fontId="27" fillId="0" borderId="0">
      <alignment vertical="center"/>
    </xf>
    <xf numFmtId="0" fontId="4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176" fontId="0" fillId="0" borderId="0">
      <alignment vertical="center"/>
    </xf>
    <xf numFmtId="0" fontId="27" fillId="0" borderId="0"/>
    <xf numFmtId="0" fontId="4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6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/>
    <xf numFmtId="0" fontId="51" fillId="0" borderId="0"/>
    <xf numFmtId="0" fontId="51" fillId="0" borderId="0"/>
    <xf numFmtId="0" fontId="5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46" fillId="0" borderId="0">
      <alignment vertical="center"/>
    </xf>
    <xf numFmtId="0" fontId="27" fillId="0" borderId="0"/>
    <xf numFmtId="0" fontId="27" fillId="0" borderId="0">
      <alignment vertical="center"/>
    </xf>
    <xf numFmtId="0" fontId="0" fillId="0" borderId="0"/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4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4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53" fillId="0" borderId="0"/>
    <xf numFmtId="0" fontId="0" fillId="0" borderId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176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176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176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176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176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176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176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176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176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176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8" fillId="56" borderId="29" applyNumberFormat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176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0" fillId="41" borderId="31" applyNumberFormat="0" applyFont="0" applyAlignment="0" applyProtection="0">
      <alignment vertical="center"/>
    </xf>
    <xf numFmtId="0" fontId="0" fillId="41" borderId="31" applyNumberFormat="0" applyFont="0" applyAlignment="0" applyProtection="0">
      <alignment vertical="center"/>
    </xf>
    <xf numFmtId="0" fontId="0" fillId="41" borderId="31" applyNumberFormat="0" applyFont="0" applyAlignment="0" applyProtection="0">
      <alignment vertical="center"/>
    </xf>
    <xf numFmtId="0" fontId="0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0" fillId="41" borderId="31" applyNumberFormat="0" applyFont="0" applyAlignment="0" applyProtection="0">
      <alignment vertical="center"/>
    </xf>
    <xf numFmtId="0" fontId="0" fillId="41" borderId="31" applyNumberFormat="0" applyFont="0" applyAlignment="0" applyProtection="0">
      <alignment vertical="center"/>
    </xf>
    <xf numFmtId="0" fontId="0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0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176" fontId="0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0" fontId="46" fillId="41" borderId="3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6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176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176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176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0" fontId="62" fillId="46" borderId="3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176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4" fillId="39" borderId="32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176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5" fillId="46" borderId="33" applyNumberFormat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176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176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  <xf numFmtId="0" fontId="67" fillId="0" borderId="34" applyNumberFormat="0" applyFill="0" applyAlignment="0" applyProtection="0">
      <alignment vertical="center"/>
    </xf>
  </cellStyleXfs>
  <cellXfs count="17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top" wrapText="1"/>
    </xf>
    <xf numFmtId="0" fontId="9" fillId="0" borderId="0" xfId="0" applyFont="1" applyAlignment="1"/>
    <xf numFmtId="17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2" borderId="2" xfId="3822" applyFont="1" applyFill="1" applyBorder="1" applyAlignment="1">
      <alignment horizontal="center" vertical="center" wrapText="1"/>
    </xf>
    <xf numFmtId="0" fontId="1" fillId="2" borderId="3" xfId="3822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78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8" fontId="1" fillId="0" borderId="0" xfId="0" applyNumberFormat="1" applyFont="1"/>
    <xf numFmtId="178" fontId="1" fillId="0" borderId="0" xfId="0" applyNumberFormat="1" applyFont="1" applyFill="1" applyAlignment="1">
      <alignment vertical="top" wrapText="1"/>
    </xf>
    <xf numFmtId="178" fontId="11" fillId="0" borderId="0" xfId="0" applyNumberFormat="1" applyFont="1" applyAlignment="1">
      <alignment horizontal="left"/>
    </xf>
    <xf numFmtId="0" fontId="14" fillId="0" borderId="0" xfId="0" applyFont="1"/>
    <xf numFmtId="178" fontId="11" fillId="0" borderId="0" xfId="0" applyNumberFormat="1" applyFont="1"/>
    <xf numFmtId="178" fontId="9" fillId="0" borderId="0" xfId="0" applyNumberFormat="1" applyFont="1" applyAlignment="1">
      <alignment horizontal="center"/>
    </xf>
    <xf numFmtId="0" fontId="11" fillId="0" borderId="0" xfId="0" applyFont="1"/>
    <xf numFmtId="178" fontId="2" fillId="0" borderId="0" xfId="0" applyNumberFormat="1" applyFont="1"/>
    <xf numFmtId="178" fontId="15" fillId="2" borderId="0" xfId="0" applyNumberFormat="1" applyFont="1" applyFill="1" applyBorder="1" applyAlignment="1">
      <alignment horizontal="left" vertical="center"/>
    </xf>
    <xf numFmtId="178" fontId="9" fillId="0" borderId="0" xfId="0" applyNumberFormat="1" applyFont="1" applyBorder="1" applyAlignment="1">
      <alignment horizontal="center"/>
    </xf>
    <xf numFmtId="178" fontId="1" fillId="0" borderId="0" xfId="0" applyNumberFormat="1" applyFont="1" applyBorder="1"/>
    <xf numFmtId="178" fontId="9" fillId="0" borderId="1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180" fontId="9" fillId="0" borderId="2" xfId="0" applyNumberFormat="1" applyFont="1" applyBorder="1" applyAlignment="1">
      <alignment vertical="center"/>
    </xf>
    <xf numFmtId="178" fontId="9" fillId="2" borderId="8" xfId="0" applyNumberFormat="1" applyFont="1" applyFill="1" applyBorder="1" applyAlignment="1">
      <alignment horizontal="center" vertical="center" wrapText="1"/>
    </xf>
    <xf numFmtId="178" fontId="16" fillId="0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80" fontId="9" fillId="0" borderId="3" xfId="0" applyNumberFormat="1" applyFont="1" applyBorder="1" applyAlignment="1">
      <alignment vertical="center"/>
    </xf>
    <xf numFmtId="178" fontId="1" fillId="2" borderId="3" xfId="0" applyNumberFormat="1" applyFont="1" applyFill="1" applyBorder="1" applyAlignment="1">
      <alignment horizontal="center" vertical="center"/>
    </xf>
    <xf numFmtId="181" fontId="1" fillId="0" borderId="3" xfId="0" applyNumberFormat="1" applyFont="1" applyFill="1" applyBorder="1" applyAlignment="1">
      <alignment horizontal="center" vertical="center"/>
    </xf>
    <xf numFmtId="182" fontId="1" fillId="0" borderId="2" xfId="0" applyNumberFormat="1" applyFont="1" applyBorder="1" applyAlignment="1">
      <alignment horizontal="center" vertical="center"/>
    </xf>
    <xf numFmtId="178" fontId="1" fillId="0" borderId="8" xfId="0" applyNumberFormat="1" applyFont="1" applyFill="1" applyBorder="1" applyAlignment="1">
      <alignment horizontal="center" vertical="center" wrapText="1"/>
    </xf>
    <xf numFmtId="178" fontId="1" fillId="2" borderId="9" xfId="0" applyNumberFormat="1" applyFont="1" applyFill="1" applyBorder="1" applyAlignment="1">
      <alignment horizontal="center" vertical="center"/>
    </xf>
    <xf numFmtId="182" fontId="4" fillId="0" borderId="0" xfId="0" applyNumberFormat="1" applyFont="1" applyAlignment="1">
      <alignment vertical="center"/>
    </xf>
    <xf numFmtId="178" fontId="9" fillId="0" borderId="7" xfId="0" applyNumberFormat="1" applyFont="1" applyBorder="1" applyAlignment="1">
      <alignment horizontal="left" vertical="center"/>
    </xf>
    <xf numFmtId="178" fontId="9" fillId="0" borderId="9" xfId="0" applyNumberFormat="1" applyFont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1" fillId="0" borderId="0" xfId="3823" applyFont="1" applyAlignment="1"/>
    <xf numFmtId="0" fontId="17" fillId="0" borderId="10" xfId="6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178" fontId="1" fillId="0" borderId="10" xfId="0" applyNumberFormat="1" applyFont="1" applyFill="1" applyBorder="1" applyAlignment="1">
      <alignment horizontal="left" vertical="center" wrapText="1"/>
    </xf>
    <xf numFmtId="178" fontId="1" fillId="0" borderId="11" xfId="0" applyNumberFormat="1" applyFont="1" applyFill="1" applyBorder="1" applyAlignment="1">
      <alignment horizontal="left" vertical="center" wrapText="1"/>
    </xf>
    <xf numFmtId="178" fontId="1" fillId="0" borderId="0" xfId="0" applyNumberFormat="1" applyFont="1" applyFill="1" applyBorder="1" applyAlignment="1">
      <alignment horizontal="left" vertical="center" wrapText="1"/>
    </xf>
    <xf numFmtId="178" fontId="1" fillId="0" borderId="12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1" fillId="0" borderId="7" xfId="0" applyNumberFormat="1" applyFont="1" applyFill="1" applyBorder="1" applyAlignment="1">
      <alignment horizontal="left" vertical="center" wrapText="1"/>
    </xf>
    <xf numFmtId="178" fontId="1" fillId="0" borderId="9" xfId="0" applyNumberFormat="1" applyFont="1" applyFill="1" applyBorder="1" applyAlignment="1">
      <alignment horizontal="center" vertical="center"/>
    </xf>
    <xf numFmtId="178" fontId="11" fillId="0" borderId="0" xfId="0" applyNumberFormat="1" applyFont="1" applyAlignment="1">
      <alignment horizontal="center"/>
    </xf>
    <xf numFmtId="178" fontId="11" fillId="0" borderId="10" xfId="0" applyNumberFormat="1" applyFont="1" applyBorder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left" vertical="center"/>
    </xf>
    <xf numFmtId="178" fontId="21" fillId="0" borderId="0" xfId="0" applyNumberFormat="1" applyFont="1" applyAlignment="1">
      <alignment horizontal="left" vertical="center"/>
    </xf>
    <xf numFmtId="180" fontId="0" fillId="0" borderId="0" xfId="0" applyNumberForma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3" fillId="0" borderId="0" xfId="3823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179" fontId="24" fillId="0" borderId="0" xfId="0" applyNumberFormat="1" applyFont="1" applyAlignment="1">
      <alignment horizontal="center"/>
    </xf>
    <xf numFmtId="179" fontId="12" fillId="0" borderId="0" xfId="0" applyNumberFormat="1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80" fontId="6" fillId="0" borderId="0" xfId="0" applyNumberFormat="1" applyFont="1" applyBorder="1" applyAlignment="1">
      <alignment horizontal="center" vertical="center"/>
    </xf>
    <xf numFmtId="180" fontId="7" fillId="0" borderId="0" xfId="0" applyNumberFormat="1" applyFont="1" applyBorder="1" applyAlignment="1">
      <alignment horizontal="center" vertical="top"/>
    </xf>
    <xf numFmtId="180" fontId="1" fillId="0" borderId="0" xfId="0" applyNumberFormat="1" applyFont="1" applyBorder="1" applyAlignment="1">
      <alignment horizontal="center" vertical="center"/>
    </xf>
    <xf numFmtId="180" fontId="22" fillId="0" borderId="0" xfId="0" applyNumberFormat="1" applyFont="1" applyBorder="1" applyAlignment="1">
      <alignment horizontal="center" vertical="center"/>
    </xf>
    <xf numFmtId="180" fontId="8" fillId="0" borderId="0" xfId="0" applyNumberFormat="1" applyFont="1" applyAlignment="1">
      <alignment horizontal="center"/>
    </xf>
    <xf numFmtId="180" fontId="1" fillId="0" borderId="0" xfId="0" applyNumberFormat="1" applyFont="1"/>
    <xf numFmtId="0" fontId="24" fillId="0" borderId="0" xfId="0" applyFont="1"/>
    <xf numFmtId="180" fontId="24" fillId="0" borderId="0" xfId="0" applyNumberFormat="1" applyFont="1"/>
    <xf numFmtId="180" fontId="1" fillId="0" borderId="0" xfId="0" applyNumberFormat="1" applyFont="1" applyAlignment="1">
      <alignment horizontal="left"/>
    </xf>
    <xf numFmtId="180" fontId="2" fillId="0" borderId="0" xfId="0" applyNumberFormat="1" applyFont="1"/>
    <xf numFmtId="0" fontId="11" fillId="0" borderId="0" xfId="0" applyFont="1" applyAlignment="1">
      <alignment horizontal="left" vertical="center"/>
    </xf>
    <xf numFmtId="14" fontId="24" fillId="0" borderId="0" xfId="0" applyNumberFormat="1" applyFont="1" applyFill="1" applyAlignment="1">
      <alignment horizontal="center" vertical="center"/>
    </xf>
    <xf numFmtId="180" fontId="24" fillId="0" borderId="0" xfId="0" applyNumberFormat="1" applyFont="1" applyFill="1" applyAlignment="1">
      <alignment horizontal="left"/>
    </xf>
    <xf numFmtId="0" fontId="12" fillId="0" borderId="0" xfId="0" applyFont="1"/>
    <xf numFmtId="180" fontId="12" fillId="0" borderId="0" xfId="0" applyNumberFormat="1" applyFont="1"/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180" fontId="9" fillId="0" borderId="0" xfId="0" applyNumberFormat="1" applyFont="1" applyAlignment="1">
      <alignment horizontal="center"/>
    </xf>
    <xf numFmtId="0" fontId="1" fillId="0" borderId="0" xfId="0" applyFont="1" applyBorder="1"/>
    <xf numFmtId="0" fontId="9" fillId="0" borderId="8" xfId="0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  <xf numFmtId="180" fontId="9" fillId="0" borderId="3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1" fillId="0" borderId="16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179" fontId="1" fillId="0" borderId="17" xfId="0" applyNumberFormat="1" applyFont="1" applyFill="1" applyBorder="1" applyAlignment="1" applyProtection="1">
      <alignment horizontal="center" vertical="center" wrapText="1"/>
    </xf>
    <xf numFmtId="0" fontId="1" fillId="0" borderId="8" xfId="0" applyFont="1" applyBorder="1" applyAlignment="1">
      <alignment vertical="center" wrapText="1"/>
    </xf>
    <xf numFmtId="182" fontId="1" fillId="0" borderId="3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1" fillId="0" borderId="0" xfId="519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1" fillId="0" borderId="0" xfId="519" applyNumberFormat="1" applyFont="1" applyFill="1" applyBorder="1" applyAlignment="1" applyProtection="1">
      <alignment horizontal="center"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5" fillId="0" borderId="0" xfId="3823" applyFont="1" applyAlignment="1"/>
    <xf numFmtId="180" fontId="25" fillId="0" borderId="0" xfId="0" applyNumberFormat="1" applyFont="1" applyAlignment="1">
      <alignment horizontal="center"/>
    </xf>
    <xf numFmtId="180" fontId="25" fillId="0" borderId="0" xfId="0" applyNumberFormat="1" applyFont="1" applyAlignment="1">
      <alignment horizontal="left"/>
    </xf>
    <xf numFmtId="180" fontId="11" fillId="0" borderId="10" xfId="0" applyNumberFormat="1" applyFont="1" applyBorder="1" applyAlignment="1">
      <alignment horizontal="center" vertical="center"/>
    </xf>
    <xf numFmtId="180" fontId="18" fillId="0" borderId="0" xfId="0" applyNumberFormat="1" applyFont="1" applyAlignment="1">
      <alignment horizontal="center" vertical="center"/>
    </xf>
  </cellXfs>
  <cellStyles count="432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Sheet2_Sheet1_20" xfId="49"/>
    <cellStyle name="20% - 强调文字颜色 1 2" xfId="50"/>
    <cellStyle name="20% - 强调文字颜色 1 2 2" xfId="51"/>
    <cellStyle name="20% - 强调文字颜色 1 2 2 2" xfId="52"/>
    <cellStyle name="20% - 强调文字颜色 1 2 2 3" xfId="53"/>
    <cellStyle name="20% - 强调文字颜色 1 2 2 4" xfId="54"/>
    <cellStyle name="20% - 强调文字颜色 1 2 3" xfId="55"/>
    <cellStyle name="20% - 强调文字颜色 1 2 3 2" xfId="56"/>
    <cellStyle name="20% - 强调文字颜色 1 2 3 3" xfId="57"/>
    <cellStyle name="20% - 强调文字颜色 1 2 4" xfId="58"/>
    <cellStyle name="20% - 强调文字颜色 1 2 4 2" xfId="59"/>
    <cellStyle name="20% - 强调文字颜色 1 2 5" xfId="60"/>
    <cellStyle name="20% - 强调文字颜色 1 2 5 2" xfId="61"/>
    <cellStyle name="20% - 强调文字颜色 1 2 6" xfId="62"/>
    <cellStyle name="20% - 强调文字颜色 1 2 7" xfId="63"/>
    <cellStyle name="20% - 强调文字颜色 1 2 8" xfId="64"/>
    <cellStyle name="20% - 强调文字颜色 1 3" xfId="65"/>
    <cellStyle name="20% - 强调文字颜色 1 3 2" xfId="66"/>
    <cellStyle name="20% - 强调文字颜色 1 4" xfId="67"/>
    <cellStyle name="20% - 强调文字颜色 1 5" xfId="68"/>
    <cellStyle name="20% - 强调文字颜色 1 6" xfId="69"/>
    <cellStyle name="20% - 强调文字颜色 1 7" xfId="70"/>
    <cellStyle name="20% - 强调文字颜色 1 8" xfId="71"/>
    <cellStyle name="20% - 强调文字颜色 2 2" xfId="72"/>
    <cellStyle name="20% - 强调文字颜色 2 2 2" xfId="73"/>
    <cellStyle name="20% - 强调文字颜色 2 2 2 2" xfId="74"/>
    <cellStyle name="20% - 强调文字颜色 2 2 2 3" xfId="75"/>
    <cellStyle name="20% - 强调文字颜色 2 2 2 4" xfId="76"/>
    <cellStyle name="20% - 强调文字颜色 2 2 3" xfId="77"/>
    <cellStyle name="20% - 强调文字颜色 2 2 3 2" xfId="78"/>
    <cellStyle name="20% - 强调文字颜色 2 2 3 3" xfId="79"/>
    <cellStyle name="20% - 强调文字颜色 2 2 4" xfId="80"/>
    <cellStyle name="20% - 强调文字颜色 2 2 4 2" xfId="81"/>
    <cellStyle name="20% - 强调文字颜色 2 2 5" xfId="82"/>
    <cellStyle name="20% - 强调文字颜色 2 2 5 2" xfId="83"/>
    <cellStyle name="20% - 强调文字颜色 2 2 6" xfId="84"/>
    <cellStyle name="20% - 强调文字颜色 2 2 7" xfId="85"/>
    <cellStyle name="20% - 强调文字颜色 2 2 8" xfId="86"/>
    <cellStyle name="20% - 强调文字颜色 2 3" xfId="87"/>
    <cellStyle name="20% - 强调文字颜色 2 3 2" xfId="88"/>
    <cellStyle name="20% - 强调文字颜色 2 4" xfId="89"/>
    <cellStyle name="20% - 强调文字颜色 2 5" xfId="90"/>
    <cellStyle name="20% - 强调文字颜色 2 6" xfId="91"/>
    <cellStyle name="20% - 强调文字颜色 2 7" xfId="92"/>
    <cellStyle name="20% - 强调文字颜色 2 8" xfId="93"/>
    <cellStyle name="20% - 强调文字颜色 3 2" xfId="94"/>
    <cellStyle name="20% - 强调文字颜色 3 2 2" xfId="95"/>
    <cellStyle name="20% - 强调文字颜色 3 2 2 2" xfId="96"/>
    <cellStyle name="20% - 强调文字颜色 3 2 2 3" xfId="97"/>
    <cellStyle name="20% - 强调文字颜色 3 2 2 4" xfId="98"/>
    <cellStyle name="20% - 强调文字颜色 3 2 3" xfId="99"/>
    <cellStyle name="20% - 强调文字颜色 3 2 3 2" xfId="100"/>
    <cellStyle name="20% - 强调文字颜色 3 2 3 3" xfId="101"/>
    <cellStyle name="20% - 强调文字颜色 3 2 4" xfId="102"/>
    <cellStyle name="20% - 强调文字颜色 3 2 4 2" xfId="103"/>
    <cellStyle name="20% - 强调文字颜色 3 2 5" xfId="104"/>
    <cellStyle name="20% - 强调文字颜色 3 2 5 2" xfId="105"/>
    <cellStyle name="20% - 强调文字颜色 3 2 6" xfId="106"/>
    <cellStyle name="20% - 强调文字颜色 3 2 7" xfId="107"/>
    <cellStyle name="20% - 强调文字颜色 3 2 8" xfId="108"/>
    <cellStyle name="20% - 强调文字颜色 3 3" xfId="109"/>
    <cellStyle name="20% - 强调文字颜色 3 3 2" xfId="110"/>
    <cellStyle name="20% - 强调文字颜色 3 4" xfId="111"/>
    <cellStyle name="20% - 强调文字颜色 3 5" xfId="112"/>
    <cellStyle name="20% - 强调文字颜色 3 6" xfId="113"/>
    <cellStyle name="20% - 强调文字颜色 3 7" xfId="114"/>
    <cellStyle name="20% - 强调文字颜色 3 8" xfId="115"/>
    <cellStyle name="20% - 强调文字颜色 4 2" xfId="116"/>
    <cellStyle name="20% - 强调文字颜色 4 2 2" xfId="117"/>
    <cellStyle name="20% - 强调文字颜色 4 2 2 2" xfId="118"/>
    <cellStyle name="20% - 强调文字颜色 4 2 2 3" xfId="119"/>
    <cellStyle name="20% - 强调文字颜色 4 2 2 4" xfId="120"/>
    <cellStyle name="20% - 强调文字颜色 4 2 3" xfId="121"/>
    <cellStyle name="20% - 强调文字颜色 4 2 3 2" xfId="122"/>
    <cellStyle name="20% - 强调文字颜色 4 2 3 3" xfId="123"/>
    <cellStyle name="20% - 强调文字颜色 4 2 4" xfId="124"/>
    <cellStyle name="20% - 强调文字颜色 4 2 4 2" xfId="125"/>
    <cellStyle name="20% - 强调文字颜色 4 2 5" xfId="126"/>
    <cellStyle name="20% - 强调文字颜色 4 2 5 2" xfId="127"/>
    <cellStyle name="20% - 强调文字颜色 4 2 6" xfId="128"/>
    <cellStyle name="20% - 强调文字颜色 4 2 7" xfId="129"/>
    <cellStyle name="20% - 强调文字颜色 4 2 8" xfId="130"/>
    <cellStyle name="20% - 强调文字颜色 4 3" xfId="131"/>
    <cellStyle name="20% - 强调文字颜色 4 3 2" xfId="132"/>
    <cellStyle name="20% - 强调文字颜色 4 4" xfId="133"/>
    <cellStyle name="20% - 强调文字颜色 4 5" xfId="134"/>
    <cellStyle name="20% - 强调文字颜色 4 6" xfId="135"/>
    <cellStyle name="20% - 强调文字颜色 4 7" xfId="136"/>
    <cellStyle name="20% - 强调文字颜色 4 8" xfId="137"/>
    <cellStyle name="20% - 强调文字颜色 5 2" xfId="138"/>
    <cellStyle name="20% - 强调文字颜色 5 2 2" xfId="139"/>
    <cellStyle name="20% - 强调文字颜色 5 2 2 2" xfId="140"/>
    <cellStyle name="20% - 强调文字颜色 5 2 2 3" xfId="141"/>
    <cellStyle name="20% - 强调文字颜色 5 2 2 4" xfId="142"/>
    <cellStyle name="20% - 强调文字颜色 5 2 3" xfId="143"/>
    <cellStyle name="20% - 强调文字颜色 5 2 3 2" xfId="144"/>
    <cellStyle name="20% - 强调文字颜色 5 2 3 3" xfId="145"/>
    <cellStyle name="20% - 强调文字颜色 5 2 4" xfId="146"/>
    <cellStyle name="20% - 强调文字颜色 5 2 4 2" xfId="147"/>
    <cellStyle name="20% - 强调文字颜色 5 2 5" xfId="148"/>
    <cellStyle name="20% - 强调文字颜色 5 2 5 2" xfId="149"/>
    <cellStyle name="20% - 强调文字颜色 5 2 6" xfId="150"/>
    <cellStyle name="20% - 强调文字颜色 5 2 7" xfId="151"/>
    <cellStyle name="20% - 强调文字颜色 5 2 8" xfId="152"/>
    <cellStyle name="20% - 强调文字颜色 5 3" xfId="153"/>
    <cellStyle name="20% - 强调文字颜色 5 3 2" xfId="154"/>
    <cellStyle name="20% - 强调文字颜色 5 4" xfId="155"/>
    <cellStyle name="20% - 强调文字颜色 5 5" xfId="156"/>
    <cellStyle name="20% - 强调文字颜色 5 6" xfId="157"/>
    <cellStyle name="20% - 强调文字颜色 5 7" xfId="158"/>
    <cellStyle name="20% - 强调文字颜色 5 8" xfId="159"/>
    <cellStyle name="20% - 强调文字颜色 6 2" xfId="160"/>
    <cellStyle name="20% - 强调文字颜色 6 2 2" xfId="161"/>
    <cellStyle name="20% - 强调文字颜色 6 2 2 2" xfId="162"/>
    <cellStyle name="20% - 强调文字颜色 6 2 2 3" xfId="163"/>
    <cellStyle name="20% - 强调文字颜色 6 2 2 4" xfId="164"/>
    <cellStyle name="20% - 强调文字颜色 6 2 3" xfId="165"/>
    <cellStyle name="20% - 强调文字颜色 6 2 3 2" xfId="166"/>
    <cellStyle name="20% - 强调文字颜色 6 2 3 3" xfId="167"/>
    <cellStyle name="20% - 强调文字颜色 6 2 4" xfId="168"/>
    <cellStyle name="20% - 强调文字颜色 6 2 4 2" xfId="169"/>
    <cellStyle name="20% - 强调文字颜色 6 2 5" xfId="170"/>
    <cellStyle name="20% - 强调文字颜色 6 2 5 2" xfId="171"/>
    <cellStyle name="20% - 强调文字颜色 6 2 6" xfId="172"/>
    <cellStyle name="20% - 强调文字颜色 6 2 7" xfId="173"/>
    <cellStyle name="20% - 强调文字颜色 6 2 8" xfId="174"/>
    <cellStyle name="20% - 强调文字颜色 6 3" xfId="175"/>
    <cellStyle name="20% - 强调文字颜色 6 3 2" xfId="176"/>
    <cellStyle name="20% - 强调文字颜色 6 4" xfId="177"/>
    <cellStyle name="20% - 强调文字颜色 6 5" xfId="178"/>
    <cellStyle name="20% - 强调文字颜色 6 6" xfId="179"/>
    <cellStyle name="20% - 强调文字颜色 6 7" xfId="180"/>
    <cellStyle name="20% - 强调文字颜色 6 8" xfId="181"/>
    <cellStyle name="20% - 着色 1" xfId="182"/>
    <cellStyle name="20% - 着色 2" xfId="183"/>
    <cellStyle name="20% - 着色 3" xfId="184"/>
    <cellStyle name="20% - 着色 4" xfId="185"/>
    <cellStyle name="20% - 着色 5" xfId="186"/>
    <cellStyle name="20% - 着色 6" xfId="187"/>
    <cellStyle name="40% - 强调文字颜色 1 2" xfId="188"/>
    <cellStyle name="40% - 强调文字颜色 1 2 2" xfId="189"/>
    <cellStyle name="40% - 强调文字颜色 1 2 2 2" xfId="190"/>
    <cellStyle name="40% - 强调文字颜色 1 2 2 3" xfId="191"/>
    <cellStyle name="40% - 强调文字颜色 1 2 2 4" xfId="192"/>
    <cellStyle name="40% - 强调文字颜色 1 2 3" xfId="193"/>
    <cellStyle name="40% - 强调文字颜色 1 2 3 2" xfId="194"/>
    <cellStyle name="40% - 强调文字颜色 1 2 3 3" xfId="195"/>
    <cellStyle name="40% - 强调文字颜色 1 2 4" xfId="196"/>
    <cellStyle name="40% - 强调文字颜色 1 2 4 2" xfId="197"/>
    <cellStyle name="40% - 强调文字颜色 1 2 5" xfId="198"/>
    <cellStyle name="40% - 强调文字颜色 1 2 5 2" xfId="199"/>
    <cellStyle name="40% - 强调文字颜色 1 2 6" xfId="200"/>
    <cellStyle name="40% - 强调文字颜色 1 2 7" xfId="201"/>
    <cellStyle name="40% - 强调文字颜色 1 2 8" xfId="202"/>
    <cellStyle name="40% - 强调文字颜色 1 3" xfId="203"/>
    <cellStyle name="40% - 强调文字颜色 1 3 2" xfId="204"/>
    <cellStyle name="40% - 强调文字颜色 1 4" xfId="205"/>
    <cellStyle name="40% - 强调文字颜色 1 5" xfId="206"/>
    <cellStyle name="40% - 强调文字颜色 1 6" xfId="207"/>
    <cellStyle name="40% - 强调文字颜色 1 7" xfId="208"/>
    <cellStyle name="40% - 强调文字颜色 1 8" xfId="209"/>
    <cellStyle name="40% - 强调文字颜色 2 2" xfId="210"/>
    <cellStyle name="40% - 强调文字颜色 2 2 2" xfId="211"/>
    <cellStyle name="40% - 强调文字颜色 2 2 2 2" xfId="212"/>
    <cellStyle name="40% - 强调文字颜色 2 2 2 3" xfId="213"/>
    <cellStyle name="40% - 强调文字颜色 2 2 2 4" xfId="214"/>
    <cellStyle name="40% - 强调文字颜色 2 2 3" xfId="215"/>
    <cellStyle name="40% - 强调文字颜色 2 2 3 2" xfId="216"/>
    <cellStyle name="40% - 强调文字颜色 2 2 3 3" xfId="217"/>
    <cellStyle name="40% - 强调文字颜色 2 2 4" xfId="218"/>
    <cellStyle name="40% - 强调文字颜色 2 2 4 2" xfId="219"/>
    <cellStyle name="40% - 强调文字颜色 2 2 5" xfId="220"/>
    <cellStyle name="40% - 强调文字颜色 2 2 5 2" xfId="221"/>
    <cellStyle name="40% - 强调文字颜色 2 2 6" xfId="222"/>
    <cellStyle name="40% - 强调文字颜色 2 2 7" xfId="223"/>
    <cellStyle name="40% - 强调文字颜色 2 2 8" xfId="224"/>
    <cellStyle name="40% - 强调文字颜色 2 3" xfId="225"/>
    <cellStyle name="40% - 强调文字颜色 2 3 2" xfId="226"/>
    <cellStyle name="40% - 强调文字颜色 2 4" xfId="227"/>
    <cellStyle name="40% - 强调文字颜色 2 5" xfId="228"/>
    <cellStyle name="40% - 强调文字颜色 2 6" xfId="229"/>
    <cellStyle name="40% - 强调文字颜色 2 7" xfId="230"/>
    <cellStyle name="40% - 强调文字颜色 2 8" xfId="231"/>
    <cellStyle name="40% - 强调文字颜色 3 2" xfId="232"/>
    <cellStyle name="40% - 强调文字颜色 3 2 2" xfId="233"/>
    <cellStyle name="40% - 强调文字颜色 3 2 2 2" xfId="234"/>
    <cellStyle name="40% - 强调文字颜色 3 2 2 3" xfId="235"/>
    <cellStyle name="40% - 强调文字颜色 3 2 2 4" xfId="236"/>
    <cellStyle name="40% - 强调文字颜色 3 2 3" xfId="237"/>
    <cellStyle name="40% - 强调文字颜色 3 2 3 2" xfId="238"/>
    <cellStyle name="40% - 强调文字颜色 3 2 3 3" xfId="239"/>
    <cellStyle name="40% - 强调文字颜色 3 2 4" xfId="240"/>
    <cellStyle name="40% - 强调文字颜色 3 2 4 2" xfId="241"/>
    <cellStyle name="40% - 强调文字颜色 3 2 5" xfId="242"/>
    <cellStyle name="40% - 强调文字颜色 3 2 5 2" xfId="243"/>
    <cellStyle name="40% - 强调文字颜色 3 2 6" xfId="244"/>
    <cellStyle name="40% - 强调文字颜色 3 2 7" xfId="245"/>
    <cellStyle name="40% - 强调文字颜色 3 2 8" xfId="246"/>
    <cellStyle name="40% - 强调文字颜色 3 3" xfId="247"/>
    <cellStyle name="40% - 强调文字颜色 3 3 2" xfId="248"/>
    <cellStyle name="40% - 强调文字颜色 3 4" xfId="249"/>
    <cellStyle name="40% - 强调文字颜色 3 5" xfId="250"/>
    <cellStyle name="40% - 强调文字颜色 3 6" xfId="251"/>
    <cellStyle name="40% - 强调文字颜色 3 7" xfId="252"/>
    <cellStyle name="40% - 强调文字颜色 3 8" xfId="253"/>
    <cellStyle name="40% - 强调文字颜色 4 2" xfId="254"/>
    <cellStyle name="40% - 强调文字颜色 4 2 2" xfId="255"/>
    <cellStyle name="40% - 强调文字颜色 4 2 2 2" xfId="256"/>
    <cellStyle name="40% - 强调文字颜色 4 2 2 3" xfId="257"/>
    <cellStyle name="40% - 强调文字颜色 4 2 2 4" xfId="258"/>
    <cellStyle name="40% - 强调文字颜色 4 2 3" xfId="259"/>
    <cellStyle name="40% - 强调文字颜色 4 2 3 2" xfId="260"/>
    <cellStyle name="40% - 强调文字颜色 4 2 3 3" xfId="261"/>
    <cellStyle name="40% - 强调文字颜色 4 2 4" xfId="262"/>
    <cellStyle name="40% - 强调文字颜色 4 2 4 2" xfId="263"/>
    <cellStyle name="40% - 强调文字颜色 4 2 5" xfId="264"/>
    <cellStyle name="40% - 强调文字颜色 4 2 5 2" xfId="265"/>
    <cellStyle name="40% - 强调文字颜色 4 2 6" xfId="266"/>
    <cellStyle name="40% - 强调文字颜色 4 2 7" xfId="267"/>
    <cellStyle name="40% - 强调文字颜色 4 2 8" xfId="268"/>
    <cellStyle name="40% - 强调文字颜色 4 3" xfId="269"/>
    <cellStyle name="40% - 强调文字颜色 4 3 2" xfId="270"/>
    <cellStyle name="40% - 强调文字颜色 4 4" xfId="271"/>
    <cellStyle name="40% - 强调文字颜色 4 5" xfId="272"/>
    <cellStyle name="40% - 强调文字颜色 4 6" xfId="273"/>
    <cellStyle name="40% - 强调文字颜色 4 7" xfId="274"/>
    <cellStyle name="40% - 强调文字颜色 4 8" xfId="275"/>
    <cellStyle name="40% - 强调文字颜色 5 2" xfId="276"/>
    <cellStyle name="40% - 强调文字颜色 5 2 2" xfId="277"/>
    <cellStyle name="40% - 强调文字颜色 5 2 2 2" xfId="278"/>
    <cellStyle name="40% - 强调文字颜色 5 2 2 3" xfId="279"/>
    <cellStyle name="40% - 强调文字颜色 5 2 2 4" xfId="280"/>
    <cellStyle name="40% - 强调文字颜色 5 2 3" xfId="281"/>
    <cellStyle name="40% - 强调文字颜色 5 2 3 2" xfId="282"/>
    <cellStyle name="40% - 强调文字颜色 5 2 3 3" xfId="283"/>
    <cellStyle name="40% - 强调文字颜色 5 2 4" xfId="284"/>
    <cellStyle name="40% - 强调文字颜色 5 2 4 2" xfId="285"/>
    <cellStyle name="40% - 强调文字颜色 5 2 5" xfId="286"/>
    <cellStyle name="40% - 强调文字颜色 5 2 5 2" xfId="287"/>
    <cellStyle name="40% - 强调文字颜色 5 2 6" xfId="288"/>
    <cellStyle name="40% - 强调文字颜色 5 2 7" xfId="289"/>
    <cellStyle name="40% - 强调文字颜色 5 2 8" xfId="290"/>
    <cellStyle name="40% - 强调文字颜色 5 3" xfId="291"/>
    <cellStyle name="40% - 强调文字颜色 5 3 2" xfId="292"/>
    <cellStyle name="40% - 强调文字颜色 5 4" xfId="293"/>
    <cellStyle name="40% - 强调文字颜色 5 5" xfId="294"/>
    <cellStyle name="40% - 强调文字颜色 5 6" xfId="295"/>
    <cellStyle name="40% - 强调文字颜色 5 7" xfId="296"/>
    <cellStyle name="40% - 强调文字颜色 5 8" xfId="297"/>
    <cellStyle name="40% - 强调文字颜色 6 2" xfId="298"/>
    <cellStyle name="40% - 强调文字颜色 6 2 2" xfId="299"/>
    <cellStyle name="40% - 强调文字颜色 6 2 2 2" xfId="300"/>
    <cellStyle name="40% - 强调文字颜色 6 2 2 3" xfId="301"/>
    <cellStyle name="40% - 强调文字颜色 6 2 2 4" xfId="302"/>
    <cellStyle name="40% - 强调文字颜色 6 2 3" xfId="303"/>
    <cellStyle name="40% - 强调文字颜色 6 2 3 2" xfId="304"/>
    <cellStyle name="40% - 强调文字颜色 6 2 3 3" xfId="305"/>
    <cellStyle name="40% - 强调文字颜色 6 2 4" xfId="306"/>
    <cellStyle name="40% - 强调文字颜色 6 2 4 2" xfId="307"/>
    <cellStyle name="40% - 强调文字颜色 6 2 5" xfId="308"/>
    <cellStyle name="40% - 强调文字颜色 6 2 5 2" xfId="309"/>
    <cellStyle name="40% - 强调文字颜色 6 2 6" xfId="310"/>
    <cellStyle name="40% - 强调文字颜色 6 2 7" xfId="311"/>
    <cellStyle name="40% - 强调文字颜色 6 2 8" xfId="312"/>
    <cellStyle name="40% - 强调文字颜色 6 3" xfId="313"/>
    <cellStyle name="40% - 强调文字颜色 6 3 2" xfId="314"/>
    <cellStyle name="40% - 强调文字颜色 6 4" xfId="315"/>
    <cellStyle name="40% - 强调文字颜色 6 5" xfId="316"/>
    <cellStyle name="40% - 强调文字颜色 6 6" xfId="317"/>
    <cellStyle name="40% - 强调文字颜色 6 7" xfId="318"/>
    <cellStyle name="40% - 强调文字颜色 6 8" xfId="319"/>
    <cellStyle name="40% - 着色 1" xfId="320"/>
    <cellStyle name="40% - 着色 2" xfId="321"/>
    <cellStyle name="40% - 着色 3" xfId="322"/>
    <cellStyle name="40% - 着色 4" xfId="323"/>
    <cellStyle name="40% - 着色 5" xfId="324"/>
    <cellStyle name="40% - 着色 6" xfId="325"/>
    <cellStyle name="60% - 强调文字颜色 1 2" xfId="326"/>
    <cellStyle name="60% - 强调文字颜色 1 2 2" xfId="327"/>
    <cellStyle name="60% - 强调文字颜色 1 2 2 2" xfId="328"/>
    <cellStyle name="60% - 强调文字颜色 1 2 2 3" xfId="329"/>
    <cellStyle name="60% - 强调文字颜色 1 2 2 4" xfId="330"/>
    <cellStyle name="60% - 强调文字颜色 1 2 3" xfId="331"/>
    <cellStyle name="60% - 强调文字颜色 1 2 3 2" xfId="332"/>
    <cellStyle name="60% - 强调文字颜色 1 2 3 3" xfId="333"/>
    <cellStyle name="60% - 强调文字颜色 1 2 4" xfId="334"/>
    <cellStyle name="60% - 强调文字颜色 1 2 4 2" xfId="335"/>
    <cellStyle name="60% - 强调文字颜色 1 2 5" xfId="336"/>
    <cellStyle name="60% - 强调文字颜色 1 2 5 2" xfId="337"/>
    <cellStyle name="60% - 强调文字颜色 1 2 6" xfId="338"/>
    <cellStyle name="60% - 强调文字颜色 1 2 7" xfId="339"/>
    <cellStyle name="60% - 强调文字颜色 1 2 8" xfId="340"/>
    <cellStyle name="60% - 强调文字颜色 1 3" xfId="341"/>
    <cellStyle name="60% - 强调文字颜色 1 3 2" xfId="342"/>
    <cellStyle name="60% - 强调文字颜色 1 4" xfId="343"/>
    <cellStyle name="60% - 强调文字颜色 1 5" xfId="344"/>
    <cellStyle name="60% - 强调文字颜色 1 6" xfId="345"/>
    <cellStyle name="60% - 强调文字颜色 1 7" xfId="346"/>
    <cellStyle name="60% - 强调文字颜色 1 8" xfId="347"/>
    <cellStyle name="60% - 强调文字颜色 2 2" xfId="348"/>
    <cellStyle name="60% - 强调文字颜色 2 2 2" xfId="349"/>
    <cellStyle name="60% - 强调文字颜色 2 2 2 2" xfId="350"/>
    <cellStyle name="60% - 强调文字颜色 2 2 2 3" xfId="351"/>
    <cellStyle name="60% - 强调文字颜色 2 2 2 4" xfId="352"/>
    <cellStyle name="60% - 强调文字颜色 2 2 3" xfId="353"/>
    <cellStyle name="60% - 强调文字颜色 2 2 3 2" xfId="354"/>
    <cellStyle name="60% - 强调文字颜色 2 2 3 3" xfId="355"/>
    <cellStyle name="60% - 强调文字颜色 2 2 4" xfId="356"/>
    <cellStyle name="60% - 强调文字颜色 2 2 4 2" xfId="357"/>
    <cellStyle name="60% - 强调文字颜色 2 2 5" xfId="358"/>
    <cellStyle name="60% - 强调文字颜色 2 2 5 2" xfId="359"/>
    <cellStyle name="60% - 强调文字颜色 2 2 6" xfId="360"/>
    <cellStyle name="60% - 强调文字颜色 2 2 7" xfId="361"/>
    <cellStyle name="60% - 强调文字颜色 2 2 8" xfId="362"/>
    <cellStyle name="60% - 强调文字颜色 2 3" xfId="363"/>
    <cellStyle name="60% - 强调文字颜色 2 3 2" xfId="364"/>
    <cellStyle name="60% - 强调文字颜色 2 4" xfId="365"/>
    <cellStyle name="60% - 强调文字颜色 2 5" xfId="366"/>
    <cellStyle name="60% - 强调文字颜色 2 6" xfId="367"/>
    <cellStyle name="60% - 强调文字颜色 2 7" xfId="368"/>
    <cellStyle name="60% - 强调文字颜色 2 8" xfId="369"/>
    <cellStyle name="60% - 强调文字颜色 3 2" xfId="370"/>
    <cellStyle name="60% - 强调文字颜色 3 2 2" xfId="371"/>
    <cellStyle name="60% - 强调文字颜色 3 2 2 2" xfId="372"/>
    <cellStyle name="60% - 强调文字颜色 3 2 2 3" xfId="373"/>
    <cellStyle name="60% - 强调文字颜色 3 2 2 4" xfId="374"/>
    <cellStyle name="60% - 强调文字颜色 3 2 3" xfId="375"/>
    <cellStyle name="60% - 强调文字颜色 3 2 3 2" xfId="376"/>
    <cellStyle name="60% - 强调文字颜色 3 2 3 3" xfId="377"/>
    <cellStyle name="60% - 强调文字颜色 3 2 4" xfId="378"/>
    <cellStyle name="60% - 强调文字颜色 3 2 4 2" xfId="379"/>
    <cellStyle name="60% - 强调文字颜色 3 2 5" xfId="380"/>
    <cellStyle name="60% - 强调文字颜色 3 2 5 2" xfId="381"/>
    <cellStyle name="60% - 强调文字颜色 3 2 6" xfId="382"/>
    <cellStyle name="60% - 强调文字颜色 3 2 7" xfId="383"/>
    <cellStyle name="60% - 强调文字颜色 3 2 8" xfId="384"/>
    <cellStyle name="60% - 强调文字颜色 3 3" xfId="385"/>
    <cellStyle name="60% - 强调文字颜色 3 3 2" xfId="386"/>
    <cellStyle name="60% - 强调文字颜色 3 4" xfId="387"/>
    <cellStyle name="60% - 强调文字颜色 3 5" xfId="388"/>
    <cellStyle name="60% - 强调文字颜色 3 6" xfId="389"/>
    <cellStyle name="60% - 强调文字颜色 3 7" xfId="390"/>
    <cellStyle name="60% - 强调文字颜色 3 8" xfId="391"/>
    <cellStyle name="60% - 强调文字颜色 4 2" xfId="392"/>
    <cellStyle name="60% - 强调文字颜色 4 2 2" xfId="393"/>
    <cellStyle name="60% - 强调文字颜色 4 2 2 2" xfId="394"/>
    <cellStyle name="60% - 强调文字颜色 4 2 2 3" xfId="395"/>
    <cellStyle name="60% - 强调文字颜色 4 2 2 4" xfId="396"/>
    <cellStyle name="60% - 强调文字颜色 4 2 3" xfId="397"/>
    <cellStyle name="60% - 强调文字颜色 4 2 3 2" xfId="398"/>
    <cellStyle name="60% - 强调文字颜色 4 2 3 3" xfId="399"/>
    <cellStyle name="60% - 强调文字颜色 4 2 4" xfId="400"/>
    <cellStyle name="60% - 强调文字颜色 4 2 4 2" xfId="401"/>
    <cellStyle name="60% - 强调文字颜色 4 2 5" xfId="402"/>
    <cellStyle name="60% - 强调文字颜色 4 2 5 2" xfId="403"/>
    <cellStyle name="60% - 强调文字颜色 4 2 6" xfId="404"/>
    <cellStyle name="60% - 强调文字颜色 4 2 7" xfId="405"/>
    <cellStyle name="60% - 强调文字颜色 4 2 8" xfId="406"/>
    <cellStyle name="60% - 强调文字颜色 4 3" xfId="407"/>
    <cellStyle name="60% - 强调文字颜色 4 3 2" xfId="408"/>
    <cellStyle name="60% - 强调文字颜色 4 4" xfId="409"/>
    <cellStyle name="60% - 强调文字颜色 4 5" xfId="410"/>
    <cellStyle name="60% - 强调文字颜色 4 6" xfId="411"/>
    <cellStyle name="60% - 强调文字颜色 4 7" xfId="412"/>
    <cellStyle name="60% - 强调文字颜色 4 8" xfId="413"/>
    <cellStyle name="60% - 强调文字颜色 5 2" xfId="414"/>
    <cellStyle name="60% - 强调文字颜色 5 2 2" xfId="415"/>
    <cellStyle name="60% - 强调文字颜色 5 2 2 2" xfId="416"/>
    <cellStyle name="60% - 强调文字颜色 5 2 2 3" xfId="417"/>
    <cellStyle name="60% - 强调文字颜色 5 2 2 4" xfId="418"/>
    <cellStyle name="60% - 强调文字颜色 5 2 3" xfId="419"/>
    <cellStyle name="60% - 强调文字颜色 5 2 3 2" xfId="420"/>
    <cellStyle name="60% - 强调文字颜色 5 2 3 3" xfId="421"/>
    <cellStyle name="60% - 强调文字颜色 5 2 4" xfId="422"/>
    <cellStyle name="60% - 强调文字颜色 5 2 4 2" xfId="423"/>
    <cellStyle name="60% - 强调文字颜色 5 2 5" xfId="424"/>
    <cellStyle name="60% - 强调文字颜色 5 2 5 2" xfId="425"/>
    <cellStyle name="60% - 强调文字颜色 5 2 6" xfId="426"/>
    <cellStyle name="60% - 强调文字颜色 5 2 7" xfId="427"/>
    <cellStyle name="60% - 强调文字颜色 5 2 8" xfId="428"/>
    <cellStyle name="60% - 强调文字颜色 5 3" xfId="429"/>
    <cellStyle name="60% - 强调文字颜色 5 3 2" xfId="430"/>
    <cellStyle name="60% - 强调文字颜色 5 4" xfId="431"/>
    <cellStyle name="60% - 强调文字颜色 5 5" xfId="432"/>
    <cellStyle name="60% - 强调文字颜色 5 6" xfId="433"/>
    <cellStyle name="60% - 强调文字颜色 5 7" xfId="434"/>
    <cellStyle name="60% - 强调文字颜色 5 8" xfId="435"/>
    <cellStyle name="60% - 强调文字颜色 6 2" xfId="436"/>
    <cellStyle name="60% - 强调文字颜色 6 2 2" xfId="437"/>
    <cellStyle name="60% - 强调文字颜色 6 2 2 2" xfId="438"/>
    <cellStyle name="60% - 强调文字颜色 6 2 2 3" xfId="439"/>
    <cellStyle name="60% - 强调文字颜色 6 2 2 4" xfId="440"/>
    <cellStyle name="60% - 强调文字颜色 6 2 3" xfId="441"/>
    <cellStyle name="60% - 强调文字颜色 6 2 3 2" xfId="442"/>
    <cellStyle name="60% - 强调文字颜色 6 2 3 3" xfId="443"/>
    <cellStyle name="60% - 强调文字颜色 6 2 4" xfId="444"/>
    <cellStyle name="60% - 强调文字颜色 6 2 4 2" xfId="445"/>
    <cellStyle name="60% - 强调文字颜色 6 2 5" xfId="446"/>
    <cellStyle name="60% - 强调文字颜色 6 2 5 2" xfId="447"/>
    <cellStyle name="60% - 强调文字颜色 6 2 6" xfId="448"/>
    <cellStyle name="60% - 强调文字颜色 6 2 7" xfId="449"/>
    <cellStyle name="60% - 强调文字颜色 6 2 8" xfId="450"/>
    <cellStyle name="60% - 强调文字颜色 6 3" xfId="451"/>
    <cellStyle name="60% - 强调文字颜色 6 3 2" xfId="452"/>
    <cellStyle name="60% - 强调文字颜色 6 4" xfId="453"/>
    <cellStyle name="60% - 强调文字颜色 6 5" xfId="454"/>
    <cellStyle name="60% - 强调文字颜色 6 6" xfId="455"/>
    <cellStyle name="60% - 强调文字颜色 6 7" xfId="456"/>
    <cellStyle name="60% - 强调文字颜色 6 8" xfId="457"/>
    <cellStyle name="60% - 着色 1" xfId="458"/>
    <cellStyle name="60% - 着色 2" xfId="459"/>
    <cellStyle name="60% - 着色 3" xfId="460"/>
    <cellStyle name="60% - 着色 4" xfId="461"/>
    <cellStyle name="60% - 着色 5" xfId="462"/>
    <cellStyle name="60% - 着色 6" xfId="463"/>
    <cellStyle name="Normal 2 2" xfId="464"/>
    <cellStyle name="千位分隔 2" xfId="465"/>
    <cellStyle name="千位分隔 2 2" xfId="466"/>
    <cellStyle name="好 2" xfId="467"/>
    <cellStyle name="好 2 2" xfId="468"/>
    <cellStyle name="好 2 2 2" xfId="469"/>
    <cellStyle name="好 2 2 3" xfId="470"/>
    <cellStyle name="好 2 2 4" xfId="471"/>
    <cellStyle name="好 2 3" xfId="472"/>
    <cellStyle name="好 2 3 2" xfId="473"/>
    <cellStyle name="好 2 3 3" xfId="474"/>
    <cellStyle name="好 2 4" xfId="475"/>
    <cellStyle name="好 2 4 2" xfId="476"/>
    <cellStyle name="好 2 5" xfId="477"/>
    <cellStyle name="好 2 5 2" xfId="478"/>
    <cellStyle name="好 2 6" xfId="479"/>
    <cellStyle name="好 2 7" xfId="480"/>
    <cellStyle name="好 2 8" xfId="481"/>
    <cellStyle name="好 3" xfId="482"/>
    <cellStyle name="好 3 2" xfId="483"/>
    <cellStyle name="好 4" xfId="484"/>
    <cellStyle name="好 5" xfId="485"/>
    <cellStyle name="好 6" xfId="486"/>
    <cellStyle name="好 7" xfId="487"/>
    <cellStyle name="好 8" xfId="488"/>
    <cellStyle name="好 9" xfId="489"/>
    <cellStyle name="好_发货情况表" xfId="490"/>
    <cellStyle name="好_发货情况表 2" xfId="491"/>
    <cellStyle name="好_发货情况表 3" xfId="492"/>
    <cellStyle name="差 2" xfId="493"/>
    <cellStyle name="差 2 2" xfId="494"/>
    <cellStyle name="差 2 2 2" xfId="495"/>
    <cellStyle name="差 2 2 3" xfId="496"/>
    <cellStyle name="差 2 2 4" xfId="497"/>
    <cellStyle name="差 2 3" xfId="498"/>
    <cellStyle name="差 2 3 2" xfId="499"/>
    <cellStyle name="差 2 3 3" xfId="500"/>
    <cellStyle name="差 2 4" xfId="501"/>
    <cellStyle name="差 2 4 2" xfId="502"/>
    <cellStyle name="差 2 5" xfId="503"/>
    <cellStyle name="差 2 5 2" xfId="504"/>
    <cellStyle name="差 2 6" xfId="505"/>
    <cellStyle name="差 2 7" xfId="506"/>
    <cellStyle name="差 2 8" xfId="507"/>
    <cellStyle name="差 3" xfId="508"/>
    <cellStyle name="差 3 2" xfId="509"/>
    <cellStyle name="差 4" xfId="510"/>
    <cellStyle name="差 5" xfId="511"/>
    <cellStyle name="差 6" xfId="512"/>
    <cellStyle name="差 7" xfId="513"/>
    <cellStyle name="差 8" xfId="514"/>
    <cellStyle name="差 9" xfId="515"/>
    <cellStyle name="差_发货情况表" xfId="516"/>
    <cellStyle name="差_发货情况表 2" xfId="517"/>
    <cellStyle name="差_发货情况表 3" xfId="518"/>
    <cellStyle name="常规 10" xfId="519"/>
    <cellStyle name="常规 10 2" xfId="520"/>
    <cellStyle name="常规 10 2 10" xfId="521"/>
    <cellStyle name="常规 10 2 10 2" xfId="522"/>
    <cellStyle name="常规 10 2 10 2 2" xfId="523"/>
    <cellStyle name="常规 10 2 10 3" xfId="524"/>
    <cellStyle name="常规 10 2 11" xfId="525"/>
    <cellStyle name="常规 10 2 11 2" xfId="526"/>
    <cellStyle name="常规 10 2 12" xfId="527"/>
    <cellStyle name="常规 10 2 12 2" xfId="528"/>
    <cellStyle name="常规 10 2 13" xfId="529"/>
    <cellStyle name="常规 10 2 13 2" xfId="530"/>
    <cellStyle name="常规 10 2 14" xfId="531"/>
    <cellStyle name="常规 10 2 14 2" xfId="532"/>
    <cellStyle name="常规 10 2 15" xfId="533"/>
    <cellStyle name="常规 10 2 15 2" xfId="534"/>
    <cellStyle name="常规 10 2 16" xfId="535"/>
    <cellStyle name="常规 10 2 16 2" xfId="536"/>
    <cellStyle name="常规 10 2 17" xfId="537"/>
    <cellStyle name="常规 10 2 17 2" xfId="538"/>
    <cellStyle name="常规 10 2 18" xfId="539"/>
    <cellStyle name="常规 10 2 18 2" xfId="540"/>
    <cellStyle name="常规 10 2 19" xfId="541"/>
    <cellStyle name="常规 10 2 2" xfId="542"/>
    <cellStyle name="常规 10 2 2 2" xfId="543"/>
    <cellStyle name="常规 10 2 2 2 2" xfId="544"/>
    <cellStyle name="常规 10 2 2 2 2 2" xfId="545"/>
    <cellStyle name="常规 10 2 2 2 3" xfId="546"/>
    <cellStyle name="常规 10 2 2 2 3 2" xfId="547"/>
    <cellStyle name="常规 10 2 2 2 4" xfId="548"/>
    <cellStyle name="常规 10 2 2 3" xfId="549"/>
    <cellStyle name="常规 10 2 2 3 2" xfId="550"/>
    <cellStyle name="常规 10 2 2 3 2 2" xfId="551"/>
    <cellStyle name="常规 10 2 2 3 3" xfId="552"/>
    <cellStyle name="常规 10 2 2 3 3 2" xfId="553"/>
    <cellStyle name="常规 10 2 2 3 4" xfId="554"/>
    <cellStyle name="常规 10 2 2 4" xfId="555"/>
    <cellStyle name="常规 10 2 2 4 2" xfId="556"/>
    <cellStyle name="常规 10 2 2 4 2 2" xfId="557"/>
    <cellStyle name="常规 10 2 2 4 3" xfId="558"/>
    <cellStyle name="常规 10 2 2 4 3 2" xfId="559"/>
    <cellStyle name="常规 10 2 2 4 4" xfId="560"/>
    <cellStyle name="常规 10 2 2 5" xfId="561"/>
    <cellStyle name="常规 10 2 2 5 2" xfId="562"/>
    <cellStyle name="常规 10 2 2 6" xfId="563"/>
    <cellStyle name="常规 10 2 2 6 2" xfId="564"/>
    <cellStyle name="常规 10 2 2 7" xfId="565"/>
    <cellStyle name="常规 10 2 2 7 2" xfId="566"/>
    <cellStyle name="常规 10 2 2 8" xfId="567"/>
    <cellStyle name="常规 10 2 3" xfId="568"/>
    <cellStyle name="常规 10 2 3 2" xfId="569"/>
    <cellStyle name="常规 10 2 3 2 2" xfId="570"/>
    <cellStyle name="常规 10 2 3 2 2 2" xfId="571"/>
    <cellStyle name="常规 10 2 3 2 3" xfId="572"/>
    <cellStyle name="常规 10 2 3 2 3 2" xfId="573"/>
    <cellStyle name="常规 10 2 3 2 4" xfId="574"/>
    <cellStyle name="常规 10 2 3 3" xfId="575"/>
    <cellStyle name="常规 10 2 3 3 2" xfId="576"/>
    <cellStyle name="常规 10 2 3 3 2 2" xfId="577"/>
    <cellStyle name="常规 10 2 3 3 3" xfId="578"/>
    <cellStyle name="常规 10 2 3 3 3 2" xfId="579"/>
    <cellStyle name="常规 10 2 3 3 4" xfId="580"/>
    <cellStyle name="常规 10 2 3 4" xfId="581"/>
    <cellStyle name="常规 10 2 3 4 2" xfId="582"/>
    <cellStyle name="常规 10 2 3 4 2 2" xfId="583"/>
    <cellStyle name="常规 10 2 3 4 3" xfId="584"/>
    <cellStyle name="常规 10 2 3 4 3 2" xfId="585"/>
    <cellStyle name="常规 10 2 3 4 4" xfId="586"/>
    <cellStyle name="常规 10 2 3 5" xfId="587"/>
    <cellStyle name="常规 10 2 3 5 2" xfId="588"/>
    <cellStyle name="常规 10 2 3 6" xfId="589"/>
    <cellStyle name="常规 10 2 3 6 2" xfId="590"/>
    <cellStyle name="常规 10 2 3 7" xfId="591"/>
    <cellStyle name="常规 10 2 3 7 2" xfId="592"/>
    <cellStyle name="常规 10 2 3 8" xfId="593"/>
    <cellStyle name="常规 10 2 4" xfId="594"/>
    <cellStyle name="常规 10 2 4 2" xfId="595"/>
    <cellStyle name="常规 10 2 4 2 2" xfId="596"/>
    <cellStyle name="常规 10 2 4 2 2 2" xfId="597"/>
    <cellStyle name="常规 10 2 4 2 3" xfId="598"/>
    <cellStyle name="常规 10 2 4 2 3 2" xfId="599"/>
    <cellStyle name="常规 10 2 4 2 4" xfId="600"/>
    <cellStyle name="常规 10 2 4 3" xfId="601"/>
    <cellStyle name="常规 10 2 4 3 2" xfId="602"/>
    <cellStyle name="常规 10 2 4 3 2 2" xfId="603"/>
    <cellStyle name="常规 10 2 4 3 3" xfId="604"/>
    <cellStyle name="常规 10 2 4 3 3 2" xfId="605"/>
    <cellStyle name="常规 10 2 4 3 4" xfId="606"/>
    <cellStyle name="常规 10 2 4 4" xfId="607"/>
    <cellStyle name="常规 10 2 4 4 2" xfId="608"/>
    <cellStyle name="常规 10 2 4 4 2 2" xfId="609"/>
    <cellStyle name="常规 10 2 4 4 3" xfId="610"/>
    <cellStyle name="常规 10 2 4 4 3 2" xfId="611"/>
    <cellStyle name="常规 10 2 4 4 4" xfId="612"/>
    <cellStyle name="常规 10 2 4 5" xfId="613"/>
    <cellStyle name="常规 10 2 4 5 2" xfId="614"/>
    <cellStyle name="常规 10 2 4 6" xfId="615"/>
    <cellStyle name="常规 10 2 4 6 2" xfId="616"/>
    <cellStyle name="常规 10 2 4 7" xfId="617"/>
    <cellStyle name="常规 10 2 4 7 2" xfId="618"/>
    <cellStyle name="常规 10 2 4 8" xfId="619"/>
    <cellStyle name="常规 10 2 5" xfId="620"/>
    <cellStyle name="常规 10 2 5 2" xfId="621"/>
    <cellStyle name="常规 10 2 5 2 2" xfId="622"/>
    <cellStyle name="常规 10 2 5 2 2 2" xfId="623"/>
    <cellStyle name="常规 10 2 5 2 3" xfId="624"/>
    <cellStyle name="常规 10 2 5 2 3 2" xfId="625"/>
    <cellStyle name="常规 10 2 5 2 4" xfId="626"/>
    <cellStyle name="常规 10 2 5 3" xfId="627"/>
    <cellStyle name="常规 10 2 5 3 2" xfId="628"/>
    <cellStyle name="常规 10 2 5 3 2 2" xfId="629"/>
    <cellStyle name="常规 10 2 5 3 3" xfId="630"/>
    <cellStyle name="常规 10 2 5 3 3 2" xfId="631"/>
    <cellStyle name="常规 10 2 5 3 4" xfId="632"/>
    <cellStyle name="常规 10 2 5 4" xfId="633"/>
    <cellStyle name="常规 10 2 5 4 2" xfId="634"/>
    <cellStyle name="常规 10 2 5 4 2 2" xfId="635"/>
    <cellStyle name="常规 10 2 5 4 3" xfId="636"/>
    <cellStyle name="常规 10 2 5 4 3 2" xfId="637"/>
    <cellStyle name="常规 10 2 5 4 4" xfId="638"/>
    <cellStyle name="常规 10 2 5 5" xfId="639"/>
    <cellStyle name="常规 10 2 5 5 2" xfId="640"/>
    <cellStyle name="常规 10 2 5 6" xfId="641"/>
    <cellStyle name="常规 10 2 5 6 2" xfId="642"/>
    <cellStyle name="常规 10 2 5 7" xfId="643"/>
    <cellStyle name="常规 10 2 5 7 2" xfId="644"/>
    <cellStyle name="常规 10 2 5 8" xfId="645"/>
    <cellStyle name="常规 10 2 6" xfId="646"/>
    <cellStyle name="常规 10 2 6 2" xfId="647"/>
    <cellStyle name="常规 10 2 6 2 2" xfId="648"/>
    <cellStyle name="常规 10 2 6 2 2 2" xfId="649"/>
    <cellStyle name="常规 10 2 6 2 3" xfId="650"/>
    <cellStyle name="常规 10 2 6 2 3 2" xfId="651"/>
    <cellStyle name="常规 10 2 6 2 4" xfId="652"/>
    <cellStyle name="常规 10 2 6 3" xfId="653"/>
    <cellStyle name="常规 10 2 6 3 2" xfId="654"/>
    <cellStyle name="常规 10 2 6 3 2 2" xfId="655"/>
    <cellStyle name="常规 10 2 6 3 3" xfId="656"/>
    <cellStyle name="常规 10 2 6 3 3 2" xfId="657"/>
    <cellStyle name="常规 10 2 6 3 4" xfId="658"/>
    <cellStyle name="常规 10 2 6 4" xfId="659"/>
    <cellStyle name="常规 10 2 6 4 2" xfId="660"/>
    <cellStyle name="常规 10 2 6 4 2 2" xfId="661"/>
    <cellStyle name="常规 10 2 6 4 3" xfId="662"/>
    <cellStyle name="常规 10 2 6 4 3 2" xfId="663"/>
    <cellStyle name="常规 10 2 6 4 4" xfId="664"/>
    <cellStyle name="常规 10 2 6 5" xfId="665"/>
    <cellStyle name="常规 10 2 6 5 2" xfId="666"/>
    <cellStyle name="常规 10 2 6 6" xfId="667"/>
    <cellStyle name="常规 10 2 6 6 2" xfId="668"/>
    <cellStyle name="常规 10 2 6 7" xfId="669"/>
    <cellStyle name="常规 10 2 6 7 2" xfId="670"/>
    <cellStyle name="常规 10 2 6 8" xfId="671"/>
    <cellStyle name="常规 10 2 7" xfId="672"/>
    <cellStyle name="常规 10 2 7 2" xfId="673"/>
    <cellStyle name="常规 10 2 7 2 2" xfId="674"/>
    <cellStyle name="常规 10 2 7 2 2 2" xfId="675"/>
    <cellStyle name="常规 10 2 7 2 3" xfId="676"/>
    <cellStyle name="常规 10 2 7 2 3 2" xfId="677"/>
    <cellStyle name="常规 10 2 7 2 4" xfId="678"/>
    <cellStyle name="常规 10 2 7 3" xfId="679"/>
    <cellStyle name="常规 10 2 7 3 2" xfId="680"/>
    <cellStyle name="常规 10 2 7 3 2 2" xfId="681"/>
    <cellStyle name="常规 10 2 7 3 3" xfId="682"/>
    <cellStyle name="常规 10 2 7 3 3 2" xfId="683"/>
    <cellStyle name="常规 10 2 7 3 4" xfId="684"/>
    <cellStyle name="常规 10 2 7 4" xfId="685"/>
    <cellStyle name="常规 10 2 7 4 2" xfId="686"/>
    <cellStyle name="常规 10 2 7 4 2 2" xfId="687"/>
    <cellStyle name="常规 10 2 7 4 3" xfId="688"/>
    <cellStyle name="常规 10 2 7 4 3 2" xfId="689"/>
    <cellStyle name="常规 10 2 7 4 4" xfId="690"/>
    <cellStyle name="常规 10 2 7 5" xfId="691"/>
    <cellStyle name="常规 10 2 7 5 2" xfId="692"/>
    <cellStyle name="常规 10 2 7 6" xfId="693"/>
    <cellStyle name="常规 10 2 7 6 2" xfId="694"/>
    <cellStyle name="常规 10 2 7 7" xfId="695"/>
    <cellStyle name="常规 10 2 8" xfId="696"/>
    <cellStyle name="常规 10 2 8 2" xfId="697"/>
    <cellStyle name="常规 10 2 8 2 2" xfId="698"/>
    <cellStyle name="常规 10 2 8 2 2 2" xfId="699"/>
    <cellStyle name="常规 10 2 8 2 3" xfId="700"/>
    <cellStyle name="常规 10 2 8 2 3 2" xfId="701"/>
    <cellStyle name="常规 10 2 8 2 4" xfId="702"/>
    <cellStyle name="常规 10 2 8 3" xfId="703"/>
    <cellStyle name="常规 10 2 8 3 2" xfId="704"/>
    <cellStyle name="常规 10 2 8 3 2 2" xfId="705"/>
    <cellStyle name="常规 10 2 8 3 3" xfId="706"/>
    <cellStyle name="常规 10 2 8 3 3 2" xfId="707"/>
    <cellStyle name="常规 10 2 8 3 4" xfId="708"/>
    <cellStyle name="常规 10 2 8 4" xfId="709"/>
    <cellStyle name="常规 10 2 8 4 2" xfId="710"/>
    <cellStyle name="常规 10 2 8 5" xfId="711"/>
    <cellStyle name="常规 10 2 8 5 2" xfId="712"/>
    <cellStyle name="常规 10 2 8 6" xfId="713"/>
    <cellStyle name="常规 10 2 9" xfId="714"/>
    <cellStyle name="常规 10 2 9 2" xfId="715"/>
    <cellStyle name="常规 10 2 9 2 2" xfId="716"/>
    <cellStyle name="常规 10 2 9 3" xfId="717"/>
    <cellStyle name="常规 10 3" xfId="718"/>
    <cellStyle name="常规 11" xfId="719"/>
    <cellStyle name="常规 11 2" xfId="720"/>
    <cellStyle name="常规 11 2 10" xfId="721"/>
    <cellStyle name="常规 11 2 10 2" xfId="722"/>
    <cellStyle name="常规 11 2 10 2 2" xfId="723"/>
    <cellStyle name="常规 11 2 10 3" xfId="724"/>
    <cellStyle name="常规 11 2 11" xfId="725"/>
    <cellStyle name="常规 11 2 11 2" xfId="726"/>
    <cellStyle name="常规 11 2 12" xfId="727"/>
    <cellStyle name="常规 11 2 12 2" xfId="728"/>
    <cellStyle name="常规 11 2 13" xfId="729"/>
    <cellStyle name="常规 11 2 13 2" xfId="730"/>
    <cellStyle name="常规 11 2 14" xfId="731"/>
    <cellStyle name="常规 11 2 14 2" xfId="732"/>
    <cellStyle name="常规 11 2 15" xfId="733"/>
    <cellStyle name="常规 11 2 15 2" xfId="734"/>
    <cellStyle name="常规 11 2 16" xfId="735"/>
    <cellStyle name="常规 11 2 16 2" xfId="736"/>
    <cellStyle name="常规 11 2 17" xfId="737"/>
    <cellStyle name="常规 11 2 17 2" xfId="738"/>
    <cellStyle name="常规 11 2 18" xfId="739"/>
    <cellStyle name="常规 11 2 18 2" xfId="740"/>
    <cellStyle name="常规 11 2 19" xfId="741"/>
    <cellStyle name="常规 11 2 2" xfId="742"/>
    <cellStyle name="常规 11 2 2 2" xfId="743"/>
    <cellStyle name="常规 11 2 2 2 2" xfId="744"/>
    <cellStyle name="常规 11 2 2 2 2 2" xfId="745"/>
    <cellStyle name="常规 11 2 2 2 3" xfId="746"/>
    <cellStyle name="常规 11 2 2 2 3 2" xfId="747"/>
    <cellStyle name="常规 11 2 2 2 4" xfId="748"/>
    <cellStyle name="常规 11 2 2 3" xfId="749"/>
    <cellStyle name="常规 11 2 2 3 2" xfId="750"/>
    <cellStyle name="常规 11 2 2 3 2 2" xfId="751"/>
    <cellStyle name="常规 11 2 2 3 3" xfId="752"/>
    <cellStyle name="常规 11 2 2 3 3 2" xfId="753"/>
    <cellStyle name="常规 11 2 2 3 4" xfId="754"/>
    <cellStyle name="常规 11 2 2 4" xfId="755"/>
    <cellStyle name="常规 11 2 2 4 2" xfId="756"/>
    <cellStyle name="常规 11 2 2 4 2 2" xfId="757"/>
    <cellStyle name="常规 11 2 2 4 3" xfId="758"/>
    <cellStyle name="常规 11 2 2 4 3 2" xfId="759"/>
    <cellStyle name="常规 11 2 2 4 4" xfId="760"/>
    <cellStyle name="常规 11 2 2 5" xfId="761"/>
    <cellStyle name="常规 11 2 2 5 2" xfId="762"/>
    <cellStyle name="常规 11 2 2 6" xfId="763"/>
    <cellStyle name="常规 11 2 2 6 2" xfId="764"/>
    <cellStyle name="常规 11 2 2 7" xfId="765"/>
    <cellStyle name="常规 11 2 2 7 2" xfId="766"/>
    <cellStyle name="常规 11 2 2 8" xfId="767"/>
    <cellStyle name="常规 11 2 3" xfId="768"/>
    <cellStyle name="常规 11 2 3 2" xfId="769"/>
    <cellStyle name="常规 11 2 3 2 2" xfId="770"/>
    <cellStyle name="常规 11 2 3 2 2 2" xfId="771"/>
    <cellStyle name="常规 11 2 3 2 3" xfId="772"/>
    <cellStyle name="常规 11 2 3 2 3 2" xfId="773"/>
    <cellStyle name="常规 11 2 3 2 4" xfId="774"/>
    <cellStyle name="常规 11 2 3 3" xfId="775"/>
    <cellStyle name="常规 11 2 3 3 2" xfId="776"/>
    <cellStyle name="常规 11 2 3 3 2 2" xfId="777"/>
    <cellStyle name="常规 11 2 3 3 3" xfId="778"/>
    <cellStyle name="常规 11 2 3 3 3 2" xfId="779"/>
    <cellStyle name="常规 11 2 3 3 4" xfId="780"/>
    <cellStyle name="常规 11 2 3 4" xfId="781"/>
    <cellStyle name="常规 11 2 3 4 2" xfId="782"/>
    <cellStyle name="常规 11 2 3 4 2 2" xfId="783"/>
    <cellStyle name="常规 11 2 3 4 3" xfId="784"/>
    <cellStyle name="常规 11 2 3 4 3 2" xfId="785"/>
    <cellStyle name="常规 11 2 3 4 4" xfId="786"/>
    <cellStyle name="常规 11 2 3 5" xfId="787"/>
    <cellStyle name="常规 11 2 3 5 2" xfId="788"/>
    <cellStyle name="常规 11 2 3 6" xfId="789"/>
    <cellStyle name="常规 11 2 3 6 2" xfId="790"/>
    <cellStyle name="常规 11 2 3 7" xfId="791"/>
    <cellStyle name="常规 11 2 3 7 2" xfId="792"/>
    <cellStyle name="常规 11 2 3 8" xfId="793"/>
    <cellStyle name="常规 11 2 4" xfId="794"/>
    <cellStyle name="常规 11 2 4 2" xfId="795"/>
    <cellStyle name="常规 11 2 4 2 2" xfId="796"/>
    <cellStyle name="常规 11 2 4 2 2 2" xfId="797"/>
    <cellStyle name="常规 11 2 4 2 3" xfId="798"/>
    <cellStyle name="常规 11 2 4 2 3 2" xfId="799"/>
    <cellStyle name="常规 11 2 4 2 4" xfId="800"/>
    <cellStyle name="常规 11 2 4 3" xfId="801"/>
    <cellStyle name="常规 11 2 4 3 2" xfId="802"/>
    <cellStyle name="常规 11 2 4 3 2 2" xfId="803"/>
    <cellStyle name="常规 11 2 4 3 3" xfId="804"/>
    <cellStyle name="常规 11 2 4 3 3 2" xfId="805"/>
    <cellStyle name="常规 11 2 4 3 4" xfId="806"/>
    <cellStyle name="常规 11 2 4 4" xfId="807"/>
    <cellStyle name="常规 11 2 4 4 2" xfId="808"/>
    <cellStyle name="常规 11 2 4 4 2 2" xfId="809"/>
    <cellStyle name="常规 11 2 4 4 3" xfId="810"/>
    <cellStyle name="常规 11 2 4 4 3 2" xfId="811"/>
    <cellStyle name="常规 11 2 4 4 4" xfId="812"/>
    <cellStyle name="常规 11 2 4 5" xfId="813"/>
    <cellStyle name="常规 11 2 4 5 2" xfId="814"/>
    <cellStyle name="常规 11 2 4 6" xfId="815"/>
    <cellStyle name="常规 11 2 4 6 2" xfId="816"/>
    <cellStyle name="常规 11 2 4 7" xfId="817"/>
    <cellStyle name="常规 11 2 4 7 2" xfId="818"/>
    <cellStyle name="常规 11 2 4 8" xfId="819"/>
    <cellStyle name="常规 11 2 5" xfId="820"/>
    <cellStyle name="常规 11 2 5 2" xfId="821"/>
    <cellStyle name="常规 11 2 5 2 2" xfId="822"/>
    <cellStyle name="常规 11 2 5 2 2 2" xfId="823"/>
    <cellStyle name="常规 11 2 5 2 3" xfId="824"/>
    <cellStyle name="常规 11 2 5 2 3 2" xfId="825"/>
    <cellStyle name="常规 11 2 5 2 4" xfId="826"/>
    <cellStyle name="常规 11 2 5 3" xfId="827"/>
    <cellStyle name="常规 11 2 5 3 2" xfId="828"/>
    <cellStyle name="常规 11 2 5 3 2 2" xfId="829"/>
    <cellStyle name="常规 11 2 5 3 3" xfId="830"/>
    <cellStyle name="常规 11 2 5 3 3 2" xfId="831"/>
    <cellStyle name="常规 11 2 5 3 4" xfId="832"/>
    <cellStyle name="常规 11 2 5 4" xfId="833"/>
    <cellStyle name="常规 11 2 5 4 2" xfId="834"/>
    <cellStyle name="常规 11 2 5 4 2 2" xfId="835"/>
    <cellStyle name="常规 11 2 5 4 3" xfId="836"/>
    <cellStyle name="常规 11 2 5 4 3 2" xfId="837"/>
    <cellStyle name="常规 11 2 5 4 4" xfId="838"/>
    <cellStyle name="常规 11 2 5 5" xfId="839"/>
    <cellStyle name="常规 11 2 5 5 2" xfId="840"/>
    <cellStyle name="常规 11 2 5 6" xfId="841"/>
    <cellStyle name="常规 11 2 5 6 2" xfId="842"/>
    <cellStyle name="常规 11 2 5 7" xfId="843"/>
    <cellStyle name="常规 11 2 5 7 2" xfId="844"/>
    <cellStyle name="常规 11 2 5 8" xfId="845"/>
    <cellStyle name="常规 11 2 6" xfId="846"/>
    <cellStyle name="常规 11 2 6 2" xfId="847"/>
    <cellStyle name="常规 11 2 6 2 2" xfId="848"/>
    <cellStyle name="常规 11 2 6 2 2 2" xfId="849"/>
    <cellStyle name="常规 11 2 6 2 3" xfId="850"/>
    <cellStyle name="常规 11 2 6 2 3 2" xfId="851"/>
    <cellStyle name="常规 11 2 6 2 4" xfId="852"/>
    <cellStyle name="常规 11 2 6 3" xfId="853"/>
    <cellStyle name="常规 11 2 6 3 2" xfId="854"/>
    <cellStyle name="常规 11 2 6 3 2 2" xfId="855"/>
    <cellStyle name="常规 11 2 6 3 3" xfId="856"/>
    <cellStyle name="常规 11 2 6 3 3 2" xfId="857"/>
    <cellStyle name="常规 11 2 6 3 4" xfId="858"/>
    <cellStyle name="常规 11 2 6 4" xfId="859"/>
    <cellStyle name="常规 11 2 6 4 2" xfId="860"/>
    <cellStyle name="常规 11 2 6 4 2 2" xfId="861"/>
    <cellStyle name="常规 11 2 6 4 3" xfId="862"/>
    <cellStyle name="常规 11 2 6 4 3 2" xfId="863"/>
    <cellStyle name="常规 11 2 6 4 4" xfId="864"/>
    <cellStyle name="常规 11 2 6 5" xfId="865"/>
    <cellStyle name="常规 11 2 6 5 2" xfId="866"/>
    <cellStyle name="常规 11 2 6 6" xfId="867"/>
    <cellStyle name="常规 11 2 6 6 2" xfId="868"/>
    <cellStyle name="常规 11 2 6 7" xfId="869"/>
    <cellStyle name="常规 11 2 6 7 2" xfId="870"/>
    <cellStyle name="常规 11 2 6 8" xfId="871"/>
    <cellStyle name="常规 11 2 7" xfId="872"/>
    <cellStyle name="常规 11 2 7 2" xfId="873"/>
    <cellStyle name="常规 11 2 7 2 2" xfId="874"/>
    <cellStyle name="常规 11 2 7 2 2 2" xfId="875"/>
    <cellStyle name="常规 11 2 7 2 3" xfId="876"/>
    <cellStyle name="常规 11 2 7 2 3 2" xfId="877"/>
    <cellStyle name="常规 11 2 7 2 4" xfId="878"/>
    <cellStyle name="常规 11 2 7 3" xfId="879"/>
    <cellStyle name="常规 11 2 7 3 2" xfId="880"/>
    <cellStyle name="常规 11 2 7 3 2 2" xfId="881"/>
    <cellStyle name="常规 11 2 7 3 3" xfId="882"/>
    <cellStyle name="常规 11 2 7 3 3 2" xfId="883"/>
    <cellStyle name="常规 11 2 7 3 4" xfId="884"/>
    <cellStyle name="常规 11 2 7 4" xfId="885"/>
    <cellStyle name="常规 11 2 7 4 2" xfId="886"/>
    <cellStyle name="常规 11 2 7 4 2 2" xfId="887"/>
    <cellStyle name="常规 11 2 7 4 3" xfId="888"/>
    <cellStyle name="常规 11 2 7 4 3 2" xfId="889"/>
    <cellStyle name="常规 11 2 7 4 4" xfId="890"/>
    <cellStyle name="常规 11 2 7 5" xfId="891"/>
    <cellStyle name="常规 11 2 7 5 2" xfId="892"/>
    <cellStyle name="常规 11 2 7 6" xfId="893"/>
    <cellStyle name="常规 11 2 7 6 2" xfId="894"/>
    <cellStyle name="常规 11 2 7 7" xfId="895"/>
    <cellStyle name="常规 11 2 8" xfId="896"/>
    <cellStyle name="常规 11 2 8 2" xfId="897"/>
    <cellStyle name="常规 11 2 8 2 2" xfId="898"/>
    <cellStyle name="常规 11 2 8 2 2 2" xfId="899"/>
    <cellStyle name="常规 11 2 8 2 3" xfId="900"/>
    <cellStyle name="常规 11 2 8 2 3 2" xfId="901"/>
    <cellStyle name="常规 11 2 8 2 4" xfId="902"/>
    <cellStyle name="常规 11 2 8 3" xfId="903"/>
    <cellStyle name="常规 11 2 8 3 2" xfId="904"/>
    <cellStyle name="常规 11 2 8 3 2 2" xfId="905"/>
    <cellStyle name="常规 11 2 8 3 3" xfId="906"/>
    <cellStyle name="常规 11 2 8 3 3 2" xfId="907"/>
    <cellStyle name="常规 11 2 8 3 4" xfId="908"/>
    <cellStyle name="常规 11 2 8 4" xfId="909"/>
    <cellStyle name="常规 11 2 8 4 2" xfId="910"/>
    <cellStyle name="常规 11 2 8 5" xfId="911"/>
    <cellStyle name="常规 11 2 8 5 2" xfId="912"/>
    <cellStyle name="常规 11 2 8 6" xfId="913"/>
    <cellStyle name="常规 11 2 9" xfId="914"/>
    <cellStyle name="常规 11 2 9 2" xfId="915"/>
    <cellStyle name="常规 11 2 9 2 2" xfId="916"/>
    <cellStyle name="常规 11 2 9 3" xfId="917"/>
    <cellStyle name="常规 11 3" xfId="918"/>
    <cellStyle name="常规 11 4" xfId="919"/>
    <cellStyle name="常规 12" xfId="920"/>
    <cellStyle name="常规 12 2" xfId="921"/>
    <cellStyle name="常规 12 2 10" xfId="922"/>
    <cellStyle name="常规 12 2 10 2" xfId="923"/>
    <cellStyle name="常规 12 2 10 2 2" xfId="924"/>
    <cellStyle name="常规 12 2 10 3" xfId="925"/>
    <cellStyle name="常规 12 2 11" xfId="926"/>
    <cellStyle name="常规 12 2 11 2" xfId="927"/>
    <cellStyle name="常规 12 2 12" xfId="928"/>
    <cellStyle name="常规 12 2 12 2" xfId="929"/>
    <cellStyle name="常规 12 2 13" xfId="930"/>
    <cellStyle name="常规 12 2 13 2" xfId="931"/>
    <cellStyle name="常规 12 2 14" xfId="932"/>
    <cellStyle name="常规 12 2 14 2" xfId="933"/>
    <cellStyle name="常规 12 2 15" xfId="934"/>
    <cellStyle name="常规 12 2 15 2" xfId="935"/>
    <cellStyle name="常规 12 2 16" xfId="936"/>
    <cellStyle name="常规 12 2 16 2" xfId="937"/>
    <cellStyle name="常规 12 2 17" xfId="938"/>
    <cellStyle name="常规 12 2 17 2" xfId="939"/>
    <cellStyle name="常规 12 2 18" xfId="940"/>
    <cellStyle name="常规 12 2 18 2" xfId="941"/>
    <cellStyle name="常规 12 2 19" xfId="942"/>
    <cellStyle name="常规 12 2 2" xfId="943"/>
    <cellStyle name="常规 12 2 2 2" xfId="944"/>
    <cellStyle name="常规 12 2 2 2 2" xfId="945"/>
    <cellStyle name="常规 12 2 2 2 2 2" xfId="946"/>
    <cellStyle name="常规 12 2 2 2 3" xfId="947"/>
    <cellStyle name="常规 12 2 2 2 3 2" xfId="948"/>
    <cellStyle name="常规 12 2 2 2 4" xfId="949"/>
    <cellStyle name="常规 12 2 2 3" xfId="950"/>
    <cellStyle name="常规 12 2 2 3 2" xfId="951"/>
    <cellStyle name="常规 12 2 2 3 2 2" xfId="952"/>
    <cellStyle name="常规 12 2 2 3 3" xfId="953"/>
    <cellStyle name="常规 12 2 2 3 3 2" xfId="954"/>
    <cellStyle name="常规 12 2 2 3 4" xfId="955"/>
    <cellStyle name="常规 12 2 2 4" xfId="956"/>
    <cellStyle name="常规 12 2 2 4 2" xfId="957"/>
    <cellStyle name="常规 12 2 2 4 2 2" xfId="958"/>
    <cellStyle name="常规 12 2 2 4 3" xfId="959"/>
    <cellStyle name="常规 12 2 2 4 3 2" xfId="960"/>
    <cellStyle name="常规 12 2 2 4 4" xfId="961"/>
    <cellStyle name="常规 12 2 2 5" xfId="962"/>
    <cellStyle name="常规 12 2 2 5 2" xfId="963"/>
    <cellStyle name="常规 12 2 2 6" xfId="964"/>
    <cellStyle name="常规 12 2 2 6 2" xfId="965"/>
    <cellStyle name="常规 12 2 2 7" xfId="966"/>
    <cellStyle name="常规 12 2 2 7 2" xfId="967"/>
    <cellStyle name="常规 12 2 2 8" xfId="968"/>
    <cellStyle name="常规 12 2 3" xfId="969"/>
    <cellStyle name="常规 12 2 3 2" xfId="970"/>
    <cellStyle name="常规 12 2 3 2 2" xfId="971"/>
    <cellStyle name="常规 12 2 3 2 2 2" xfId="972"/>
    <cellStyle name="常规 12 2 3 2 3" xfId="973"/>
    <cellStyle name="常规 12 2 3 2 3 2" xfId="974"/>
    <cellStyle name="常规 12 2 3 2 4" xfId="975"/>
    <cellStyle name="常规 12 2 3 3" xfId="976"/>
    <cellStyle name="常规 12 2 3 3 2" xfId="977"/>
    <cellStyle name="常规 12 2 3 3 2 2" xfId="978"/>
    <cellStyle name="常规 12 2 3 3 3" xfId="979"/>
    <cellStyle name="常规 12 2 3 3 3 2" xfId="980"/>
    <cellStyle name="常规 12 2 3 3 4" xfId="981"/>
    <cellStyle name="常规 12 2 3 4" xfId="982"/>
    <cellStyle name="常规 12 2 3 4 2" xfId="983"/>
    <cellStyle name="常规 12 2 3 4 2 2" xfId="984"/>
    <cellStyle name="常规 12 2 3 4 3" xfId="985"/>
    <cellStyle name="常规 12 2 3 4 3 2" xfId="986"/>
    <cellStyle name="常规 12 2 3 4 4" xfId="987"/>
    <cellStyle name="常规 12 2 3 5" xfId="988"/>
    <cellStyle name="常规 12 2 3 5 2" xfId="989"/>
    <cellStyle name="常规 12 2 3 6" xfId="990"/>
    <cellStyle name="常规 12 2 3 6 2" xfId="991"/>
    <cellStyle name="常规 12 2 3 7" xfId="992"/>
    <cellStyle name="常规 12 2 3 7 2" xfId="993"/>
    <cellStyle name="常规 12 2 3 8" xfId="994"/>
    <cellStyle name="常规 12 2 4" xfId="995"/>
    <cellStyle name="常规 12 2 4 2" xfId="996"/>
    <cellStyle name="常规 12 2 4 2 2" xfId="997"/>
    <cellStyle name="常规 12 2 4 2 2 2" xfId="998"/>
    <cellStyle name="常规 12 2 4 2 3" xfId="999"/>
    <cellStyle name="常规 12 2 4 2 3 2" xfId="1000"/>
    <cellStyle name="常规 12 2 4 2 4" xfId="1001"/>
    <cellStyle name="常规 12 2 4 3" xfId="1002"/>
    <cellStyle name="常规 12 2 4 3 2" xfId="1003"/>
    <cellStyle name="常规 12 2 4 3 2 2" xfId="1004"/>
    <cellStyle name="常规 12 2 4 3 3" xfId="1005"/>
    <cellStyle name="常规 12 2 4 3 3 2" xfId="1006"/>
    <cellStyle name="常规 12 2 4 3 4" xfId="1007"/>
    <cellStyle name="常规 12 2 4 4" xfId="1008"/>
    <cellStyle name="常规 12 2 4 4 2" xfId="1009"/>
    <cellStyle name="常规 12 2 4 4 2 2" xfId="1010"/>
    <cellStyle name="常规 12 2 4 4 3" xfId="1011"/>
    <cellStyle name="常规 12 2 4 4 3 2" xfId="1012"/>
    <cellStyle name="常规 12 2 4 4 4" xfId="1013"/>
    <cellStyle name="常规 12 2 4 5" xfId="1014"/>
    <cellStyle name="常规 12 2 4 5 2" xfId="1015"/>
    <cellStyle name="常规 12 2 4 6" xfId="1016"/>
    <cellStyle name="常规 12 2 4 6 2" xfId="1017"/>
    <cellStyle name="常规 12 2 4 7" xfId="1018"/>
    <cellStyle name="常规 12 2 4 7 2" xfId="1019"/>
    <cellStyle name="常规 12 2 4 8" xfId="1020"/>
    <cellStyle name="常规 12 2 5" xfId="1021"/>
    <cellStyle name="常规 12 2 5 2" xfId="1022"/>
    <cellStyle name="常规 12 2 5 2 2" xfId="1023"/>
    <cellStyle name="常规 12 2 5 2 2 2" xfId="1024"/>
    <cellStyle name="常规 12 2 5 2 3" xfId="1025"/>
    <cellStyle name="常规 12 2 5 2 3 2" xfId="1026"/>
    <cellStyle name="常规 12 2 5 2 4" xfId="1027"/>
    <cellStyle name="常规 12 2 5 3" xfId="1028"/>
    <cellStyle name="常规 12 2 5 3 2" xfId="1029"/>
    <cellStyle name="常规 12 2 5 3 2 2" xfId="1030"/>
    <cellStyle name="常规 12 2 5 3 3" xfId="1031"/>
    <cellStyle name="常规 12 2 5 3 3 2" xfId="1032"/>
    <cellStyle name="常规 12 2 5 3 4" xfId="1033"/>
    <cellStyle name="常规 12 2 5 4" xfId="1034"/>
    <cellStyle name="常规 12 2 5 4 2" xfId="1035"/>
    <cellStyle name="常规 12 2 5 4 2 2" xfId="1036"/>
    <cellStyle name="常规 12 2 5 4 3" xfId="1037"/>
    <cellStyle name="常规 12 2 5 4 3 2" xfId="1038"/>
    <cellStyle name="常规 12 2 5 4 4" xfId="1039"/>
    <cellStyle name="常规 12 2 5 5" xfId="1040"/>
    <cellStyle name="常规 12 2 5 5 2" xfId="1041"/>
    <cellStyle name="常规 12 2 5 6" xfId="1042"/>
    <cellStyle name="常规 12 2 5 6 2" xfId="1043"/>
    <cellStyle name="常规 12 2 5 7" xfId="1044"/>
    <cellStyle name="常规 12 2 5 7 2" xfId="1045"/>
    <cellStyle name="常规 12 2 5 8" xfId="1046"/>
    <cellStyle name="常规 12 2 6" xfId="1047"/>
    <cellStyle name="常规 12 2 6 2" xfId="1048"/>
    <cellStyle name="常规 12 2 6 2 2" xfId="1049"/>
    <cellStyle name="常规 12 2 6 2 2 2" xfId="1050"/>
    <cellStyle name="常规 12 2 6 2 3" xfId="1051"/>
    <cellStyle name="常规 12 2 6 2 3 2" xfId="1052"/>
    <cellStyle name="常规 12 2 6 2 4" xfId="1053"/>
    <cellStyle name="常规 12 2 6 3" xfId="1054"/>
    <cellStyle name="常规 12 2 6 3 2" xfId="1055"/>
    <cellStyle name="常规 12 2 6 3 2 2" xfId="1056"/>
    <cellStyle name="常规 12 2 6 3 3" xfId="1057"/>
    <cellStyle name="常规 12 2 6 3 3 2" xfId="1058"/>
    <cellStyle name="常规 12 2 6 3 4" xfId="1059"/>
    <cellStyle name="常规 12 2 6 4" xfId="1060"/>
    <cellStyle name="常规 12 2 6 4 2" xfId="1061"/>
    <cellStyle name="常规 12 2 6 4 2 2" xfId="1062"/>
    <cellStyle name="常规 12 2 6 4 3" xfId="1063"/>
    <cellStyle name="常规 12 2 6 4 3 2" xfId="1064"/>
    <cellStyle name="常规 12 2 6 4 4" xfId="1065"/>
    <cellStyle name="常规 12 2 6 5" xfId="1066"/>
    <cellStyle name="常规 12 2 6 5 2" xfId="1067"/>
    <cellStyle name="常规 12 2 6 6" xfId="1068"/>
    <cellStyle name="常规 12 2 6 6 2" xfId="1069"/>
    <cellStyle name="常规 12 2 6 7" xfId="1070"/>
    <cellStyle name="常规 12 2 6 7 2" xfId="1071"/>
    <cellStyle name="常规 12 2 6 8" xfId="1072"/>
    <cellStyle name="常规 12 2 7" xfId="1073"/>
    <cellStyle name="常规 12 2 7 2" xfId="1074"/>
    <cellStyle name="常规 12 2 7 2 2" xfId="1075"/>
    <cellStyle name="常规 12 2 7 2 2 2" xfId="1076"/>
    <cellStyle name="常规 12 2 7 2 3" xfId="1077"/>
    <cellStyle name="常规 12 2 7 2 3 2" xfId="1078"/>
    <cellStyle name="常规 12 2 7 2 4" xfId="1079"/>
    <cellStyle name="常规 12 2 7 3" xfId="1080"/>
    <cellStyle name="常规 12 2 7 3 2" xfId="1081"/>
    <cellStyle name="常规 12 2 7 3 2 2" xfId="1082"/>
    <cellStyle name="常规 12 2 7 3 3" xfId="1083"/>
    <cellStyle name="常规 12 2 7 3 3 2" xfId="1084"/>
    <cellStyle name="常规 12 2 7 3 4" xfId="1085"/>
    <cellStyle name="常规 12 2 7 4" xfId="1086"/>
    <cellStyle name="常规 12 2 7 4 2" xfId="1087"/>
    <cellStyle name="常规 12 2 7 4 2 2" xfId="1088"/>
    <cellStyle name="常规 12 2 7 4 3" xfId="1089"/>
    <cellStyle name="常规 12 2 7 4 3 2" xfId="1090"/>
    <cellStyle name="常规 12 2 7 4 4" xfId="1091"/>
    <cellStyle name="常规 12 2 7 5" xfId="1092"/>
    <cellStyle name="常规 12 2 7 5 2" xfId="1093"/>
    <cellStyle name="常规 12 2 7 6" xfId="1094"/>
    <cellStyle name="常规 12 2 7 6 2" xfId="1095"/>
    <cellStyle name="常规 12 2 7 7" xfId="1096"/>
    <cellStyle name="常规 12 2 8" xfId="1097"/>
    <cellStyle name="常规 12 2 8 2" xfId="1098"/>
    <cellStyle name="常规 12 2 8 2 2" xfId="1099"/>
    <cellStyle name="常规 12 2 8 2 2 2" xfId="1100"/>
    <cellStyle name="常规 12 2 8 2 3" xfId="1101"/>
    <cellStyle name="常规 12 2 8 2 3 2" xfId="1102"/>
    <cellStyle name="常规 12 2 8 2 4" xfId="1103"/>
    <cellStyle name="常规 12 2 8 3" xfId="1104"/>
    <cellStyle name="常规 12 2 8 3 2" xfId="1105"/>
    <cellStyle name="常规 12 2 8 3 2 2" xfId="1106"/>
    <cellStyle name="常规 12 2 8 3 3" xfId="1107"/>
    <cellStyle name="常规 12 2 8 3 3 2" xfId="1108"/>
    <cellStyle name="常规 12 2 8 3 4" xfId="1109"/>
    <cellStyle name="常规 12 2 8 4" xfId="1110"/>
    <cellStyle name="常规 12 2 8 4 2" xfId="1111"/>
    <cellStyle name="常规 12 2 8 5" xfId="1112"/>
    <cellStyle name="常规 12 2 8 5 2" xfId="1113"/>
    <cellStyle name="常规 12 2 8 6" xfId="1114"/>
    <cellStyle name="常规 12 2 9" xfId="1115"/>
    <cellStyle name="常规 12 2 9 2" xfId="1116"/>
    <cellStyle name="常规 12 2 9 2 2" xfId="1117"/>
    <cellStyle name="常规 12 2 9 3" xfId="1118"/>
    <cellStyle name="常规 13" xfId="1119"/>
    <cellStyle name="常规 13 2" xfId="1120"/>
    <cellStyle name="常规 13 2 10" xfId="1121"/>
    <cellStyle name="常规 13 2 10 2" xfId="1122"/>
    <cellStyle name="常规 13 2 10 2 2" xfId="1123"/>
    <cellStyle name="常规 13 2 10 3" xfId="1124"/>
    <cellStyle name="常规 13 2 11" xfId="1125"/>
    <cellStyle name="常规 13 2 11 2" xfId="1126"/>
    <cellStyle name="常规 13 2 12" xfId="1127"/>
    <cellStyle name="常规 13 2 12 2" xfId="1128"/>
    <cellStyle name="常规 13 2 13" xfId="1129"/>
    <cellStyle name="常规 13 2 13 2" xfId="1130"/>
    <cellStyle name="常规 13 2 14" xfId="1131"/>
    <cellStyle name="常规 13 2 14 2" xfId="1132"/>
    <cellStyle name="常规 13 2 15" xfId="1133"/>
    <cellStyle name="常规 13 2 15 2" xfId="1134"/>
    <cellStyle name="常规 13 2 16" xfId="1135"/>
    <cellStyle name="常规 13 2 16 2" xfId="1136"/>
    <cellStyle name="常规 13 2 17" xfId="1137"/>
    <cellStyle name="常规 13 2 17 2" xfId="1138"/>
    <cellStyle name="常规 13 2 18" xfId="1139"/>
    <cellStyle name="常规 13 2 18 2" xfId="1140"/>
    <cellStyle name="常规 13 2 19" xfId="1141"/>
    <cellStyle name="常规 13 2 2" xfId="1142"/>
    <cellStyle name="常规 13 2 2 2" xfId="1143"/>
    <cellStyle name="常规 13 2 2 2 2" xfId="1144"/>
    <cellStyle name="常规 13 2 2 2 2 2" xfId="1145"/>
    <cellStyle name="常规 13 2 2 2 3" xfId="1146"/>
    <cellStyle name="常规 13 2 2 2 3 2" xfId="1147"/>
    <cellStyle name="常规 13 2 2 2 4" xfId="1148"/>
    <cellStyle name="常规 13 2 2 3" xfId="1149"/>
    <cellStyle name="常规 13 2 2 3 2" xfId="1150"/>
    <cellStyle name="常规 13 2 2 3 2 2" xfId="1151"/>
    <cellStyle name="常规 13 2 2 3 3" xfId="1152"/>
    <cellStyle name="常规 13 2 2 3 3 2" xfId="1153"/>
    <cellStyle name="常规 13 2 2 3 4" xfId="1154"/>
    <cellStyle name="常规 13 2 2 4" xfId="1155"/>
    <cellStyle name="常规 13 2 2 4 2" xfId="1156"/>
    <cellStyle name="常规 13 2 2 4 2 2" xfId="1157"/>
    <cellStyle name="常规 13 2 2 4 3" xfId="1158"/>
    <cellStyle name="常规 13 2 2 4 3 2" xfId="1159"/>
    <cellStyle name="常规 13 2 2 4 4" xfId="1160"/>
    <cellStyle name="常规 13 2 2 5" xfId="1161"/>
    <cellStyle name="常规 13 2 2 5 2" xfId="1162"/>
    <cellStyle name="常规 13 2 2 6" xfId="1163"/>
    <cellStyle name="常规 13 2 2 6 2" xfId="1164"/>
    <cellStyle name="常规 13 2 2 7" xfId="1165"/>
    <cellStyle name="常规 13 2 2 7 2" xfId="1166"/>
    <cellStyle name="常规 13 2 2 8" xfId="1167"/>
    <cellStyle name="常规 13 2 3" xfId="1168"/>
    <cellStyle name="常规 13 2 3 2" xfId="1169"/>
    <cellStyle name="常规 13 2 3 2 2" xfId="1170"/>
    <cellStyle name="常规 13 2 3 2 2 2" xfId="1171"/>
    <cellStyle name="常规 13 2 3 2 3" xfId="1172"/>
    <cellStyle name="常规 13 2 3 2 3 2" xfId="1173"/>
    <cellStyle name="常规 13 2 3 2 4" xfId="1174"/>
    <cellStyle name="常规 13 2 3 3" xfId="1175"/>
    <cellStyle name="常规 13 2 3 3 2" xfId="1176"/>
    <cellStyle name="常规 13 2 3 3 2 2" xfId="1177"/>
    <cellStyle name="常规 13 2 3 3 3" xfId="1178"/>
    <cellStyle name="常规 13 2 3 3 3 2" xfId="1179"/>
    <cellStyle name="常规 13 2 3 3 4" xfId="1180"/>
    <cellStyle name="常规 13 2 3 4" xfId="1181"/>
    <cellStyle name="常规 13 2 3 4 2" xfId="1182"/>
    <cellStyle name="常规 13 2 3 4 2 2" xfId="1183"/>
    <cellStyle name="常规 13 2 3 4 3" xfId="1184"/>
    <cellStyle name="常规 13 2 3 4 3 2" xfId="1185"/>
    <cellStyle name="常规 13 2 3 4 4" xfId="1186"/>
    <cellStyle name="常规 13 2 3 5" xfId="1187"/>
    <cellStyle name="常规 13 2 3 5 2" xfId="1188"/>
    <cellStyle name="常规 13 2 3 6" xfId="1189"/>
    <cellStyle name="常规 13 2 3 6 2" xfId="1190"/>
    <cellStyle name="常规 13 2 3 7" xfId="1191"/>
    <cellStyle name="常规 13 2 3 7 2" xfId="1192"/>
    <cellStyle name="常规 13 2 3 8" xfId="1193"/>
    <cellStyle name="常规 13 2 4" xfId="1194"/>
    <cellStyle name="常规 13 2 4 2" xfId="1195"/>
    <cellStyle name="常规 13 2 4 2 2" xfId="1196"/>
    <cellStyle name="常规 13 2 4 2 2 2" xfId="1197"/>
    <cellStyle name="常规 13 2 4 2 3" xfId="1198"/>
    <cellStyle name="常规 13 2 4 2 3 2" xfId="1199"/>
    <cellStyle name="常规 13 2 4 2 4" xfId="1200"/>
    <cellStyle name="常规 13 2 4 3" xfId="1201"/>
    <cellStyle name="常规 13 2 4 3 2" xfId="1202"/>
    <cellStyle name="常规 13 2 4 3 2 2" xfId="1203"/>
    <cellStyle name="常规 13 2 4 3 3" xfId="1204"/>
    <cellStyle name="常规 13 2 4 3 3 2" xfId="1205"/>
    <cellStyle name="常规 13 2 4 3 4" xfId="1206"/>
    <cellStyle name="常规 13 2 4 4" xfId="1207"/>
    <cellStyle name="常规 13 2 4 4 2" xfId="1208"/>
    <cellStyle name="常规 13 2 4 4 2 2" xfId="1209"/>
    <cellStyle name="常规 13 2 4 4 3" xfId="1210"/>
    <cellStyle name="常规 13 2 4 4 3 2" xfId="1211"/>
    <cellStyle name="常规 13 2 4 4 4" xfId="1212"/>
    <cellStyle name="常规 13 2 4 5" xfId="1213"/>
    <cellStyle name="常规 13 2 4 5 2" xfId="1214"/>
    <cellStyle name="常规 13 2 4 6" xfId="1215"/>
    <cellStyle name="常规 13 2 4 6 2" xfId="1216"/>
    <cellStyle name="常规 13 2 4 7" xfId="1217"/>
    <cellStyle name="常规 13 2 4 7 2" xfId="1218"/>
    <cellStyle name="常规 13 2 4 8" xfId="1219"/>
    <cellStyle name="常规 13 2 5" xfId="1220"/>
    <cellStyle name="常规 13 2 5 2" xfId="1221"/>
    <cellStyle name="常规 13 2 5 2 2" xfId="1222"/>
    <cellStyle name="常规 13 2 5 2 2 2" xfId="1223"/>
    <cellStyle name="常规 13 2 5 2 3" xfId="1224"/>
    <cellStyle name="常规 13 2 5 2 3 2" xfId="1225"/>
    <cellStyle name="常规 13 2 5 2 4" xfId="1226"/>
    <cellStyle name="常规 13 2 5 3" xfId="1227"/>
    <cellStyle name="常规 13 2 5 3 2" xfId="1228"/>
    <cellStyle name="常规 13 2 5 3 2 2" xfId="1229"/>
    <cellStyle name="常规 13 2 5 3 3" xfId="1230"/>
    <cellStyle name="常规 13 2 5 3 3 2" xfId="1231"/>
    <cellStyle name="常规 13 2 5 3 4" xfId="1232"/>
    <cellStyle name="常规 13 2 5 4" xfId="1233"/>
    <cellStyle name="常规 13 2 5 4 2" xfId="1234"/>
    <cellStyle name="常规 13 2 5 4 2 2" xfId="1235"/>
    <cellStyle name="常规 13 2 5 4 3" xfId="1236"/>
    <cellStyle name="常规 13 2 5 4 3 2" xfId="1237"/>
    <cellStyle name="常规 13 2 5 4 4" xfId="1238"/>
    <cellStyle name="常规 13 2 5 5" xfId="1239"/>
    <cellStyle name="常规 13 2 5 5 2" xfId="1240"/>
    <cellStyle name="常规 13 2 5 6" xfId="1241"/>
    <cellStyle name="常规 13 2 5 6 2" xfId="1242"/>
    <cellStyle name="常规 13 2 5 7" xfId="1243"/>
    <cellStyle name="常规 13 2 5 7 2" xfId="1244"/>
    <cellStyle name="常规 13 2 5 8" xfId="1245"/>
    <cellStyle name="常规 13 2 6" xfId="1246"/>
    <cellStyle name="常规 13 2 6 2" xfId="1247"/>
    <cellStyle name="常规 13 2 6 2 2" xfId="1248"/>
    <cellStyle name="常规 13 2 6 2 2 2" xfId="1249"/>
    <cellStyle name="常规 13 2 6 2 3" xfId="1250"/>
    <cellStyle name="常规 13 2 6 2 3 2" xfId="1251"/>
    <cellStyle name="常规 13 2 6 2 4" xfId="1252"/>
    <cellStyle name="常规 13 2 6 3" xfId="1253"/>
    <cellStyle name="常规 13 2 6 3 2" xfId="1254"/>
    <cellStyle name="常规 13 2 6 3 2 2" xfId="1255"/>
    <cellStyle name="常规 13 2 6 3 3" xfId="1256"/>
    <cellStyle name="常规 13 2 6 3 3 2" xfId="1257"/>
    <cellStyle name="常规 13 2 6 3 4" xfId="1258"/>
    <cellStyle name="常规 13 2 6 4" xfId="1259"/>
    <cellStyle name="常规 13 2 6 4 2" xfId="1260"/>
    <cellStyle name="常规 13 2 6 4 2 2" xfId="1261"/>
    <cellStyle name="常规 13 2 6 4 3" xfId="1262"/>
    <cellStyle name="常规 13 2 6 4 3 2" xfId="1263"/>
    <cellStyle name="常规 13 2 6 4 4" xfId="1264"/>
    <cellStyle name="常规 13 2 6 5" xfId="1265"/>
    <cellStyle name="常规 13 2 6 5 2" xfId="1266"/>
    <cellStyle name="常规 13 2 6 6" xfId="1267"/>
    <cellStyle name="常规 13 2 6 6 2" xfId="1268"/>
    <cellStyle name="常规 13 2 6 7" xfId="1269"/>
    <cellStyle name="常规 13 2 6 7 2" xfId="1270"/>
    <cellStyle name="常规 13 2 6 8" xfId="1271"/>
    <cellStyle name="常规 13 2 7" xfId="1272"/>
    <cellStyle name="常规 13 2 7 2" xfId="1273"/>
    <cellStyle name="常规 13 2 7 2 2" xfId="1274"/>
    <cellStyle name="常规 13 2 7 2 2 2" xfId="1275"/>
    <cellStyle name="常规 13 2 7 2 3" xfId="1276"/>
    <cellStyle name="常规 13 2 7 2 3 2" xfId="1277"/>
    <cellStyle name="常规 13 2 7 2 4" xfId="1278"/>
    <cellStyle name="常规 13 2 7 3" xfId="1279"/>
    <cellStyle name="常规 13 2 7 3 2" xfId="1280"/>
    <cellStyle name="常规 13 2 7 3 2 2" xfId="1281"/>
    <cellStyle name="常规 13 2 7 3 3" xfId="1282"/>
    <cellStyle name="常规 13 2 7 3 3 2" xfId="1283"/>
    <cellStyle name="常规 13 2 7 3 4" xfId="1284"/>
    <cellStyle name="常规 13 2 7 4" xfId="1285"/>
    <cellStyle name="常规 13 2 7 4 2" xfId="1286"/>
    <cellStyle name="常规 13 2 7 4 2 2" xfId="1287"/>
    <cellStyle name="常规 13 2 7 4 3" xfId="1288"/>
    <cellStyle name="常规 13 2 7 4 3 2" xfId="1289"/>
    <cellStyle name="常规 13 2 7 4 4" xfId="1290"/>
    <cellStyle name="常规 13 2 7 5" xfId="1291"/>
    <cellStyle name="常规 13 2 7 5 2" xfId="1292"/>
    <cellStyle name="常规 13 2 7 6" xfId="1293"/>
    <cellStyle name="常规 13 2 7 6 2" xfId="1294"/>
    <cellStyle name="常规 13 2 7 7" xfId="1295"/>
    <cellStyle name="常规 13 2 8" xfId="1296"/>
    <cellStyle name="常规 13 2 8 2" xfId="1297"/>
    <cellStyle name="常规 13 2 8 2 2" xfId="1298"/>
    <cellStyle name="常规 13 2 8 2 2 2" xfId="1299"/>
    <cellStyle name="常规 13 2 8 2 3" xfId="1300"/>
    <cellStyle name="常规 13 2 8 2 3 2" xfId="1301"/>
    <cellStyle name="常规 13 2 8 2 4" xfId="1302"/>
    <cellStyle name="常规 13 2 8 3" xfId="1303"/>
    <cellStyle name="常规 13 2 8 3 2" xfId="1304"/>
    <cellStyle name="常规 13 2 8 3 2 2" xfId="1305"/>
    <cellStyle name="常规 13 2 8 3 3" xfId="1306"/>
    <cellStyle name="常规 13 2 8 3 3 2" xfId="1307"/>
    <cellStyle name="常规 13 2 8 3 4" xfId="1308"/>
    <cellStyle name="常规 13 2 8 4" xfId="1309"/>
    <cellStyle name="常规 13 2 8 4 2" xfId="1310"/>
    <cellStyle name="常规 13 2 8 5" xfId="1311"/>
    <cellStyle name="常规 13 2 8 5 2" xfId="1312"/>
    <cellStyle name="常规 13 2 8 6" xfId="1313"/>
    <cellStyle name="常规 13 2 9" xfId="1314"/>
    <cellStyle name="常规 13 2 9 2" xfId="1315"/>
    <cellStyle name="常规 13 2 9 2 2" xfId="1316"/>
    <cellStyle name="常规 13 2 9 3" xfId="1317"/>
    <cellStyle name="常规 14" xfId="1318"/>
    <cellStyle name="常规 14 2" xfId="1319"/>
    <cellStyle name="常规 14 2 10" xfId="1320"/>
    <cellStyle name="常规 14 2 10 2" xfId="1321"/>
    <cellStyle name="常规 14 2 10 2 2" xfId="1322"/>
    <cellStyle name="常规 14 2 10 3" xfId="1323"/>
    <cellStyle name="常规 14 2 11" xfId="1324"/>
    <cellStyle name="常规 14 2 11 2" xfId="1325"/>
    <cellStyle name="常规 14 2 12" xfId="1326"/>
    <cellStyle name="常规 14 2 12 2" xfId="1327"/>
    <cellStyle name="常规 14 2 13" xfId="1328"/>
    <cellStyle name="常规 14 2 13 2" xfId="1329"/>
    <cellStyle name="常规 14 2 14" xfId="1330"/>
    <cellStyle name="常规 14 2 14 2" xfId="1331"/>
    <cellStyle name="常规 14 2 15" xfId="1332"/>
    <cellStyle name="常规 14 2 15 2" xfId="1333"/>
    <cellStyle name="常规 14 2 16" xfId="1334"/>
    <cellStyle name="常规 14 2 16 2" xfId="1335"/>
    <cellStyle name="常规 14 2 17" xfId="1336"/>
    <cellStyle name="常规 14 2 17 2" xfId="1337"/>
    <cellStyle name="常规 14 2 18" xfId="1338"/>
    <cellStyle name="常规 14 2 18 2" xfId="1339"/>
    <cellStyle name="常规 14 2 19" xfId="1340"/>
    <cellStyle name="常规 14 2 2" xfId="1341"/>
    <cellStyle name="常规 14 2 2 2" xfId="1342"/>
    <cellStyle name="常规 14 2 2 2 2" xfId="1343"/>
    <cellStyle name="常规 14 2 2 2 2 2" xfId="1344"/>
    <cellStyle name="常规 14 2 2 2 3" xfId="1345"/>
    <cellStyle name="常规 14 2 2 2 3 2" xfId="1346"/>
    <cellStyle name="常规 14 2 2 2 4" xfId="1347"/>
    <cellStyle name="常规 14 2 2 3" xfId="1348"/>
    <cellStyle name="常规 14 2 2 3 2" xfId="1349"/>
    <cellStyle name="常规 14 2 2 3 2 2" xfId="1350"/>
    <cellStyle name="常规 14 2 2 3 3" xfId="1351"/>
    <cellStyle name="常规 14 2 2 3 3 2" xfId="1352"/>
    <cellStyle name="常规 14 2 2 3 4" xfId="1353"/>
    <cellStyle name="常规 14 2 2 4" xfId="1354"/>
    <cellStyle name="常规 14 2 2 4 2" xfId="1355"/>
    <cellStyle name="常规 14 2 2 4 2 2" xfId="1356"/>
    <cellStyle name="常规 14 2 2 4 3" xfId="1357"/>
    <cellStyle name="常规 14 2 2 4 3 2" xfId="1358"/>
    <cellStyle name="常规 14 2 2 4 4" xfId="1359"/>
    <cellStyle name="常规 14 2 2 5" xfId="1360"/>
    <cellStyle name="常规 14 2 2 5 2" xfId="1361"/>
    <cellStyle name="常规 14 2 2 6" xfId="1362"/>
    <cellStyle name="常规 14 2 2 6 2" xfId="1363"/>
    <cellStyle name="常规 14 2 2 7" xfId="1364"/>
    <cellStyle name="常规 14 2 2 7 2" xfId="1365"/>
    <cellStyle name="常规 14 2 2 8" xfId="1366"/>
    <cellStyle name="常规 14 2 3" xfId="1367"/>
    <cellStyle name="常规 14 2 3 2" xfId="1368"/>
    <cellStyle name="常规 14 2 3 2 2" xfId="1369"/>
    <cellStyle name="常规 14 2 3 2 2 2" xfId="1370"/>
    <cellStyle name="常规 14 2 3 2 3" xfId="1371"/>
    <cellStyle name="常规 14 2 3 2 3 2" xfId="1372"/>
    <cellStyle name="常规 14 2 3 2 4" xfId="1373"/>
    <cellStyle name="常规 14 2 3 3" xfId="1374"/>
    <cellStyle name="常规 14 2 3 3 2" xfId="1375"/>
    <cellStyle name="常规 14 2 3 3 2 2" xfId="1376"/>
    <cellStyle name="常规 14 2 3 3 3" xfId="1377"/>
    <cellStyle name="常规 14 2 3 3 3 2" xfId="1378"/>
    <cellStyle name="常规 14 2 3 3 4" xfId="1379"/>
    <cellStyle name="常规 14 2 3 4" xfId="1380"/>
    <cellStyle name="常规 14 2 3 4 2" xfId="1381"/>
    <cellStyle name="常规 14 2 3 4 2 2" xfId="1382"/>
    <cellStyle name="常规 14 2 3 4 3" xfId="1383"/>
    <cellStyle name="常规 14 2 3 4 3 2" xfId="1384"/>
    <cellStyle name="常规 14 2 3 4 4" xfId="1385"/>
    <cellStyle name="常规 14 2 3 5" xfId="1386"/>
    <cellStyle name="常规 14 2 3 5 2" xfId="1387"/>
    <cellStyle name="常规 14 2 3 6" xfId="1388"/>
    <cellStyle name="常规 14 2 3 6 2" xfId="1389"/>
    <cellStyle name="常规 14 2 3 7" xfId="1390"/>
    <cellStyle name="常规 14 2 3 7 2" xfId="1391"/>
    <cellStyle name="常规 14 2 3 8" xfId="1392"/>
    <cellStyle name="常规 14 2 4" xfId="1393"/>
    <cellStyle name="常规 14 2 4 2" xfId="1394"/>
    <cellStyle name="常规 14 2 4 2 2" xfId="1395"/>
    <cellStyle name="常规 14 2 4 2 2 2" xfId="1396"/>
    <cellStyle name="常规 14 2 4 2 3" xfId="1397"/>
    <cellStyle name="常规 14 2 4 2 3 2" xfId="1398"/>
    <cellStyle name="常规 14 2 4 2 4" xfId="1399"/>
    <cellStyle name="常规 14 2 4 3" xfId="1400"/>
    <cellStyle name="常规 14 2 4 3 2" xfId="1401"/>
    <cellStyle name="常规 14 2 4 3 2 2" xfId="1402"/>
    <cellStyle name="常规 14 2 4 3 3" xfId="1403"/>
    <cellStyle name="常规 14 2 4 3 3 2" xfId="1404"/>
    <cellStyle name="常规 14 2 4 3 4" xfId="1405"/>
    <cellStyle name="常规 14 2 4 4" xfId="1406"/>
    <cellStyle name="常规 14 2 4 4 2" xfId="1407"/>
    <cellStyle name="常规 14 2 4 4 2 2" xfId="1408"/>
    <cellStyle name="常规 14 2 4 4 3" xfId="1409"/>
    <cellStyle name="常规 14 2 4 4 3 2" xfId="1410"/>
    <cellStyle name="常规 14 2 4 4 4" xfId="1411"/>
    <cellStyle name="常规 14 2 4 5" xfId="1412"/>
    <cellStyle name="常规 14 2 4 5 2" xfId="1413"/>
    <cellStyle name="常规 14 2 4 6" xfId="1414"/>
    <cellStyle name="常规 14 2 4 6 2" xfId="1415"/>
    <cellStyle name="常规 14 2 4 7" xfId="1416"/>
    <cellStyle name="常规 14 2 4 7 2" xfId="1417"/>
    <cellStyle name="常规 14 2 4 8" xfId="1418"/>
    <cellStyle name="常规 14 2 5" xfId="1419"/>
    <cellStyle name="常规 14 2 5 2" xfId="1420"/>
    <cellStyle name="常规 14 2 5 2 2" xfId="1421"/>
    <cellStyle name="常规 14 2 5 2 2 2" xfId="1422"/>
    <cellStyle name="常规 14 2 5 2 3" xfId="1423"/>
    <cellStyle name="常规 14 2 5 2 3 2" xfId="1424"/>
    <cellStyle name="常规 14 2 5 2 4" xfId="1425"/>
    <cellStyle name="常规 14 2 5 3" xfId="1426"/>
    <cellStyle name="常规 14 2 5 3 2" xfId="1427"/>
    <cellStyle name="常规 14 2 5 3 2 2" xfId="1428"/>
    <cellStyle name="常规 14 2 5 3 3" xfId="1429"/>
    <cellStyle name="常规 14 2 5 3 3 2" xfId="1430"/>
    <cellStyle name="常规 14 2 5 3 4" xfId="1431"/>
    <cellStyle name="常规 14 2 5 4" xfId="1432"/>
    <cellStyle name="常规 14 2 5 4 2" xfId="1433"/>
    <cellStyle name="常规 14 2 5 4 2 2" xfId="1434"/>
    <cellStyle name="常规 14 2 5 4 3" xfId="1435"/>
    <cellStyle name="常规 14 2 5 4 3 2" xfId="1436"/>
    <cellStyle name="常规 14 2 5 4 4" xfId="1437"/>
    <cellStyle name="常规 14 2 5 5" xfId="1438"/>
    <cellStyle name="常规 14 2 5 5 2" xfId="1439"/>
    <cellStyle name="常规 14 2 5 6" xfId="1440"/>
    <cellStyle name="常规 14 2 5 6 2" xfId="1441"/>
    <cellStyle name="常规 14 2 5 7" xfId="1442"/>
    <cellStyle name="常规 14 2 5 7 2" xfId="1443"/>
    <cellStyle name="常规 14 2 5 8" xfId="1444"/>
    <cellStyle name="常规 14 2 6" xfId="1445"/>
    <cellStyle name="常规 14 2 6 2" xfId="1446"/>
    <cellStyle name="常规 14 2 6 2 2" xfId="1447"/>
    <cellStyle name="常规 14 2 6 2 2 2" xfId="1448"/>
    <cellStyle name="常规 14 2 6 2 3" xfId="1449"/>
    <cellStyle name="常规 14 2 6 2 3 2" xfId="1450"/>
    <cellStyle name="常规 14 2 6 2 4" xfId="1451"/>
    <cellStyle name="常规 14 2 6 3" xfId="1452"/>
    <cellStyle name="常规 14 2 6 3 2" xfId="1453"/>
    <cellStyle name="常规 14 2 6 3 2 2" xfId="1454"/>
    <cellStyle name="常规 14 2 6 3 3" xfId="1455"/>
    <cellStyle name="常规 14 2 6 3 3 2" xfId="1456"/>
    <cellStyle name="常规 14 2 6 3 4" xfId="1457"/>
    <cellStyle name="常规 14 2 6 4" xfId="1458"/>
    <cellStyle name="常规 14 2 6 4 2" xfId="1459"/>
    <cellStyle name="常规 14 2 6 4 2 2" xfId="1460"/>
    <cellStyle name="常规 14 2 6 4 3" xfId="1461"/>
    <cellStyle name="常规 14 2 6 4 3 2" xfId="1462"/>
    <cellStyle name="常规 14 2 6 4 4" xfId="1463"/>
    <cellStyle name="常规 14 2 6 5" xfId="1464"/>
    <cellStyle name="常规 14 2 6 5 2" xfId="1465"/>
    <cellStyle name="常规 14 2 6 6" xfId="1466"/>
    <cellStyle name="常规 14 2 6 6 2" xfId="1467"/>
    <cellStyle name="常规 14 2 6 7" xfId="1468"/>
    <cellStyle name="常规 14 2 6 7 2" xfId="1469"/>
    <cellStyle name="常规 14 2 6 8" xfId="1470"/>
    <cellStyle name="常规 14 2 7" xfId="1471"/>
    <cellStyle name="常规 14 2 7 2" xfId="1472"/>
    <cellStyle name="常规 14 2 7 2 2" xfId="1473"/>
    <cellStyle name="常规 14 2 7 2 2 2" xfId="1474"/>
    <cellStyle name="常规 14 2 7 2 3" xfId="1475"/>
    <cellStyle name="常规 14 2 7 2 3 2" xfId="1476"/>
    <cellStyle name="常规 14 2 7 2 4" xfId="1477"/>
    <cellStyle name="常规 14 2 7 3" xfId="1478"/>
    <cellStyle name="常规 14 2 7 3 2" xfId="1479"/>
    <cellStyle name="常规 14 2 7 3 2 2" xfId="1480"/>
    <cellStyle name="常规 14 2 7 3 3" xfId="1481"/>
    <cellStyle name="常规 14 2 7 3 3 2" xfId="1482"/>
    <cellStyle name="常规 14 2 7 3 4" xfId="1483"/>
    <cellStyle name="常规 14 2 7 4" xfId="1484"/>
    <cellStyle name="常规 14 2 7 4 2" xfId="1485"/>
    <cellStyle name="常规 14 2 7 4 2 2" xfId="1486"/>
    <cellStyle name="常规 14 2 7 4 3" xfId="1487"/>
    <cellStyle name="常规 14 2 7 4 3 2" xfId="1488"/>
    <cellStyle name="常规 14 2 7 4 4" xfId="1489"/>
    <cellStyle name="常规 14 2 7 5" xfId="1490"/>
    <cellStyle name="常规 14 2 7 5 2" xfId="1491"/>
    <cellStyle name="常规 14 2 7 6" xfId="1492"/>
    <cellStyle name="常规 14 2 7 6 2" xfId="1493"/>
    <cellStyle name="常规 14 2 7 7" xfId="1494"/>
    <cellStyle name="常规 14 2 8" xfId="1495"/>
    <cellStyle name="常规 14 2 8 2" xfId="1496"/>
    <cellStyle name="常规 14 2 8 2 2" xfId="1497"/>
    <cellStyle name="常规 14 2 8 2 2 2" xfId="1498"/>
    <cellStyle name="常规 14 2 8 2 3" xfId="1499"/>
    <cellStyle name="常规 14 2 8 2 3 2" xfId="1500"/>
    <cellStyle name="常规 14 2 8 2 4" xfId="1501"/>
    <cellStyle name="常规 14 2 8 3" xfId="1502"/>
    <cellStyle name="常规 14 2 8 3 2" xfId="1503"/>
    <cellStyle name="常规 14 2 8 3 2 2" xfId="1504"/>
    <cellStyle name="常规 14 2 8 3 3" xfId="1505"/>
    <cellStyle name="常规 14 2 8 3 3 2" xfId="1506"/>
    <cellStyle name="常规 14 2 8 3 4" xfId="1507"/>
    <cellStyle name="常规 14 2 8 4" xfId="1508"/>
    <cellStyle name="常规 14 2 8 4 2" xfId="1509"/>
    <cellStyle name="常规 14 2 8 5" xfId="1510"/>
    <cellStyle name="常规 14 2 8 5 2" xfId="1511"/>
    <cellStyle name="常规 14 2 8 6" xfId="1512"/>
    <cellStyle name="常规 14 2 9" xfId="1513"/>
    <cellStyle name="常规 14 2 9 2" xfId="1514"/>
    <cellStyle name="常规 14 2 9 2 2" xfId="1515"/>
    <cellStyle name="常规 14 2 9 3" xfId="1516"/>
    <cellStyle name="常规 14 3" xfId="1517"/>
    <cellStyle name="常规 15" xfId="1518"/>
    <cellStyle name="常规 15 2" xfId="1519"/>
    <cellStyle name="常规 15 2 10" xfId="1520"/>
    <cellStyle name="常规 15 2 10 2" xfId="1521"/>
    <cellStyle name="常规 15 2 10 2 2" xfId="1522"/>
    <cellStyle name="常规 15 2 10 3" xfId="1523"/>
    <cellStyle name="常规 15 2 11" xfId="1524"/>
    <cellStyle name="常规 15 2 11 2" xfId="1525"/>
    <cellStyle name="常规 15 2 12" xfId="1526"/>
    <cellStyle name="常规 15 2 12 2" xfId="1527"/>
    <cellStyle name="常规 15 2 13" xfId="1528"/>
    <cellStyle name="常规 15 2 13 2" xfId="1529"/>
    <cellStyle name="常规 15 2 14" xfId="1530"/>
    <cellStyle name="常规 15 2 14 2" xfId="1531"/>
    <cellStyle name="常规 15 2 15" xfId="1532"/>
    <cellStyle name="常规 15 2 15 2" xfId="1533"/>
    <cellStyle name="常规 15 2 16" xfId="1534"/>
    <cellStyle name="常规 15 2 16 2" xfId="1535"/>
    <cellStyle name="常规 15 2 17" xfId="1536"/>
    <cellStyle name="常规 15 2 17 2" xfId="1537"/>
    <cellStyle name="常规 15 2 18" xfId="1538"/>
    <cellStyle name="常规 15 2 18 2" xfId="1539"/>
    <cellStyle name="常规 15 2 19" xfId="1540"/>
    <cellStyle name="常规 15 2 2" xfId="1541"/>
    <cellStyle name="常规 15 2 2 2" xfId="1542"/>
    <cellStyle name="常规 15 2 2 2 2" xfId="1543"/>
    <cellStyle name="常规 15 2 2 2 2 2" xfId="1544"/>
    <cellStyle name="常规 15 2 2 2 3" xfId="1545"/>
    <cellStyle name="常规 15 2 2 2 3 2" xfId="1546"/>
    <cellStyle name="常规 15 2 2 2 4" xfId="1547"/>
    <cellStyle name="常规 15 2 2 3" xfId="1548"/>
    <cellStyle name="常规 15 2 2 3 2" xfId="1549"/>
    <cellStyle name="常规 15 2 2 3 2 2" xfId="1550"/>
    <cellStyle name="常规 15 2 2 3 3" xfId="1551"/>
    <cellStyle name="常规 15 2 2 3 3 2" xfId="1552"/>
    <cellStyle name="常规 15 2 2 3 4" xfId="1553"/>
    <cellStyle name="常规 15 2 2 4" xfId="1554"/>
    <cellStyle name="常规 15 2 2 4 2" xfId="1555"/>
    <cellStyle name="常规 15 2 2 4 2 2" xfId="1556"/>
    <cellStyle name="常规 15 2 2 4 3" xfId="1557"/>
    <cellStyle name="常规 15 2 2 4 3 2" xfId="1558"/>
    <cellStyle name="常规 15 2 2 4 4" xfId="1559"/>
    <cellStyle name="常规 15 2 2 5" xfId="1560"/>
    <cellStyle name="常规 15 2 2 5 2" xfId="1561"/>
    <cellStyle name="常规 15 2 2 6" xfId="1562"/>
    <cellStyle name="常规 15 2 2 6 2" xfId="1563"/>
    <cellStyle name="常规 15 2 2 7" xfId="1564"/>
    <cellStyle name="常规 15 2 2 7 2" xfId="1565"/>
    <cellStyle name="常规 15 2 2 8" xfId="1566"/>
    <cellStyle name="常规 15 2 3" xfId="1567"/>
    <cellStyle name="常规 15 2 3 2" xfId="1568"/>
    <cellStyle name="常规 15 2 3 2 2" xfId="1569"/>
    <cellStyle name="常规 15 2 3 2 2 2" xfId="1570"/>
    <cellStyle name="常规 15 2 3 2 3" xfId="1571"/>
    <cellStyle name="常规 15 2 3 2 3 2" xfId="1572"/>
    <cellStyle name="常规 15 2 3 2 4" xfId="1573"/>
    <cellStyle name="常规 15 2 3 3" xfId="1574"/>
    <cellStyle name="常规 15 2 3 3 2" xfId="1575"/>
    <cellStyle name="常规 15 2 3 3 2 2" xfId="1576"/>
    <cellStyle name="常规 15 2 3 3 3" xfId="1577"/>
    <cellStyle name="常规 15 2 3 3 3 2" xfId="1578"/>
    <cellStyle name="常规 15 2 3 3 4" xfId="1579"/>
    <cellStyle name="常规 15 2 3 4" xfId="1580"/>
    <cellStyle name="常规 15 2 3 4 2" xfId="1581"/>
    <cellStyle name="常规 15 2 3 4 2 2" xfId="1582"/>
    <cellStyle name="常规 15 2 3 4 3" xfId="1583"/>
    <cellStyle name="常规 15 2 3 4 3 2" xfId="1584"/>
    <cellStyle name="常规 15 2 3 4 4" xfId="1585"/>
    <cellStyle name="常规 15 2 3 5" xfId="1586"/>
    <cellStyle name="常规 15 2 3 5 2" xfId="1587"/>
    <cellStyle name="常规 15 2 3 6" xfId="1588"/>
    <cellStyle name="常规 15 2 3 6 2" xfId="1589"/>
    <cellStyle name="常规 15 2 3 7" xfId="1590"/>
    <cellStyle name="常规 15 2 3 7 2" xfId="1591"/>
    <cellStyle name="常规 15 2 3 8" xfId="1592"/>
    <cellStyle name="常规 15 2 4" xfId="1593"/>
    <cellStyle name="常规 15 2 4 2" xfId="1594"/>
    <cellStyle name="常规 15 2 4 2 2" xfId="1595"/>
    <cellStyle name="常规 15 2 4 2 2 2" xfId="1596"/>
    <cellStyle name="常规 15 2 4 2 3" xfId="1597"/>
    <cellStyle name="常规 15 2 4 2 3 2" xfId="1598"/>
    <cellStyle name="常规 15 2 4 2 4" xfId="1599"/>
    <cellStyle name="常规 15 2 4 3" xfId="1600"/>
    <cellStyle name="常规 15 2 4 3 2" xfId="1601"/>
    <cellStyle name="常规 15 2 4 3 2 2" xfId="1602"/>
    <cellStyle name="常规 15 2 4 3 3" xfId="1603"/>
    <cellStyle name="常规 15 2 4 3 3 2" xfId="1604"/>
    <cellStyle name="常规 15 2 4 3 4" xfId="1605"/>
    <cellStyle name="常规 15 2 4 4" xfId="1606"/>
    <cellStyle name="常规 15 2 4 4 2" xfId="1607"/>
    <cellStyle name="常规 15 2 4 4 2 2" xfId="1608"/>
    <cellStyle name="常规 15 2 4 4 3" xfId="1609"/>
    <cellStyle name="常规 15 2 4 4 3 2" xfId="1610"/>
    <cellStyle name="常规 15 2 4 4 4" xfId="1611"/>
    <cellStyle name="常规 15 2 4 5" xfId="1612"/>
    <cellStyle name="常规 15 2 4 5 2" xfId="1613"/>
    <cellStyle name="常规 15 2 4 6" xfId="1614"/>
    <cellStyle name="常规 15 2 4 6 2" xfId="1615"/>
    <cellStyle name="常规 15 2 4 7" xfId="1616"/>
    <cellStyle name="常规 15 2 4 7 2" xfId="1617"/>
    <cellStyle name="常规 15 2 4 8" xfId="1618"/>
    <cellStyle name="常规 15 2 5" xfId="1619"/>
    <cellStyle name="常规 15 2 5 2" xfId="1620"/>
    <cellStyle name="常规 15 2 5 2 2" xfId="1621"/>
    <cellStyle name="常规 15 2 5 2 2 2" xfId="1622"/>
    <cellStyle name="常规 15 2 5 2 3" xfId="1623"/>
    <cellStyle name="常规 15 2 5 2 3 2" xfId="1624"/>
    <cellStyle name="常规 15 2 5 2 4" xfId="1625"/>
    <cellStyle name="常规 15 2 5 3" xfId="1626"/>
    <cellStyle name="常规 15 2 5 3 2" xfId="1627"/>
    <cellStyle name="常规 15 2 5 3 2 2" xfId="1628"/>
    <cellStyle name="常规 15 2 5 3 3" xfId="1629"/>
    <cellStyle name="常规 15 2 5 3 3 2" xfId="1630"/>
    <cellStyle name="常规 15 2 5 3 4" xfId="1631"/>
    <cellStyle name="常规 15 2 5 4" xfId="1632"/>
    <cellStyle name="常规 15 2 5 4 2" xfId="1633"/>
    <cellStyle name="常规 15 2 5 4 2 2" xfId="1634"/>
    <cellStyle name="常规 15 2 5 4 3" xfId="1635"/>
    <cellStyle name="常规 15 2 5 4 3 2" xfId="1636"/>
    <cellStyle name="常规 15 2 5 4 4" xfId="1637"/>
    <cellStyle name="常规 15 2 5 5" xfId="1638"/>
    <cellStyle name="常规 15 2 5 5 2" xfId="1639"/>
    <cellStyle name="常规 15 2 5 6" xfId="1640"/>
    <cellStyle name="常规 15 2 5 6 2" xfId="1641"/>
    <cellStyle name="常规 15 2 5 7" xfId="1642"/>
    <cellStyle name="常规 15 2 5 7 2" xfId="1643"/>
    <cellStyle name="常规 15 2 5 8" xfId="1644"/>
    <cellStyle name="常规 15 2 6" xfId="1645"/>
    <cellStyle name="常规 15 2 6 2" xfId="1646"/>
    <cellStyle name="常规 15 2 6 2 2" xfId="1647"/>
    <cellStyle name="常规 15 2 6 2 2 2" xfId="1648"/>
    <cellStyle name="常规 15 2 6 2 3" xfId="1649"/>
    <cellStyle name="常规 15 2 6 2 3 2" xfId="1650"/>
    <cellStyle name="常规 15 2 6 2 4" xfId="1651"/>
    <cellStyle name="常规 15 2 6 3" xfId="1652"/>
    <cellStyle name="常规 15 2 6 3 2" xfId="1653"/>
    <cellStyle name="常规 15 2 6 3 2 2" xfId="1654"/>
    <cellStyle name="常规 15 2 6 3 3" xfId="1655"/>
    <cellStyle name="常规 15 2 6 3 3 2" xfId="1656"/>
    <cellStyle name="常规 15 2 6 3 4" xfId="1657"/>
    <cellStyle name="常规 15 2 6 4" xfId="1658"/>
    <cellStyle name="常规 15 2 6 4 2" xfId="1659"/>
    <cellStyle name="常规 15 2 6 4 2 2" xfId="1660"/>
    <cellStyle name="常规 15 2 6 4 3" xfId="1661"/>
    <cellStyle name="常规 15 2 6 4 3 2" xfId="1662"/>
    <cellStyle name="常规 15 2 6 4 4" xfId="1663"/>
    <cellStyle name="常规 15 2 6 5" xfId="1664"/>
    <cellStyle name="常规 15 2 6 5 2" xfId="1665"/>
    <cellStyle name="常规 15 2 6 6" xfId="1666"/>
    <cellStyle name="常规 15 2 6 6 2" xfId="1667"/>
    <cellStyle name="常规 15 2 6 7" xfId="1668"/>
    <cellStyle name="常规 15 2 6 7 2" xfId="1669"/>
    <cellStyle name="常规 15 2 6 8" xfId="1670"/>
    <cellStyle name="常规 15 2 7" xfId="1671"/>
    <cellStyle name="常规 15 2 7 2" xfId="1672"/>
    <cellStyle name="常规 15 2 7 2 2" xfId="1673"/>
    <cellStyle name="常规 15 2 7 2 2 2" xfId="1674"/>
    <cellStyle name="常规 15 2 7 2 3" xfId="1675"/>
    <cellStyle name="常规 15 2 7 2 3 2" xfId="1676"/>
    <cellStyle name="常规 15 2 7 2 4" xfId="1677"/>
    <cellStyle name="常规 15 2 7 3" xfId="1678"/>
    <cellStyle name="常规 15 2 7 3 2" xfId="1679"/>
    <cellStyle name="常规 15 2 7 3 2 2" xfId="1680"/>
    <cellStyle name="常规 15 2 7 3 3" xfId="1681"/>
    <cellStyle name="常规 15 2 7 3 3 2" xfId="1682"/>
    <cellStyle name="常规 15 2 7 3 4" xfId="1683"/>
    <cellStyle name="常规 15 2 7 4" xfId="1684"/>
    <cellStyle name="常规 15 2 7 4 2" xfId="1685"/>
    <cellStyle name="常规 15 2 7 4 2 2" xfId="1686"/>
    <cellStyle name="常规 15 2 7 4 3" xfId="1687"/>
    <cellStyle name="常规 15 2 7 4 3 2" xfId="1688"/>
    <cellStyle name="常规 15 2 7 4 4" xfId="1689"/>
    <cellStyle name="常规 15 2 7 5" xfId="1690"/>
    <cellStyle name="常规 15 2 7 5 2" xfId="1691"/>
    <cellStyle name="常规 15 2 7 6" xfId="1692"/>
    <cellStyle name="常规 15 2 7 6 2" xfId="1693"/>
    <cellStyle name="常规 15 2 7 7" xfId="1694"/>
    <cellStyle name="常规 15 2 8" xfId="1695"/>
    <cellStyle name="常规 15 2 8 2" xfId="1696"/>
    <cellStyle name="常规 15 2 8 2 2" xfId="1697"/>
    <cellStyle name="常规 15 2 8 2 2 2" xfId="1698"/>
    <cellStyle name="常规 15 2 8 2 3" xfId="1699"/>
    <cellStyle name="常规 15 2 8 2 3 2" xfId="1700"/>
    <cellStyle name="常规 15 2 8 2 4" xfId="1701"/>
    <cellStyle name="常规 15 2 8 3" xfId="1702"/>
    <cellStyle name="常规 15 2 8 3 2" xfId="1703"/>
    <cellStyle name="常规 15 2 8 3 2 2" xfId="1704"/>
    <cellStyle name="常规 15 2 8 3 3" xfId="1705"/>
    <cellStyle name="常规 15 2 8 3 3 2" xfId="1706"/>
    <cellStyle name="常规 15 2 8 3 4" xfId="1707"/>
    <cellStyle name="常规 15 2 8 4" xfId="1708"/>
    <cellStyle name="常规 15 2 8 4 2" xfId="1709"/>
    <cellStyle name="常规 15 2 8 5" xfId="1710"/>
    <cellStyle name="常规 15 2 8 5 2" xfId="1711"/>
    <cellStyle name="常规 15 2 8 6" xfId="1712"/>
    <cellStyle name="常规 15 2 9" xfId="1713"/>
    <cellStyle name="常规 15 2 9 2" xfId="1714"/>
    <cellStyle name="常规 15 2 9 2 2" xfId="1715"/>
    <cellStyle name="常规 15 2 9 3" xfId="1716"/>
    <cellStyle name="常规 16" xfId="1717"/>
    <cellStyle name="常规 16 2" xfId="1718"/>
    <cellStyle name="常规 16 2 10" xfId="1719"/>
    <cellStyle name="常规 16 2 10 2" xfId="1720"/>
    <cellStyle name="常规 16 2 10 2 2" xfId="1721"/>
    <cellStyle name="常规 16 2 10 3" xfId="1722"/>
    <cellStyle name="常规 16 2 11" xfId="1723"/>
    <cellStyle name="常规 16 2 11 2" xfId="1724"/>
    <cellStyle name="常规 16 2 12" xfId="1725"/>
    <cellStyle name="常规 16 2 12 2" xfId="1726"/>
    <cellStyle name="常规 16 2 13" xfId="1727"/>
    <cellStyle name="常规 16 2 13 2" xfId="1728"/>
    <cellStyle name="常规 16 2 14" xfId="1729"/>
    <cellStyle name="常规 16 2 14 2" xfId="1730"/>
    <cellStyle name="常规 16 2 15" xfId="1731"/>
    <cellStyle name="常规 16 2 15 2" xfId="1732"/>
    <cellStyle name="常规 16 2 16" xfId="1733"/>
    <cellStyle name="常规 16 2 16 2" xfId="1734"/>
    <cellStyle name="常规 16 2 17" xfId="1735"/>
    <cellStyle name="常规 16 2 17 2" xfId="1736"/>
    <cellStyle name="常规 16 2 18" xfId="1737"/>
    <cellStyle name="常规 16 2 18 2" xfId="1738"/>
    <cellStyle name="常规 16 2 19" xfId="1739"/>
    <cellStyle name="常规 16 2 2" xfId="1740"/>
    <cellStyle name="常规 16 2 2 2" xfId="1741"/>
    <cellStyle name="常规 16 2 2 2 2" xfId="1742"/>
    <cellStyle name="常规 16 2 2 2 2 2" xfId="1743"/>
    <cellStyle name="常规 16 2 2 2 3" xfId="1744"/>
    <cellStyle name="常规 16 2 2 2 3 2" xfId="1745"/>
    <cellStyle name="常规 16 2 2 2 4" xfId="1746"/>
    <cellStyle name="常规 16 2 2 3" xfId="1747"/>
    <cellStyle name="常规 16 2 2 3 2" xfId="1748"/>
    <cellStyle name="常规 16 2 2 3 2 2" xfId="1749"/>
    <cellStyle name="常规 16 2 2 3 3" xfId="1750"/>
    <cellStyle name="常规 16 2 2 3 3 2" xfId="1751"/>
    <cellStyle name="常规 16 2 2 3 4" xfId="1752"/>
    <cellStyle name="常规 16 2 2 4" xfId="1753"/>
    <cellStyle name="常规 16 2 2 4 2" xfId="1754"/>
    <cellStyle name="常规 16 2 2 4 2 2" xfId="1755"/>
    <cellStyle name="常规 16 2 2 4 3" xfId="1756"/>
    <cellStyle name="常规 16 2 2 4 3 2" xfId="1757"/>
    <cellStyle name="常规 16 2 2 4 4" xfId="1758"/>
    <cellStyle name="常规 16 2 2 5" xfId="1759"/>
    <cellStyle name="常规 16 2 2 5 2" xfId="1760"/>
    <cellStyle name="常规 16 2 2 6" xfId="1761"/>
    <cellStyle name="常规 16 2 2 6 2" xfId="1762"/>
    <cellStyle name="常规 16 2 2 7" xfId="1763"/>
    <cellStyle name="常规 16 2 2 7 2" xfId="1764"/>
    <cellStyle name="常规 16 2 2 8" xfId="1765"/>
    <cellStyle name="常规 16 2 3" xfId="1766"/>
    <cellStyle name="常规 16 2 3 2" xfId="1767"/>
    <cellStyle name="常规 16 2 3 2 2" xfId="1768"/>
    <cellStyle name="常规 16 2 3 2 2 2" xfId="1769"/>
    <cellStyle name="常规 16 2 3 2 3" xfId="1770"/>
    <cellStyle name="常规 16 2 3 2 3 2" xfId="1771"/>
    <cellStyle name="常规 16 2 3 2 4" xfId="1772"/>
    <cellStyle name="常规 16 2 3 3" xfId="1773"/>
    <cellStyle name="常规 16 2 3 3 2" xfId="1774"/>
    <cellStyle name="常规 16 2 3 3 2 2" xfId="1775"/>
    <cellStyle name="常规 16 2 3 3 3" xfId="1776"/>
    <cellStyle name="常规 16 2 3 3 3 2" xfId="1777"/>
    <cellStyle name="常规 16 2 3 3 4" xfId="1778"/>
    <cellStyle name="常规 16 2 3 4" xfId="1779"/>
    <cellStyle name="常规 16 2 3 4 2" xfId="1780"/>
    <cellStyle name="常规 16 2 3 4 2 2" xfId="1781"/>
    <cellStyle name="常规 16 2 3 4 3" xfId="1782"/>
    <cellStyle name="常规 16 2 3 4 3 2" xfId="1783"/>
    <cellStyle name="常规 16 2 3 4 4" xfId="1784"/>
    <cellStyle name="常规 16 2 3 5" xfId="1785"/>
    <cellStyle name="常规 16 2 3 5 2" xfId="1786"/>
    <cellStyle name="常规 16 2 3 6" xfId="1787"/>
    <cellStyle name="常规 16 2 3 6 2" xfId="1788"/>
    <cellStyle name="常规 16 2 3 7" xfId="1789"/>
    <cellStyle name="常规 16 2 3 7 2" xfId="1790"/>
    <cellStyle name="常规 16 2 3 8" xfId="1791"/>
    <cellStyle name="常规 16 2 4" xfId="1792"/>
    <cellStyle name="常规 16 2 4 2" xfId="1793"/>
    <cellStyle name="常规 16 2 4 2 2" xfId="1794"/>
    <cellStyle name="常规 16 2 4 2 2 2" xfId="1795"/>
    <cellStyle name="常规 16 2 4 2 3" xfId="1796"/>
    <cellStyle name="常规 16 2 4 2 3 2" xfId="1797"/>
    <cellStyle name="常规 16 2 4 2 4" xfId="1798"/>
    <cellStyle name="常规 16 2 4 3" xfId="1799"/>
    <cellStyle name="常规 16 2 4 3 2" xfId="1800"/>
    <cellStyle name="常规 16 2 4 3 2 2" xfId="1801"/>
    <cellStyle name="常规 16 2 4 3 3" xfId="1802"/>
    <cellStyle name="常规 16 2 4 3 3 2" xfId="1803"/>
    <cellStyle name="常规 16 2 4 3 4" xfId="1804"/>
    <cellStyle name="常规 16 2 4 4" xfId="1805"/>
    <cellStyle name="常规 16 2 4 4 2" xfId="1806"/>
    <cellStyle name="常规 16 2 4 4 2 2" xfId="1807"/>
    <cellStyle name="常规 16 2 4 4 3" xfId="1808"/>
    <cellStyle name="常规 16 2 4 4 3 2" xfId="1809"/>
    <cellStyle name="常规 16 2 4 4 4" xfId="1810"/>
    <cellStyle name="常规 16 2 4 5" xfId="1811"/>
    <cellStyle name="常规 16 2 4 5 2" xfId="1812"/>
    <cellStyle name="常规 16 2 4 6" xfId="1813"/>
    <cellStyle name="常规 16 2 4 6 2" xfId="1814"/>
    <cellStyle name="常规 16 2 4 7" xfId="1815"/>
    <cellStyle name="常规 16 2 4 7 2" xfId="1816"/>
    <cellStyle name="常规 16 2 4 8" xfId="1817"/>
    <cellStyle name="常规 16 2 5" xfId="1818"/>
    <cellStyle name="常规 16 2 5 2" xfId="1819"/>
    <cellStyle name="常规 16 2 5 2 2" xfId="1820"/>
    <cellStyle name="常规 16 2 5 2 2 2" xfId="1821"/>
    <cellStyle name="常规 16 2 5 2 3" xfId="1822"/>
    <cellStyle name="常规 16 2 5 2 3 2" xfId="1823"/>
    <cellStyle name="常规 16 2 5 2 4" xfId="1824"/>
    <cellStyle name="常规 16 2 5 3" xfId="1825"/>
    <cellStyle name="常规 16 2 5 3 2" xfId="1826"/>
    <cellStyle name="常规 16 2 5 3 2 2" xfId="1827"/>
    <cellStyle name="常规 16 2 5 3 3" xfId="1828"/>
    <cellStyle name="常规 16 2 5 3 3 2" xfId="1829"/>
    <cellStyle name="常规 16 2 5 3 4" xfId="1830"/>
    <cellStyle name="常规 16 2 5 4" xfId="1831"/>
    <cellStyle name="常规 16 2 5 4 2" xfId="1832"/>
    <cellStyle name="常规 16 2 5 4 2 2" xfId="1833"/>
    <cellStyle name="常规 16 2 5 4 3" xfId="1834"/>
    <cellStyle name="常规 16 2 5 4 3 2" xfId="1835"/>
    <cellStyle name="常规 16 2 5 4 4" xfId="1836"/>
    <cellStyle name="常规 16 2 5 5" xfId="1837"/>
    <cellStyle name="常规 16 2 5 5 2" xfId="1838"/>
    <cellStyle name="常规 16 2 5 6" xfId="1839"/>
    <cellStyle name="常规 16 2 5 6 2" xfId="1840"/>
    <cellStyle name="常规 16 2 5 7" xfId="1841"/>
    <cellStyle name="常规 16 2 5 7 2" xfId="1842"/>
    <cellStyle name="常规 16 2 5 8" xfId="1843"/>
    <cellStyle name="常规 16 2 6" xfId="1844"/>
    <cellStyle name="常规 16 2 6 2" xfId="1845"/>
    <cellStyle name="常规 16 2 6 2 2" xfId="1846"/>
    <cellStyle name="常规 16 2 6 2 2 2" xfId="1847"/>
    <cellStyle name="常规 16 2 6 2 3" xfId="1848"/>
    <cellStyle name="常规 16 2 6 2 3 2" xfId="1849"/>
    <cellStyle name="常规 16 2 6 2 4" xfId="1850"/>
    <cellStyle name="常规 16 2 6 3" xfId="1851"/>
    <cellStyle name="常规 16 2 6 3 2" xfId="1852"/>
    <cellStyle name="常规 16 2 6 3 2 2" xfId="1853"/>
    <cellStyle name="常规 16 2 6 3 3" xfId="1854"/>
    <cellStyle name="常规 16 2 6 3 3 2" xfId="1855"/>
    <cellStyle name="常规 16 2 6 3 4" xfId="1856"/>
    <cellStyle name="常规 16 2 6 4" xfId="1857"/>
    <cellStyle name="常规 16 2 6 4 2" xfId="1858"/>
    <cellStyle name="常规 16 2 6 4 2 2" xfId="1859"/>
    <cellStyle name="常规 16 2 6 4 3" xfId="1860"/>
    <cellStyle name="常规 16 2 6 4 3 2" xfId="1861"/>
    <cellStyle name="常规 16 2 6 4 4" xfId="1862"/>
    <cellStyle name="常规 16 2 6 5" xfId="1863"/>
    <cellStyle name="常规 16 2 6 5 2" xfId="1864"/>
    <cellStyle name="常规 16 2 6 6" xfId="1865"/>
    <cellStyle name="常规 16 2 6 6 2" xfId="1866"/>
    <cellStyle name="常规 16 2 6 7" xfId="1867"/>
    <cellStyle name="常规 16 2 6 7 2" xfId="1868"/>
    <cellStyle name="常规 16 2 6 8" xfId="1869"/>
    <cellStyle name="常规 16 2 7" xfId="1870"/>
    <cellStyle name="常规 16 2 7 2" xfId="1871"/>
    <cellStyle name="常规 16 2 7 2 2" xfId="1872"/>
    <cellStyle name="常规 16 2 7 2 2 2" xfId="1873"/>
    <cellStyle name="常规 16 2 7 2 3" xfId="1874"/>
    <cellStyle name="常规 16 2 7 2 3 2" xfId="1875"/>
    <cellStyle name="常规 16 2 7 2 4" xfId="1876"/>
    <cellStyle name="常规 16 2 7 3" xfId="1877"/>
    <cellStyle name="常规 16 2 7 3 2" xfId="1878"/>
    <cellStyle name="常规 16 2 7 3 2 2" xfId="1879"/>
    <cellStyle name="常规 16 2 7 3 3" xfId="1880"/>
    <cellStyle name="常规 16 2 7 3 3 2" xfId="1881"/>
    <cellStyle name="常规 16 2 7 3 4" xfId="1882"/>
    <cellStyle name="常规 16 2 7 4" xfId="1883"/>
    <cellStyle name="常规 16 2 7 4 2" xfId="1884"/>
    <cellStyle name="常规 16 2 7 4 2 2" xfId="1885"/>
    <cellStyle name="常规 16 2 7 4 3" xfId="1886"/>
    <cellStyle name="常规 16 2 7 4 3 2" xfId="1887"/>
    <cellStyle name="常规 16 2 7 4 4" xfId="1888"/>
    <cellStyle name="常规 16 2 7 5" xfId="1889"/>
    <cellStyle name="常规 16 2 7 5 2" xfId="1890"/>
    <cellStyle name="常规 16 2 7 6" xfId="1891"/>
    <cellStyle name="常规 16 2 7 6 2" xfId="1892"/>
    <cellStyle name="常规 16 2 7 7" xfId="1893"/>
    <cellStyle name="常规 16 2 8" xfId="1894"/>
    <cellStyle name="常规 16 2 8 2" xfId="1895"/>
    <cellStyle name="常规 16 2 8 2 2" xfId="1896"/>
    <cellStyle name="常规 16 2 8 2 2 2" xfId="1897"/>
    <cellStyle name="常规 16 2 8 2 3" xfId="1898"/>
    <cellStyle name="常规 16 2 8 2 3 2" xfId="1899"/>
    <cellStyle name="常规 16 2 8 2 4" xfId="1900"/>
    <cellStyle name="常规 16 2 8 3" xfId="1901"/>
    <cellStyle name="常规 16 2 8 3 2" xfId="1902"/>
    <cellStyle name="常规 16 2 8 3 2 2" xfId="1903"/>
    <cellStyle name="常规 16 2 8 3 3" xfId="1904"/>
    <cellStyle name="常规 16 2 8 3 3 2" xfId="1905"/>
    <cellStyle name="常规 16 2 8 3 4" xfId="1906"/>
    <cellStyle name="常规 16 2 8 4" xfId="1907"/>
    <cellStyle name="常规 16 2 8 4 2" xfId="1908"/>
    <cellStyle name="常规 16 2 8 5" xfId="1909"/>
    <cellStyle name="常规 16 2 8 5 2" xfId="1910"/>
    <cellStyle name="常规 16 2 8 6" xfId="1911"/>
    <cellStyle name="常规 16 2 9" xfId="1912"/>
    <cellStyle name="常规 16 2 9 2" xfId="1913"/>
    <cellStyle name="常规 16 2 9 2 2" xfId="1914"/>
    <cellStyle name="常规 16 2 9 3" xfId="1915"/>
    <cellStyle name="常规 16 3" xfId="1916"/>
    <cellStyle name="常规 17" xfId="1917"/>
    <cellStyle name="常规 17 2" xfId="1918"/>
    <cellStyle name="常规 18" xfId="1919"/>
    <cellStyle name="常规 18 2" xfId="1920"/>
    <cellStyle name="常规 19" xfId="1921"/>
    <cellStyle name="常规 2" xfId="1922"/>
    <cellStyle name="常规 2 10" xfId="1923"/>
    <cellStyle name="常规 2 11" xfId="1924"/>
    <cellStyle name="常规 2 2" xfId="1925"/>
    <cellStyle name="常规 2 2 10" xfId="1926"/>
    <cellStyle name="常规 2 2 10 2" xfId="1927"/>
    <cellStyle name="常规 2 2 10 2 2" xfId="1928"/>
    <cellStyle name="常规 2 2 10 3" xfId="1929"/>
    <cellStyle name="常规 2 2 11" xfId="1930"/>
    <cellStyle name="常规 2 2 11 2" xfId="1931"/>
    <cellStyle name="常规 2 2 12" xfId="1932"/>
    <cellStyle name="常规 2 2 12 2" xfId="1933"/>
    <cellStyle name="常规 2 2 13" xfId="1934"/>
    <cellStyle name="常规 2 2 13 2" xfId="1935"/>
    <cellStyle name="常规 2 2 14" xfId="1936"/>
    <cellStyle name="常规 2 2 14 2" xfId="1937"/>
    <cellStyle name="常规 2 2 15" xfId="1938"/>
    <cellStyle name="常规 2 2 15 2" xfId="1939"/>
    <cellStyle name="常规 2 2 16" xfId="1940"/>
    <cellStyle name="常规 2 2 16 2" xfId="1941"/>
    <cellStyle name="常规 2 2 17" xfId="1942"/>
    <cellStyle name="常规 2 2 17 2" xfId="1943"/>
    <cellStyle name="常规 2 2 18" xfId="1944"/>
    <cellStyle name="常规 2 2 18 2" xfId="1945"/>
    <cellStyle name="常规 2 2 19" xfId="1946"/>
    <cellStyle name="常规 2 2 2" xfId="1947"/>
    <cellStyle name="常规 2 2 2 10" xfId="1948"/>
    <cellStyle name="常规 2 2 2 11" xfId="1949"/>
    <cellStyle name="常规 2 2 2 2" xfId="1950"/>
    <cellStyle name="常规 2 2 2 2 2" xfId="1951"/>
    <cellStyle name="常规 2 2 2 2 2 2" xfId="1952"/>
    <cellStyle name="常规 2 2 2 2 3" xfId="1953"/>
    <cellStyle name="常规 2 2 2 2 3 2" xfId="1954"/>
    <cellStyle name="常规 2 2 2 2 4" xfId="1955"/>
    <cellStyle name="常规 2 2 2 2 5" xfId="1956"/>
    <cellStyle name="常规 2 2 2 3" xfId="1957"/>
    <cellStyle name="常规 2 2 2 3 2" xfId="1958"/>
    <cellStyle name="常规 2 2 2 3 2 2" xfId="1959"/>
    <cellStyle name="常规 2 2 2 3 3" xfId="1960"/>
    <cellStyle name="常规 2 2 2 3 3 2" xfId="1961"/>
    <cellStyle name="常规 2 2 2 3 4" xfId="1962"/>
    <cellStyle name="常规 2 2 2 4" xfId="1963"/>
    <cellStyle name="常规 2 2 2 4 2" xfId="1964"/>
    <cellStyle name="常规 2 2 2 4 2 2" xfId="1965"/>
    <cellStyle name="常规 2 2 2 4 3" xfId="1966"/>
    <cellStyle name="常规 2 2 2 4 3 2" xfId="1967"/>
    <cellStyle name="常规 2 2 2 4 4" xfId="1968"/>
    <cellStyle name="常规 2 2 2 5" xfId="1969"/>
    <cellStyle name="常规 2 2 2 5 2" xfId="1970"/>
    <cellStyle name="常规 2 2 2 6" xfId="1971"/>
    <cellStyle name="常规 2 2 2 6 2" xfId="1972"/>
    <cellStyle name="常规 2 2 2 7" xfId="1973"/>
    <cellStyle name="常规 2 2 2 7 2" xfId="1974"/>
    <cellStyle name="常规 2 2 2 8" xfId="1975"/>
    <cellStyle name="常规 2 2 2 9" xfId="1976"/>
    <cellStyle name="常规 2 2 20" xfId="1977"/>
    <cellStyle name="常规 2 2 21" xfId="1978"/>
    <cellStyle name="常规 2 2 22" xfId="1979"/>
    <cellStyle name="常规 2 2 3" xfId="1980"/>
    <cellStyle name="常规 2 2 3 2" xfId="1981"/>
    <cellStyle name="常规 2 2 3 2 2" xfId="1982"/>
    <cellStyle name="常规 2 2 3 2 2 2" xfId="1983"/>
    <cellStyle name="常规 2 2 3 2 3" xfId="1984"/>
    <cellStyle name="常规 2 2 3 2 3 2" xfId="1985"/>
    <cellStyle name="常规 2 2 3 2 4" xfId="1986"/>
    <cellStyle name="常规 2 2 3 3" xfId="1987"/>
    <cellStyle name="常规 2 2 3 3 2" xfId="1988"/>
    <cellStyle name="常规 2 2 3 3 2 2" xfId="1989"/>
    <cellStyle name="常规 2 2 3 3 3" xfId="1990"/>
    <cellStyle name="常规 2 2 3 3 3 2" xfId="1991"/>
    <cellStyle name="常规 2 2 3 3 4" xfId="1992"/>
    <cellStyle name="常规 2 2 3 4" xfId="1993"/>
    <cellStyle name="常规 2 2 3 4 2" xfId="1994"/>
    <cellStyle name="常规 2 2 3 4 2 2" xfId="1995"/>
    <cellStyle name="常规 2 2 3 4 3" xfId="1996"/>
    <cellStyle name="常规 2 2 3 4 3 2" xfId="1997"/>
    <cellStyle name="常规 2 2 3 4 4" xfId="1998"/>
    <cellStyle name="常规 2 2 3 5" xfId="1999"/>
    <cellStyle name="常规 2 2 3 5 2" xfId="2000"/>
    <cellStyle name="常规 2 2 3 6" xfId="2001"/>
    <cellStyle name="常规 2 2 3 6 2" xfId="2002"/>
    <cellStyle name="常规 2 2 3 7" xfId="2003"/>
    <cellStyle name="常规 2 2 3 7 2" xfId="2004"/>
    <cellStyle name="常规 2 2 3 8" xfId="2005"/>
    <cellStyle name="常规 2 2 3 9" xfId="2006"/>
    <cellStyle name="常规 2 2 4" xfId="2007"/>
    <cellStyle name="常规 2 2 4 2" xfId="2008"/>
    <cellStyle name="常规 2 2 4 2 2" xfId="2009"/>
    <cellStyle name="常规 2 2 4 2 2 2" xfId="2010"/>
    <cellStyle name="常规 2 2 4 2 3" xfId="2011"/>
    <cellStyle name="常规 2 2 4 2 3 2" xfId="2012"/>
    <cellStyle name="常规 2 2 4 2 4" xfId="2013"/>
    <cellStyle name="常规 2 2 4 3" xfId="2014"/>
    <cellStyle name="常规 2 2 4 3 2" xfId="2015"/>
    <cellStyle name="常规 2 2 4 3 2 2" xfId="2016"/>
    <cellStyle name="常规 2 2 4 3 3" xfId="2017"/>
    <cellStyle name="常规 2 2 4 3 3 2" xfId="2018"/>
    <cellStyle name="常规 2 2 4 3 4" xfId="2019"/>
    <cellStyle name="常规 2 2 4 4" xfId="2020"/>
    <cellStyle name="常规 2 2 4 4 2" xfId="2021"/>
    <cellStyle name="常规 2 2 4 4 2 2" xfId="2022"/>
    <cellStyle name="常规 2 2 4 4 3" xfId="2023"/>
    <cellStyle name="常规 2 2 4 4 3 2" xfId="2024"/>
    <cellStyle name="常规 2 2 4 4 4" xfId="2025"/>
    <cellStyle name="常规 2 2 4 5" xfId="2026"/>
    <cellStyle name="常规 2 2 4 5 2" xfId="2027"/>
    <cellStyle name="常规 2 2 4 6" xfId="2028"/>
    <cellStyle name="常规 2 2 4 6 2" xfId="2029"/>
    <cellStyle name="常规 2 2 4 7" xfId="2030"/>
    <cellStyle name="常规 2 2 4 7 2" xfId="2031"/>
    <cellStyle name="常规 2 2 4 8" xfId="2032"/>
    <cellStyle name="常规 2 2 4 9" xfId="2033"/>
    <cellStyle name="常规 2 2 5" xfId="2034"/>
    <cellStyle name="常规 2 2 5 2" xfId="2035"/>
    <cellStyle name="常规 2 2 5 2 2" xfId="2036"/>
    <cellStyle name="常规 2 2 5 2 2 2" xfId="2037"/>
    <cellStyle name="常规 2 2 5 2 3" xfId="2038"/>
    <cellStyle name="常规 2 2 5 2 3 2" xfId="2039"/>
    <cellStyle name="常规 2 2 5 2 4" xfId="2040"/>
    <cellStyle name="常规 2 2 5 3" xfId="2041"/>
    <cellStyle name="常规 2 2 5 3 2" xfId="2042"/>
    <cellStyle name="常规 2 2 5 3 2 2" xfId="2043"/>
    <cellStyle name="常规 2 2 5 3 3" xfId="2044"/>
    <cellStyle name="常规 2 2 5 3 3 2" xfId="2045"/>
    <cellStyle name="常规 2 2 5 3 4" xfId="2046"/>
    <cellStyle name="常规 2 2 5 4" xfId="2047"/>
    <cellStyle name="常规 2 2 5 4 2" xfId="2048"/>
    <cellStyle name="常规 2 2 5 4 2 2" xfId="2049"/>
    <cellStyle name="常规 2 2 5 4 3" xfId="2050"/>
    <cellStyle name="常规 2 2 5 4 3 2" xfId="2051"/>
    <cellStyle name="常规 2 2 5 4 4" xfId="2052"/>
    <cellStyle name="常规 2 2 5 5" xfId="2053"/>
    <cellStyle name="常规 2 2 5 5 2" xfId="2054"/>
    <cellStyle name="常规 2 2 5 6" xfId="2055"/>
    <cellStyle name="常规 2 2 5 6 2" xfId="2056"/>
    <cellStyle name="常规 2 2 5 7" xfId="2057"/>
    <cellStyle name="常规 2 2 5 7 2" xfId="2058"/>
    <cellStyle name="常规 2 2 5 8" xfId="2059"/>
    <cellStyle name="常规 2 2 6" xfId="2060"/>
    <cellStyle name="常规 2 2 6 2" xfId="2061"/>
    <cellStyle name="常规 2 2 6 2 2" xfId="2062"/>
    <cellStyle name="常规 2 2 6 2 2 2" xfId="2063"/>
    <cellStyle name="常规 2 2 6 2 3" xfId="2064"/>
    <cellStyle name="常规 2 2 6 2 3 2" xfId="2065"/>
    <cellStyle name="常规 2 2 6 2 4" xfId="2066"/>
    <cellStyle name="常规 2 2 6 3" xfId="2067"/>
    <cellStyle name="常规 2 2 6 3 2" xfId="2068"/>
    <cellStyle name="常规 2 2 6 3 2 2" xfId="2069"/>
    <cellStyle name="常规 2 2 6 3 3" xfId="2070"/>
    <cellStyle name="常规 2 2 6 3 3 2" xfId="2071"/>
    <cellStyle name="常规 2 2 6 3 4" xfId="2072"/>
    <cellStyle name="常规 2 2 6 4" xfId="2073"/>
    <cellStyle name="常规 2 2 6 4 2" xfId="2074"/>
    <cellStyle name="常规 2 2 6 4 2 2" xfId="2075"/>
    <cellStyle name="常规 2 2 6 4 3" xfId="2076"/>
    <cellStyle name="常规 2 2 6 4 3 2" xfId="2077"/>
    <cellStyle name="常规 2 2 6 4 4" xfId="2078"/>
    <cellStyle name="常规 2 2 6 5" xfId="2079"/>
    <cellStyle name="常规 2 2 6 5 2" xfId="2080"/>
    <cellStyle name="常规 2 2 6 6" xfId="2081"/>
    <cellStyle name="常规 2 2 6 6 2" xfId="2082"/>
    <cellStyle name="常规 2 2 6 7" xfId="2083"/>
    <cellStyle name="常规 2 2 6 7 2" xfId="2084"/>
    <cellStyle name="常规 2 2 6 8" xfId="2085"/>
    <cellStyle name="常规 2 2 7" xfId="2086"/>
    <cellStyle name="常规 2 2 7 2" xfId="2087"/>
    <cellStyle name="常规 2 2 7 2 2" xfId="2088"/>
    <cellStyle name="常规 2 2 7 2 2 2" xfId="2089"/>
    <cellStyle name="常规 2 2 7 2 3" xfId="2090"/>
    <cellStyle name="常规 2 2 7 2 3 2" xfId="2091"/>
    <cellStyle name="常规 2 2 7 2 4" xfId="2092"/>
    <cellStyle name="常规 2 2 7 3" xfId="2093"/>
    <cellStyle name="常规 2 2 7 3 2" xfId="2094"/>
    <cellStyle name="常规 2 2 7 3 2 2" xfId="2095"/>
    <cellStyle name="常规 2 2 7 3 3" xfId="2096"/>
    <cellStyle name="常规 2 2 7 3 3 2" xfId="2097"/>
    <cellStyle name="常规 2 2 7 3 4" xfId="2098"/>
    <cellStyle name="常规 2 2 7 4" xfId="2099"/>
    <cellStyle name="常规 2 2 7 4 2" xfId="2100"/>
    <cellStyle name="常规 2 2 7 4 2 2" xfId="2101"/>
    <cellStyle name="常规 2 2 7 4 3" xfId="2102"/>
    <cellStyle name="常规 2 2 7 4 3 2" xfId="2103"/>
    <cellStyle name="常规 2 2 7 4 4" xfId="2104"/>
    <cellStyle name="常规 2 2 7 5" xfId="2105"/>
    <cellStyle name="常规 2 2 7 5 2" xfId="2106"/>
    <cellStyle name="常规 2 2 7 6" xfId="2107"/>
    <cellStyle name="常规 2 2 7 6 2" xfId="2108"/>
    <cellStyle name="常规 2 2 7 7" xfId="2109"/>
    <cellStyle name="常规 2 2 8" xfId="2110"/>
    <cellStyle name="常规 2 2 8 2" xfId="2111"/>
    <cellStyle name="常规 2 2 8 2 2" xfId="2112"/>
    <cellStyle name="常规 2 2 8 2 2 2" xfId="2113"/>
    <cellStyle name="常规 2 2 8 2 3" xfId="2114"/>
    <cellStyle name="常规 2 2 8 2 3 2" xfId="2115"/>
    <cellStyle name="常规 2 2 8 2 4" xfId="2116"/>
    <cellStyle name="常规 2 2 8 3" xfId="2117"/>
    <cellStyle name="常规 2 2 8 3 2" xfId="2118"/>
    <cellStyle name="常规 2 2 8 3 2 2" xfId="2119"/>
    <cellStyle name="常规 2 2 8 3 3" xfId="2120"/>
    <cellStyle name="常规 2 2 8 3 3 2" xfId="2121"/>
    <cellStyle name="常规 2 2 8 3 4" xfId="2122"/>
    <cellStyle name="常规 2 2 8 4" xfId="2123"/>
    <cellStyle name="常规 2 2 8 4 2" xfId="2124"/>
    <cellStyle name="常规 2 2 8 5" xfId="2125"/>
    <cellStyle name="常规 2 2 8 5 2" xfId="2126"/>
    <cellStyle name="常规 2 2 8 6" xfId="2127"/>
    <cellStyle name="常规 2 2 9" xfId="2128"/>
    <cellStyle name="常规 2 2 9 2" xfId="2129"/>
    <cellStyle name="常规 2 2 9 2 2" xfId="2130"/>
    <cellStyle name="常规 2 2 9 3" xfId="2131"/>
    <cellStyle name="常规 2 3" xfId="2132"/>
    <cellStyle name="常规 2 3 10" xfId="2133"/>
    <cellStyle name="常规 2 3 11" xfId="2134"/>
    <cellStyle name="常规 2 3 12" xfId="2135"/>
    <cellStyle name="常规 2 3 13" xfId="2136"/>
    <cellStyle name="常规 2 3 14" xfId="2137"/>
    <cellStyle name="常规 2 3 15" xfId="2138"/>
    <cellStyle name="常规 2 3 16" xfId="2139"/>
    <cellStyle name="常规 2 3 2" xfId="2140"/>
    <cellStyle name="常规 2 3 2 2" xfId="2141"/>
    <cellStyle name="常规 2 3 2 2 2" xfId="2142"/>
    <cellStyle name="常规 2 3 2 2 3" xfId="2143"/>
    <cellStyle name="常规 2 3 2 3" xfId="2144"/>
    <cellStyle name="常规 2 3 2 3 2" xfId="2145"/>
    <cellStyle name="常规 2 3 2 3 3" xfId="2146"/>
    <cellStyle name="常规 2 3 2 4" xfId="2147"/>
    <cellStyle name="常规 2 3 2 4 2" xfId="2148"/>
    <cellStyle name="常规 2 3 2 4 3" xfId="2149"/>
    <cellStyle name="常规 2 3 2 5" xfId="2150"/>
    <cellStyle name="常规 2 3 2 6" xfId="2151"/>
    <cellStyle name="常规 2 3 2 7" xfId="2152"/>
    <cellStyle name="常规 2 3 3" xfId="2153"/>
    <cellStyle name="常规 2 3 3 2" xfId="2154"/>
    <cellStyle name="常规 2 3 3 2 2" xfId="2155"/>
    <cellStyle name="常规 2 3 3 2 3" xfId="2156"/>
    <cellStyle name="常规 2 3 3 3" xfId="2157"/>
    <cellStyle name="常规 2 3 3 3 2" xfId="2158"/>
    <cellStyle name="常规 2 3 3 3 3" xfId="2159"/>
    <cellStyle name="常规 2 3 3 4" xfId="2160"/>
    <cellStyle name="常规 2 3 3 4 2" xfId="2161"/>
    <cellStyle name="常规 2 3 3 4 3" xfId="2162"/>
    <cellStyle name="常规 2 3 3 5" xfId="2163"/>
    <cellStyle name="常规 2 3 3 6" xfId="2164"/>
    <cellStyle name="常规 2 3 3 7" xfId="2165"/>
    <cellStyle name="常规 2 3 4" xfId="2166"/>
    <cellStyle name="常规 2 3 4 2" xfId="2167"/>
    <cellStyle name="常规 2 3 4 2 2" xfId="2168"/>
    <cellStyle name="常规 2 3 4 2 3" xfId="2169"/>
    <cellStyle name="常规 2 3 4 3" xfId="2170"/>
    <cellStyle name="常规 2 3 4 3 2" xfId="2171"/>
    <cellStyle name="常规 2 3 4 3 3" xfId="2172"/>
    <cellStyle name="常规 2 3 4 4" xfId="2173"/>
    <cellStyle name="常规 2 3 4 4 2" xfId="2174"/>
    <cellStyle name="常规 2 3 4 4 3" xfId="2175"/>
    <cellStyle name="常规 2 3 4 5" xfId="2176"/>
    <cellStyle name="常规 2 3 4 6" xfId="2177"/>
    <cellStyle name="常规 2 3 4 7" xfId="2178"/>
    <cellStyle name="常规 2 3 5" xfId="2179"/>
    <cellStyle name="常规 2 3 5 2" xfId="2180"/>
    <cellStyle name="常规 2 3 5 2 2" xfId="2181"/>
    <cellStyle name="常规 2 3 5 2 3" xfId="2182"/>
    <cellStyle name="常规 2 3 5 3" xfId="2183"/>
    <cellStyle name="常规 2 3 5 3 2" xfId="2184"/>
    <cellStyle name="常规 2 3 5 3 3" xfId="2185"/>
    <cellStyle name="常规 2 3 5 4" xfId="2186"/>
    <cellStyle name="常规 2 3 5 5" xfId="2187"/>
    <cellStyle name="常规 2 3 6" xfId="2188"/>
    <cellStyle name="常规 2 3 7" xfId="2189"/>
    <cellStyle name="常规 2 3 8" xfId="2190"/>
    <cellStyle name="常规 2 3 9" xfId="2191"/>
    <cellStyle name="常规 2 4" xfId="2192"/>
    <cellStyle name="常规 2 4 2" xfId="2193"/>
    <cellStyle name="常规 2 4 2 2" xfId="2194"/>
    <cellStyle name="常规 2 4 3" xfId="2195"/>
    <cellStyle name="常规 2 4 4" xfId="2196"/>
    <cellStyle name="常规 2 4 5" xfId="2197"/>
    <cellStyle name="常规 2 4 6" xfId="2198"/>
    <cellStyle name="常规 2 4 7" xfId="2199"/>
    <cellStyle name="常规 2 5" xfId="2200"/>
    <cellStyle name="常规 2 5 2" xfId="2201"/>
    <cellStyle name="常规 2 5 3" xfId="2202"/>
    <cellStyle name="常规 2 5 4" xfId="2203"/>
    <cellStyle name="常规 2 5 5" xfId="2204"/>
    <cellStyle name="常规 2 6" xfId="2205"/>
    <cellStyle name="常规 2 6 2" xfId="2206"/>
    <cellStyle name="常规 2 6 3" xfId="2207"/>
    <cellStyle name="常规 2 7" xfId="2208"/>
    <cellStyle name="常规 2 7 2" xfId="2209"/>
    <cellStyle name="常规 2 8" xfId="2210"/>
    <cellStyle name="常规 2 9" xfId="2211"/>
    <cellStyle name="常规 2_发货情况表" xfId="2212"/>
    <cellStyle name="常规 20" xfId="2213"/>
    <cellStyle name="常规 21" xfId="2214"/>
    <cellStyle name="常规 22" xfId="2215"/>
    <cellStyle name="常规 23" xfId="2216"/>
    <cellStyle name="常规 23 2" xfId="2217"/>
    <cellStyle name="常规 23 3" xfId="2218"/>
    <cellStyle name="常规 23 4" xfId="2219"/>
    <cellStyle name="常规 24" xfId="2220"/>
    <cellStyle name="常规 24 2" xfId="2221"/>
    <cellStyle name="常规 24 3" xfId="2222"/>
    <cellStyle name="常规 24 4" xfId="2223"/>
    <cellStyle name="常规 25" xfId="2224"/>
    <cellStyle name="常规 26" xfId="2225"/>
    <cellStyle name="常规 27" xfId="2226"/>
    <cellStyle name="常规 28" xfId="2227"/>
    <cellStyle name="常规 29" xfId="2228"/>
    <cellStyle name="常规 3" xfId="2229"/>
    <cellStyle name="常规 3 10" xfId="2230"/>
    <cellStyle name="常规 3 2" xfId="2231"/>
    <cellStyle name="常规 3 2 10" xfId="2232"/>
    <cellStyle name="常规 3 2 10 2" xfId="2233"/>
    <cellStyle name="常规 3 2 10 2 2" xfId="2234"/>
    <cellStyle name="常规 3 2 10 3" xfId="2235"/>
    <cellStyle name="常规 3 2 11" xfId="2236"/>
    <cellStyle name="常规 3 2 11 2" xfId="2237"/>
    <cellStyle name="常规 3 2 12" xfId="2238"/>
    <cellStyle name="常规 3 2 12 2" xfId="2239"/>
    <cellStyle name="常规 3 2 13" xfId="2240"/>
    <cellStyle name="常规 3 2 13 2" xfId="2241"/>
    <cellStyle name="常规 3 2 14" xfId="2242"/>
    <cellStyle name="常规 3 2 14 2" xfId="2243"/>
    <cellStyle name="常规 3 2 15" xfId="2244"/>
    <cellStyle name="常规 3 2 15 2" xfId="2245"/>
    <cellStyle name="常规 3 2 16" xfId="2246"/>
    <cellStyle name="常规 3 2 16 2" xfId="2247"/>
    <cellStyle name="常规 3 2 17" xfId="2248"/>
    <cellStyle name="常规 3 2 17 2" xfId="2249"/>
    <cellStyle name="常规 3 2 18" xfId="2250"/>
    <cellStyle name="常规 3 2 18 2" xfId="2251"/>
    <cellStyle name="常规 3 2 19" xfId="2252"/>
    <cellStyle name="常规 3 2 2" xfId="2253"/>
    <cellStyle name="常规 3 2 2 10" xfId="2254"/>
    <cellStyle name="常规 3 2 2 2" xfId="2255"/>
    <cellStyle name="常规 3 2 2 2 2" xfId="2256"/>
    <cellStyle name="常规 3 2 2 2 2 2" xfId="2257"/>
    <cellStyle name="常规 3 2 2 2 3" xfId="2258"/>
    <cellStyle name="常规 3 2 2 2 3 2" xfId="2259"/>
    <cellStyle name="常规 3 2 2 2 4" xfId="2260"/>
    <cellStyle name="常规 3 2 2 2 5" xfId="2261"/>
    <cellStyle name="常规 3 2 2 3" xfId="2262"/>
    <cellStyle name="常规 3 2 2 3 2" xfId="2263"/>
    <cellStyle name="常规 3 2 2 3 2 2" xfId="2264"/>
    <cellStyle name="常规 3 2 2 3 3" xfId="2265"/>
    <cellStyle name="常规 3 2 2 3 3 2" xfId="2266"/>
    <cellStyle name="常规 3 2 2 3 4" xfId="2267"/>
    <cellStyle name="常规 3 2 2 4" xfId="2268"/>
    <cellStyle name="常规 3 2 2 4 2" xfId="2269"/>
    <cellStyle name="常规 3 2 2 4 2 2" xfId="2270"/>
    <cellStyle name="常规 3 2 2 4 3" xfId="2271"/>
    <cellStyle name="常规 3 2 2 4 3 2" xfId="2272"/>
    <cellStyle name="常规 3 2 2 4 4" xfId="2273"/>
    <cellStyle name="常规 3 2 2 5" xfId="2274"/>
    <cellStyle name="常规 3 2 2 5 2" xfId="2275"/>
    <cellStyle name="常规 3 2 2 6" xfId="2276"/>
    <cellStyle name="常规 3 2 2 6 2" xfId="2277"/>
    <cellStyle name="常规 3 2 2 7" xfId="2278"/>
    <cellStyle name="常规 3 2 2 7 2" xfId="2279"/>
    <cellStyle name="常规 3 2 2 8" xfId="2280"/>
    <cellStyle name="常规 3 2 2 9" xfId="2281"/>
    <cellStyle name="常规 3 2 2 9 2" xfId="2282"/>
    <cellStyle name="常规 3 2 20" xfId="2283"/>
    <cellStyle name="常规 3 2 21" xfId="2284"/>
    <cellStyle name="常规 3 2 21 2" xfId="2285"/>
    <cellStyle name="常规 3 2 22" xfId="2286"/>
    <cellStyle name="常规 3 2 23" xfId="2287"/>
    <cellStyle name="常规 3 2 24" xfId="2288"/>
    <cellStyle name="常规 3 2 25" xfId="2289"/>
    <cellStyle name="常规 3 2 3" xfId="2290"/>
    <cellStyle name="常规 3 2 3 2" xfId="2291"/>
    <cellStyle name="常规 3 2 3 2 2" xfId="2292"/>
    <cellStyle name="常规 3 2 3 2 2 2" xfId="2293"/>
    <cellStyle name="常规 3 2 3 2 3" xfId="2294"/>
    <cellStyle name="常规 3 2 3 2 3 2" xfId="2295"/>
    <cellStyle name="常规 3 2 3 2 4" xfId="2296"/>
    <cellStyle name="常规 3 2 3 3" xfId="2297"/>
    <cellStyle name="常规 3 2 3 3 2" xfId="2298"/>
    <cellStyle name="常规 3 2 3 3 2 2" xfId="2299"/>
    <cellStyle name="常规 3 2 3 3 3" xfId="2300"/>
    <cellStyle name="常规 3 2 3 3 3 2" xfId="2301"/>
    <cellStyle name="常规 3 2 3 3 4" xfId="2302"/>
    <cellStyle name="常规 3 2 3 4" xfId="2303"/>
    <cellStyle name="常规 3 2 3 4 2" xfId="2304"/>
    <cellStyle name="常规 3 2 3 4 2 2" xfId="2305"/>
    <cellStyle name="常规 3 2 3 4 3" xfId="2306"/>
    <cellStyle name="常规 3 2 3 4 3 2" xfId="2307"/>
    <cellStyle name="常规 3 2 3 4 4" xfId="2308"/>
    <cellStyle name="常规 3 2 3 5" xfId="2309"/>
    <cellStyle name="常规 3 2 3 5 2" xfId="2310"/>
    <cellStyle name="常规 3 2 3 6" xfId="2311"/>
    <cellStyle name="常规 3 2 3 6 2" xfId="2312"/>
    <cellStyle name="常规 3 2 3 7" xfId="2313"/>
    <cellStyle name="常规 3 2 3 7 2" xfId="2314"/>
    <cellStyle name="常规 3 2 3 8" xfId="2315"/>
    <cellStyle name="常规 3 2 3 9" xfId="2316"/>
    <cellStyle name="常规 3 2 3 9 2" xfId="2317"/>
    <cellStyle name="常规 3 2 4" xfId="2318"/>
    <cellStyle name="常规 3 2 4 2" xfId="2319"/>
    <cellStyle name="常规 3 2 4 2 2" xfId="2320"/>
    <cellStyle name="常规 3 2 4 2 2 2" xfId="2321"/>
    <cellStyle name="常规 3 2 4 2 3" xfId="2322"/>
    <cellStyle name="常规 3 2 4 2 3 2" xfId="2323"/>
    <cellStyle name="常规 3 2 4 2 4" xfId="2324"/>
    <cellStyle name="常规 3 2 4 3" xfId="2325"/>
    <cellStyle name="常规 3 2 4 3 2" xfId="2326"/>
    <cellStyle name="常规 3 2 4 3 2 2" xfId="2327"/>
    <cellStyle name="常规 3 2 4 3 3" xfId="2328"/>
    <cellStyle name="常规 3 2 4 3 3 2" xfId="2329"/>
    <cellStyle name="常规 3 2 4 3 4" xfId="2330"/>
    <cellStyle name="常规 3 2 4 4" xfId="2331"/>
    <cellStyle name="常规 3 2 4 4 2" xfId="2332"/>
    <cellStyle name="常规 3 2 4 4 2 2" xfId="2333"/>
    <cellStyle name="常规 3 2 4 4 3" xfId="2334"/>
    <cellStyle name="常规 3 2 4 4 3 2" xfId="2335"/>
    <cellStyle name="常规 3 2 4 4 4" xfId="2336"/>
    <cellStyle name="常规 3 2 4 5" xfId="2337"/>
    <cellStyle name="常规 3 2 4 5 2" xfId="2338"/>
    <cellStyle name="常规 3 2 4 6" xfId="2339"/>
    <cellStyle name="常规 3 2 4 6 2" xfId="2340"/>
    <cellStyle name="常规 3 2 4 7" xfId="2341"/>
    <cellStyle name="常规 3 2 4 7 2" xfId="2342"/>
    <cellStyle name="常规 3 2 4 8" xfId="2343"/>
    <cellStyle name="常规 3 2 5" xfId="2344"/>
    <cellStyle name="常规 3 2 5 2" xfId="2345"/>
    <cellStyle name="常规 3 2 5 2 2" xfId="2346"/>
    <cellStyle name="常规 3 2 5 2 2 2" xfId="2347"/>
    <cellStyle name="常规 3 2 5 2 3" xfId="2348"/>
    <cellStyle name="常规 3 2 5 2 3 2" xfId="2349"/>
    <cellStyle name="常规 3 2 5 2 4" xfId="2350"/>
    <cellStyle name="常规 3 2 5 3" xfId="2351"/>
    <cellStyle name="常规 3 2 5 3 2" xfId="2352"/>
    <cellStyle name="常规 3 2 5 3 2 2" xfId="2353"/>
    <cellStyle name="常规 3 2 5 3 3" xfId="2354"/>
    <cellStyle name="常规 3 2 5 3 3 2" xfId="2355"/>
    <cellStyle name="常规 3 2 5 3 4" xfId="2356"/>
    <cellStyle name="常规 3 2 5 4" xfId="2357"/>
    <cellStyle name="常规 3 2 5 4 2" xfId="2358"/>
    <cellStyle name="常规 3 2 5 4 2 2" xfId="2359"/>
    <cellStyle name="常规 3 2 5 4 3" xfId="2360"/>
    <cellStyle name="常规 3 2 5 4 3 2" xfId="2361"/>
    <cellStyle name="常规 3 2 5 4 4" xfId="2362"/>
    <cellStyle name="常规 3 2 5 5" xfId="2363"/>
    <cellStyle name="常规 3 2 5 5 2" xfId="2364"/>
    <cellStyle name="常规 3 2 5 6" xfId="2365"/>
    <cellStyle name="常规 3 2 5 6 2" xfId="2366"/>
    <cellStyle name="常规 3 2 5 7" xfId="2367"/>
    <cellStyle name="常规 3 2 5 7 2" xfId="2368"/>
    <cellStyle name="常规 3 2 5 8" xfId="2369"/>
    <cellStyle name="常规 3 2 6" xfId="2370"/>
    <cellStyle name="常规 3 2 6 2" xfId="2371"/>
    <cellStyle name="常规 3 2 6 2 2" xfId="2372"/>
    <cellStyle name="常规 3 2 6 2 2 2" xfId="2373"/>
    <cellStyle name="常规 3 2 6 2 3" xfId="2374"/>
    <cellStyle name="常规 3 2 6 2 3 2" xfId="2375"/>
    <cellStyle name="常规 3 2 6 2 4" xfId="2376"/>
    <cellStyle name="常规 3 2 6 3" xfId="2377"/>
    <cellStyle name="常规 3 2 6 3 2" xfId="2378"/>
    <cellStyle name="常规 3 2 6 3 2 2" xfId="2379"/>
    <cellStyle name="常规 3 2 6 3 3" xfId="2380"/>
    <cellStyle name="常规 3 2 6 3 3 2" xfId="2381"/>
    <cellStyle name="常规 3 2 6 3 4" xfId="2382"/>
    <cellStyle name="常规 3 2 6 4" xfId="2383"/>
    <cellStyle name="常规 3 2 6 4 2" xfId="2384"/>
    <cellStyle name="常规 3 2 6 4 2 2" xfId="2385"/>
    <cellStyle name="常规 3 2 6 4 3" xfId="2386"/>
    <cellStyle name="常规 3 2 6 4 3 2" xfId="2387"/>
    <cellStyle name="常规 3 2 6 4 4" xfId="2388"/>
    <cellStyle name="常规 3 2 6 5" xfId="2389"/>
    <cellStyle name="常规 3 2 6 5 2" xfId="2390"/>
    <cellStyle name="常规 3 2 6 6" xfId="2391"/>
    <cellStyle name="常规 3 2 6 6 2" xfId="2392"/>
    <cellStyle name="常规 3 2 6 7" xfId="2393"/>
    <cellStyle name="常规 3 2 6 7 2" xfId="2394"/>
    <cellStyle name="常规 3 2 6 8" xfId="2395"/>
    <cellStyle name="常规 3 2 7" xfId="2396"/>
    <cellStyle name="常规 3 2 7 2" xfId="2397"/>
    <cellStyle name="常规 3 2 7 2 2" xfId="2398"/>
    <cellStyle name="常规 3 2 7 2 2 2" xfId="2399"/>
    <cellStyle name="常规 3 2 7 2 3" xfId="2400"/>
    <cellStyle name="常规 3 2 7 2 3 2" xfId="2401"/>
    <cellStyle name="常规 3 2 7 2 4" xfId="2402"/>
    <cellStyle name="常规 3 2 7 3" xfId="2403"/>
    <cellStyle name="常规 3 2 7 3 2" xfId="2404"/>
    <cellStyle name="常规 3 2 7 3 2 2" xfId="2405"/>
    <cellStyle name="常规 3 2 7 3 3" xfId="2406"/>
    <cellStyle name="常规 3 2 7 3 3 2" xfId="2407"/>
    <cellStyle name="常规 3 2 7 3 4" xfId="2408"/>
    <cellStyle name="常规 3 2 7 4" xfId="2409"/>
    <cellStyle name="常规 3 2 7 4 2" xfId="2410"/>
    <cellStyle name="常规 3 2 7 4 2 2" xfId="2411"/>
    <cellStyle name="常规 3 2 7 4 3" xfId="2412"/>
    <cellStyle name="常规 3 2 7 4 3 2" xfId="2413"/>
    <cellStyle name="常规 3 2 7 4 4" xfId="2414"/>
    <cellStyle name="常规 3 2 7 5" xfId="2415"/>
    <cellStyle name="常规 3 2 7 5 2" xfId="2416"/>
    <cellStyle name="常规 3 2 7 6" xfId="2417"/>
    <cellStyle name="常规 3 2 7 6 2" xfId="2418"/>
    <cellStyle name="常规 3 2 7 7" xfId="2419"/>
    <cellStyle name="常规 3 2 8" xfId="2420"/>
    <cellStyle name="常规 3 2 8 2" xfId="2421"/>
    <cellStyle name="常规 3 2 8 2 2" xfId="2422"/>
    <cellStyle name="常规 3 2 8 2 2 2" xfId="2423"/>
    <cellStyle name="常规 3 2 8 2 3" xfId="2424"/>
    <cellStyle name="常规 3 2 8 2 3 2" xfId="2425"/>
    <cellStyle name="常规 3 2 8 2 4" xfId="2426"/>
    <cellStyle name="常规 3 2 8 3" xfId="2427"/>
    <cellStyle name="常规 3 2 8 3 2" xfId="2428"/>
    <cellStyle name="常规 3 2 8 3 2 2" xfId="2429"/>
    <cellStyle name="常规 3 2 8 3 3" xfId="2430"/>
    <cellStyle name="常规 3 2 8 3 3 2" xfId="2431"/>
    <cellStyle name="常规 3 2 8 3 4" xfId="2432"/>
    <cellStyle name="常规 3 2 8 4" xfId="2433"/>
    <cellStyle name="常规 3 2 8 4 2" xfId="2434"/>
    <cellStyle name="常规 3 2 8 5" xfId="2435"/>
    <cellStyle name="常规 3 2 8 5 2" xfId="2436"/>
    <cellStyle name="常规 3 2 8 6" xfId="2437"/>
    <cellStyle name="常规 3 2 9" xfId="2438"/>
    <cellStyle name="常规 3 2 9 2" xfId="2439"/>
    <cellStyle name="常规 3 2 9 2 2" xfId="2440"/>
    <cellStyle name="常规 3 2 9 3" xfId="2441"/>
    <cellStyle name="常规 3 3" xfId="2442"/>
    <cellStyle name="常规 3 3 2" xfId="2443"/>
    <cellStyle name="常规 3 4" xfId="2444"/>
    <cellStyle name="常规 3 4 2" xfId="2445"/>
    <cellStyle name="常规 3 4 2 2" xfId="2446"/>
    <cellStyle name="常规 3 4 3" xfId="2447"/>
    <cellStyle name="常规 3 4 3 2" xfId="2448"/>
    <cellStyle name="常规 3 5" xfId="2449"/>
    <cellStyle name="常规 3 5 2" xfId="2450"/>
    <cellStyle name="常规 3 5 2 2" xfId="2451"/>
    <cellStyle name="常规 3 6" xfId="2452"/>
    <cellStyle name="常规 3 6 2" xfId="2453"/>
    <cellStyle name="常规 3 7" xfId="2454"/>
    <cellStyle name="常规 3 7 2" xfId="2455"/>
    <cellStyle name="常规 3 8" xfId="2456"/>
    <cellStyle name="常规 3 9" xfId="2457"/>
    <cellStyle name="常规 3_发货情况表" xfId="2458"/>
    <cellStyle name="常规 30" xfId="2459"/>
    <cellStyle name="常规 31" xfId="2460"/>
    <cellStyle name="常规 32" xfId="2461"/>
    <cellStyle name="常规 33" xfId="2462"/>
    <cellStyle name="常规 34" xfId="2463"/>
    <cellStyle name="常规 35" xfId="2464"/>
    <cellStyle name="常规 36" xfId="2465"/>
    <cellStyle name="常规 37" xfId="2466"/>
    <cellStyle name="常规 38" xfId="2467"/>
    <cellStyle name="常规 39" xfId="2468"/>
    <cellStyle name="常规 4" xfId="2469"/>
    <cellStyle name="常规 4 2" xfId="2470"/>
    <cellStyle name="常规 4 2 10" xfId="2471"/>
    <cellStyle name="常规 4 2 10 2" xfId="2472"/>
    <cellStyle name="常规 4 2 10 2 2" xfId="2473"/>
    <cellStyle name="常规 4 2 10 3" xfId="2474"/>
    <cellStyle name="常规 4 2 11" xfId="2475"/>
    <cellStyle name="常规 4 2 11 2" xfId="2476"/>
    <cellStyle name="常规 4 2 12" xfId="2477"/>
    <cellStyle name="常规 4 2 12 2" xfId="2478"/>
    <cellStyle name="常规 4 2 13" xfId="2479"/>
    <cellStyle name="常规 4 2 13 2" xfId="2480"/>
    <cellStyle name="常规 4 2 14" xfId="2481"/>
    <cellStyle name="常规 4 2 14 2" xfId="2482"/>
    <cellStyle name="常规 4 2 15" xfId="2483"/>
    <cellStyle name="常规 4 2 15 2" xfId="2484"/>
    <cellStyle name="常规 4 2 16" xfId="2485"/>
    <cellStyle name="常规 4 2 16 2" xfId="2486"/>
    <cellStyle name="常规 4 2 17" xfId="2487"/>
    <cellStyle name="常规 4 2 17 2" xfId="2488"/>
    <cellStyle name="常规 4 2 18" xfId="2489"/>
    <cellStyle name="常规 4 2 18 2" xfId="2490"/>
    <cellStyle name="常规 4 2 19" xfId="2491"/>
    <cellStyle name="常规 4 2 2" xfId="2492"/>
    <cellStyle name="常规 4 2 2 2" xfId="2493"/>
    <cellStyle name="常规 4 2 2 2 2" xfId="2494"/>
    <cellStyle name="常规 4 2 2 2 2 2" xfId="2495"/>
    <cellStyle name="常规 4 2 2 2 3" xfId="2496"/>
    <cellStyle name="常规 4 2 2 2 3 2" xfId="2497"/>
    <cellStyle name="常规 4 2 2 2 4" xfId="2498"/>
    <cellStyle name="常规 4 2 2 3" xfId="2499"/>
    <cellStyle name="常规 4 2 2 3 2" xfId="2500"/>
    <cellStyle name="常规 4 2 2 3 2 2" xfId="2501"/>
    <cellStyle name="常规 4 2 2 3 3" xfId="2502"/>
    <cellStyle name="常规 4 2 2 3 3 2" xfId="2503"/>
    <cellStyle name="常规 4 2 2 3 4" xfId="2504"/>
    <cellStyle name="常规 4 2 2 4" xfId="2505"/>
    <cellStyle name="常规 4 2 2 4 2" xfId="2506"/>
    <cellStyle name="常规 4 2 2 4 2 2" xfId="2507"/>
    <cellStyle name="常规 4 2 2 4 3" xfId="2508"/>
    <cellStyle name="常规 4 2 2 4 3 2" xfId="2509"/>
    <cellStyle name="常规 4 2 2 4 4" xfId="2510"/>
    <cellStyle name="常规 4 2 2 5" xfId="2511"/>
    <cellStyle name="常规 4 2 2 5 2" xfId="2512"/>
    <cellStyle name="常规 4 2 2 6" xfId="2513"/>
    <cellStyle name="常规 4 2 2 6 2" xfId="2514"/>
    <cellStyle name="常规 4 2 2 7" xfId="2515"/>
    <cellStyle name="常规 4 2 2 7 2" xfId="2516"/>
    <cellStyle name="常规 4 2 2 8" xfId="2517"/>
    <cellStyle name="常规 4 2 20" xfId="2518"/>
    <cellStyle name="常规 4 2 21" xfId="2519"/>
    <cellStyle name="常规 4 2 3" xfId="2520"/>
    <cellStyle name="常规 4 2 3 2" xfId="2521"/>
    <cellStyle name="常规 4 2 3 2 2" xfId="2522"/>
    <cellStyle name="常规 4 2 3 2 2 2" xfId="2523"/>
    <cellStyle name="常规 4 2 3 2 3" xfId="2524"/>
    <cellStyle name="常规 4 2 3 2 3 2" xfId="2525"/>
    <cellStyle name="常规 4 2 3 2 4" xfId="2526"/>
    <cellStyle name="常规 4 2 3 3" xfId="2527"/>
    <cellStyle name="常规 4 2 3 3 2" xfId="2528"/>
    <cellStyle name="常规 4 2 3 3 2 2" xfId="2529"/>
    <cellStyle name="常规 4 2 3 3 3" xfId="2530"/>
    <cellStyle name="常规 4 2 3 3 3 2" xfId="2531"/>
    <cellStyle name="常规 4 2 3 3 4" xfId="2532"/>
    <cellStyle name="常规 4 2 3 4" xfId="2533"/>
    <cellStyle name="常规 4 2 3 4 2" xfId="2534"/>
    <cellStyle name="常规 4 2 3 4 2 2" xfId="2535"/>
    <cellStyle name="常规 4 2 3 4 3" xfId="2536"/>
    <cellStyle name="常规 4 2 3 4 3 2" xfId="2537"/>
    <cellStyle name="常规 4 2 3 4 4" xfId="2538"/>
    <cellStyle name="常规 4 2 3 5" xfId="2539"/>
    <cellStyle name="常规 4 2 3 5 2" xfId="2540"/>
    <cellStyle name="常规 4 2 3 6" xfId="2541"/>
    <cellStyle name="常规 4 2 3 6 2" xfId="2542"/>
    <cellStyle name="常规 4 2 3 7" xfId="2543"/>
    <cellStyle name="常规 4 2 3 7 2" xfId="2544"/>
    <cellStyle name="常规 4 2 3 8" xfId="2545"/>
    <cellStyle name="常规 4 2 4" xfId="2546"/>
    <cellStyle name="常规 4 2 4 2" xfId="2547"/>
    <cellStyle name="常规 4 2 4 2 2" xfId="2548"/>
    <cellStyle name="常规 4 2 4 2 2 2" xfId="2549"/>
    <cellStyle name="常规 4 2 4 2 3" xfId="2550"/>
    <cellStyle name="常规 4 2 4 2 3 2" xfId="2551"/>
    <cellStyle name="常规 4 2 4 2 4" xfId="2552"/>
    <cellStyle name="常规 4 2 4 3" xfId="2553"/>
    <cellStyle name="常规 4 2 4 3 2" xfId="2554"/>
    <cellStyle name="常规 4 2 4 3 2 2" xfId="2555"/>
    <cellStyle name="常规 4 2 4 3 3" xfId="2556"/>
    <cellStyle name="常规 4 2 4 3 3 2" xfId="2557"/>
    <cellStyle name="常规 4 2 4 3 4" xfId="2558"/>
    <cellStyle name="常规 4 2 4 4" xfId="2559"/>
    <cellStyle name="常规 4 2 4 4 2" xfId="2560"/>
    <cellStyle name="常规 4 2 4 4 2 2" xfId="2561"/>
    <cellStyle name="常规 4 2 4 4 3" xfId="2562"/>
    <cellStyle name="常规 4 2 4 4 3 2" xfId="2563"/>
    <cellStyle name="常规 4 2 4 4 4" xfId="2564"/>
    <cellStyle name="常规 4 2 4 5" xfId="2565"/>
    <cellStyle name="常规 4 2 4 5 2" xfId="2566"/>
    <cellStyle name="常规 4 2 4 6" xfId="2567"/>
    <cellStyle name="常规 4 2 4 6 2" xfId="2568"/>
    <cellStyle name="常规 4 2 4 7" xfId="2569"/>
    <cellStyle name="常规 4 2 4 7 2" xfId="2570"/>
    <cellStyle name="常规 4 2 4 8" xfId="2571"/>
    <cellStyle name="常规 4 2 5" xfId="2572"/>
    <cellStyle name="常规 4 2 5 2" xfId="2573"/>
    <cellStyle name="常规 4 2 5 2 2" xfId="2574"/>
    <cellStyle name="常规 4 2 5 2 2 2" xfId="2575"/>
    <cellStyle name="常规 4 2 5 2 3" xfId="2576"/>
    <cellStyle name="常规 4 2 5 2 3 2" xfId="2577"/>
    <cellStyle name="常规 4 2 5 2 4" xfId="2578"/>
    <cellStyle name="常规 4 2 5 3" xfId="2579"/>
    <cellStyle name="常规 4 2 5 3 2" xfId="2580"/>
    <cellStyle name="常规 4 2 5 3 2 2" xfId="2581"/>
    <cellStyle name="常规 4 2 5 3 3" xfId="2582"/>
    <cellStyle name="常规 4 2 5 3 3 2" xfId="2583"/>
    <cellStyle name="常规 4 2 5 3 4" xfId="2584"/>
    <cellStyle name="常规 4 2 5 4" xfId="2585"/>
    <cellStyle name="常规 4 2 5 4 2" xfId="2586"/>
    <cellStyle name="常规 4 2 5 4 2 2" xfId="2587"/>
    <cellStyle name="常规 4 2 5 4 3" xfId="2588"/>
    <cellStyle name="常规 4 2 5 4 3 2" xfId="2589"/>
    <cellStyle name="常规 4 2 5 4 4" xfId="2590"/>
    <cellStyle name="常规 4 2 5 5" xfId="2591"/>
    <cellStyle name="常规 4 2 5 5 2" xfId="2592"/>
    <cellStyle name="常规 4 2 5 6" xfId="2593"/>
    <cellStyle name="常规 4 2 5 6 2" xfId="2594"/>
    <cellStyle name="常规 4 2 5 7" xfId="2595"/>
    <cellStyle name="常规 4 2 5 7 2" xfId="2596"/>
    <cellStyle name="常规 4 2 5 8" xfId="2597"/>
    <cellStyle name="常规 4 2 6" xfId="2598"/>
    <cellStyle name="常规 4 2 6 2" xfId="2599"/>
    <cellStyle name="常规 4 2 6 2 2" xfId="2600"/>
    <cellStyle name="常规 4 2 6 2 2 2" xfId="2601"/>
    <cellStyle name="常规 4 2 6 2 3" xfId="2602"/>
    <cellStyle name="常规 4 2 6 2 3 2" xfId="2603"/>
    <cellStyle name="常规 4 2 6 2 4" xfId="2604"/>
    <cellStyle name="常规 4 2 6 3" xfId="2605"/>
    <cellStyle name="常规 4 2 6 3 2" xfId="2606"/>
    <cellStyle name="常规 4 2 6 3 2 2" xfId="2607"/>
    <cellStyle name="常规 4 2 6 3 3" xfId="2608"/>
    <cellStyle name="常规 4 2 6 3 3 2" xfId="2609"/>
    <cellStyle name="常规 4 2 6 3 4" xfId="2610"/>
    <cellStyle name="常规 4 2 6 4" xfId="2611"/>
    <cellStyle name="常规 4 2 6 4 2" xfId="2612"/>
    <cellStyle name="常规 4 2 6 4 2 2" xfId="2613"/>
    <cellStyle name="常规 4 2 6 4 3" xfId="2614"/>
    <cellStyle name="常规 4 2 6 4 3 2" xfId="2615"/>
    <cellStyle name="常规 4 2 6 4 4" xfId="2616"/>
    <cellStyle name="常规 4 2 6 5" xfId="2617"/>
    <cellStyle name="常规 4 2 6 5 2" xfId="2618"/>
    <cellStyle name="常规 4 2 6 6" xfId="2619"/>
    <cellStyle name="常规 4 2 6 6 2" xfId="2620"/>
    <cellStyle name="常规 4 2 6 7" xfId="2621"/>
    <cellStyle name="常规 4 2 6 7 2" xfId="2622"/>
    <cellStyle name="常规 4 2 6 8" xfId="2623"/>
    <cellStyle name="常规 4 2 7" xfId="2624"/>
    <cellStyle name="常规 4 2 7 2" xfId="2625"/>
    <cellStyle name="常规 4 2 7 2 2" xfId="2626"/>
    <cellStyle name="常规 4 2 7 2 2 2" xfId="2627"/>
    <cellStyle name="常规 4 2 7 2 3" xfId="2628"/>
    <cellStyle name="常规 4 2 7 2 3 2" xfId="2629"/>
    <cellStyle name="常规 4 2 7 2 4" xfId="2630"/>
    <cellStyle name="常规 4 2 7 3" xfId="2631"/>
    <cellStyle name="常规 4 2 7 3 2" xfId="2632"/>
    <cellStyle name="常规 4 2 7 3 2 2" xfId="2633"/>
    <cellStyle name="常规 4 2 7 3 3" xfId="2634"/>
    <cellStyle name="常规 4 2 7 3 3 2" xfId="2635"/>
    <cellStyle name="常规 4 2 7 3 4" xfId="2636"/>
    <cellStyle name="常规 4 2 7 4" xfId="2637"/>
    <cellStyle name="常规 4 2 7 4 2" xfId="2638"/>
    <cellStyle name="常规 4 2 7 4 2 2" xfId="2639"/>
    <cellStyle name="常规 4 2 7 4 3" xfId="2640"/>
    <cellStyle name="常规 4 2 7 4 3 2" xfId="2641"/>
    <cellStyle name="常规 4 2 7 4 4" xfId="2642"/>
    <cellStyle name="常规 4 2 7 5" xfId="2643"/>
    <cellStyle name="常规 4 2 7 5 2" xfId="2644"/>
    <cellStyle name="常规 4 2 7 6" xfId="2645"/>
    <cellStyle name="常规 4 2 7 6 2" xfId="2646"/>
    <cellStyle name="常规 4 2 7 7" xfId="2647"/>
    <cellStyle name="常规 4 2 8" xfId="2648"/>
    <cellStyle name="常规 4 2 8 2" xfId="2649"/>
    <cellStyle name="常规 4 2 8 2 2" xfId="2650"/>
    <cellStyle name="常规 4 2 8 2 2 2" xfId="2651"/>
    <cellStyle name="常规 4 2 8 2 3" xfId="2652"/>
    <cellStyle name="常规 4 2 8 2 3 2" xfId="2653"/>
    <cellStyle name="常规 4 2 8 2 4" xfId="2654"/>
    <cellStyle name="常规 4 2 8 3" xfId="2655"/>
    <cellStyle name="常规 4 2 8 3 2" xfId="2656"/>
    <cellStyle name="常规 4 2 8 3 2 2" xfId="2657"/>
    <cellStyle name="常规 4 2 8 3 3" xfId="2658"/>
    <cellStyle name="常规 4 2 8 3 3 2" xfId="2659"/>
    <cellStyle name="常规 4 2 8 3 4" xfId="2660"/>
    <cellStyle name="常规 4 2 8 4" xfId="2661"/>
    <cellStyle name="常规 4 2 8 4 2" xfId="2662"/>
    <cellStyle name="常规 4 2 8 5" xfId="2663"/>
    <cellStyle name="常规 4 2 8 5 2" xfId="2664"/>
    <cellStyle name="常规 4 2 8 6" xfId="2665"/>
    <cellStyle name="常规 4 2 9" xfId="2666"/>
    <cellStyle name="常规 4 2 9 2" xfId="2667"/>
    <cellStyle name="常规 4 2 9 2 2" xfId="2668"/>
    <cellStyle name="常规 4 2 9 3" xfId="2669"/>
    <cellStyle name="常规 4 3" xfId="2670"/>
    <cellStyle name="常规 4 3 2" xfId="2671"/>
    <cellStyle name="常规 4 3 3" xfId="2672"/>
    <cellStyle name="常规 4 4" xfId="2673"/>
    <cellStyle name="常规 4 5" xfId="2674"/>
    <cellStyle name="常规 4 5 2" xfId="2675"/>
    <cellStyle name="常规 4 6" xfId="2676"/>
    <cellStyle name="常规 4 7" xfId="2677"/>
    <cellStyle name="常规 4 8" xfId="2678"/>
    <cellStyle name="常规 40" xfId="2679"/>
    <cellStyle name="常规 41" xfId="2680"/>
    <cellStyle name="常规 42" xfId="2681"/>
    <cellStyle name="常规 43" xfId="2682"/>
    <cellStyle name="常规 44" xfId="2683"/>
    <cellStyle name="常规 45" xfId="2684"/>
    <cellStyle name="常规 46" xfId="2685"/>
    <cellStyle name="常规 47" xfId="2686"/>
    <cellStyle name="常规 48" xfId="2687"/>
    <cellStyle name="常规 49" xfId="2688"/>
    <cellStyle name="常规 5" xfId="2689"/>
    <cellStyle name="常规 5 2" xfId="2690"/>
    <cellStyle name="常规 5 2 10" xfId="2691"/>
    <cellStyle name="常规 5 2 10 2" xfId="2692"/>
    <cellStyle name="常规 5 2 10 2 2" xfId="2693"/>
    <cellStyle name="常规 5 2 10 3" xfId="2694"/>
    <cellStyle name="常规 5 2 11" xfId="2695"/>
    <cellStyle name="常规 5 2 11 2" xfId="2696"/>
    <cellStyle name="常规 5 2 12" xfId="2697"/>
    <cellStyle name="常规 5 2 12 2" xfId="2698"/>
    <cellStyle name="常规 5 2 13" xfId="2699"/>
    <cellStyle name="常规 5 2 13 2" xfId="2700"/>
    <cellStyle name="常规 5 2 14" xfId="2701"/>
    <cellStyle name="常规 5 2 14 2" xfId="2702"/>
    <cellStyle name="常规 5 2 15" xfId="2703"/>
    <cellStyle name="常规 5 2 15 2" xfId="2704"/>
    <cellStyle name="常规 5 2 16" xfId="2705"/>
    <cellStyle name="常规 5 2 16 2" xfId="2706"/>
    <cellStyle name="常规 5 2 17" xfId="2707"/>
    <cellStyle name="常规 5 2 17 2" xfId="2708"/>
    <cellStyle name="常规 5 2 18" xfId="2709"/>
    <cellStyle name="常规 5 2 18 2" xfId="2710"/>
    <cellStyle name="常规 5 2 19" xfId="2711"/>
    <cellStyle name="常规 5 2 2" xfId="2712"/>
    <cellStyle name="常规 5 2 2 2" xfId="2713"/>
    <cellStyle name="常规 5 2 2 2 2" xfId="2714"/>
    <cellStyle name="常规 5 2 2 2 2 2" xfId="2715"/>
    <cellStyle name="常规 5 2 2 2 3" xfId="2716"/>
    <cellStyle name="常规 5 2 2 2 3 2" xfId="2717"/>
    <cellStyle name="常规 5 2 2 2 4" xfId="2718"/>
    <cellStyle name="常规 5 2 2 3" xfId="2719"/>
    <cellStyle name="常规 5 2 2 3 2" xfId="2720"/>
    <cellStyle name="常规 5 2 2 3 2 2" xfId="2721"/>
    <cellStyle name="常规 5 2 2 3 3" xfId="2722"/>
    <cellStyle name="常规 5 2 2 3 3 2" xfId="2723"/>
    <cellStyle name="常规 5 2 2 3 4" xfId="2724"/>
    <cellStyle name="常规 5 2 2 4" xfId="2725"/>
    <cellStyle name="常规 5 2 2 4 2" xfId="2726"/>
    <cellStyle name="常规 5 2 2 4 2 2" xfId="2727"/>
    <cellStyle name="常规 5 2 2 4 3" xfId="2728"/>
    <cellStyle name="常规 5 2 2 4 3 2" xfId="2729"/>
    <cellStyle name="常规 5 2 2 4 4" xfId="2730"/>
    <cellStyle name="常规 5 2 2 5" xfId="2731"/>
    <cellStyle name="常规 5 2 2 5 2" xfId="2732"/>
    <cellStyle name="常规 5 2 2 6" xfId="2733"/>
    <cellStyle name="常规 5 2 2 6 2" xfId="2734"/>
    <cellStyle name="常规 5 2 2 7" xfId="2735"/>
    <cellStyle name="常规 5 2 2 7 2" xfId="2736"/>
    <cellStyle name="常规 5 2 2 8" xfId="2737"/>
    <cellStyle name="常规 5 2 2 9" xfId="2738"/>
    <cellStyle name="常规 5 2 20" xfId="2739"/>
    <cellStyle name="常规 5 2 21" xfId="2740"/>
    <cellStyle name="常规 5 2 3" xfId="2741"/>
    <cellStyle name="常规 5 2 3 2" xfId="2742"/>
    <cellStyle name="常规 5 2 3 2 2" xfId="2743"/>
    <cellStyle name="常规 5 2 3 2 2 2" xfId="2744"/>
    <cellStyle name="常规 5 2 3 2 3" xfId="2745"/>
    <cellStyle name="常规 5 2 3 2 3 2" xfId="2746"/>
    <cellStyle name="常规 5 2 3 2 4" xfId="2747"/>
    <cellStyle name="常规 5 2 3 3" xfId="2748"/>
    <cellStyle name="常规 5 2 3 3 2" xfId="2749"/>
    <cellStyle name="常规 5 2 3 3 2 2" xfId="2750"/>
    <cellStyle name="常规 5 2 3 3 3" xfId="2751"/>
    <cellStyle name="常规 5 2 3 3 3 2" xfId="2752"/>
    <cellStyle name="常规 5 2 3 3 4" xfId="2753"/>
    <cellStyle name="常规 5 2 3 4" xfId="2754"/>
    <cellStyle name="常规 5 2 3 4 2" xfId="2755"/>
    <cellStyle name="常规 5 2 3 4 2 2" xfId="2756"/>
    <cellStyle name="常规 5 2 3 4 3" xfId="2757"/>
    <cellStyle name="常规 5 2 3 4 3 2" xfId="2758"/>
    <cellStyle name="常规 5 2 3 4 4" xfId="2759"/>
    <cellStyle name="常规 5 2 3 5" xfId="2760"/>
    <cellStyle name="常规 5 2 3 5 2" xfId="2761"/>
    <cellStyle name="常规 5 2 3 6" xfId="2762"/>
    <cellStyle name="常规 5 2 3 6 2" xfId="2763"/>
    <cellStyle name="常规 5 2 3 7" xfId="2764"/>
    <cellStyle name="常规 5 2 3 7 2" xfId="2765"/>
    <cellStyle name="常规 5 2 3 8" xfId="2766"/>
    <cellStyle name="常规 5 2 4" xfId="2767"/>
    <cellStyle name="常规 5 2 4 2" xfId="2768"/>
    <cellStyle name="常规 5 2 4 2 2" xfId="2769"/>
    <cellStyle name="常规 5 2 4 2 2 2" xfId="2770"/>
    <cellStyle name="常规 5 2 4 2 3" xfId="2771"/>
    <cellStyle name="常规 5 2 4 2 3 2" xfId="2772"/>
    <cellStyle name="常规 5 2 4 2 4" xfId="2773"/>
    <cellStyle name="常规 5 2 4 3" xfId="2774"/>
    <cellStyle name="常规 5 2 4 3 2" xfId="2775"/>
    <cellStyle name="常规 5 2 4 3 2 2" xfId="2776"/>
    <cellStyle name="常规 5 2 4 3 3" xfId="2777"/>
    <cellStyle name="常规 5 2 4 3 3 2" xfId="2778"/>
    <cellStyle name="常规 5 2 4 3 4" xfId="2779"/>
    <cellStyle name="常规 5 2 4 4" xfId="2780"/>
    <cellStyle name="常规 5 2 4 4 2" xfId="2781"/>
    <cellStyle name="常规 5 2 4 4 2 2" xfId="2782"/>
    <cellStyle name="常规 5 2 4 4 3" xfId="2783"/>
    <cellStyle name="常规 5 2 4 4 3 2" xfId="2784"/>
    <cellStyle name="常规 5 2 4 4 4" xfId="2785"/>
    <cellStyle name="常规 5 2 4 5" xfId="2786"/>
    <cellStyle name="常规 5 2 4 5 2" xfId="2787"/>
    <cellStyle name="常规 5 2 4 6" xfId="2788"/>
    <cellStyle name="常规 5 2 4 6 2" xfId="2789"/>
    <cellStyle name="常规 5 2 4 7" xfId="2790"/>
    <cellStyle name="常规 5 2 4 7 2" xfId="2791"/>
    <cellStyle name="常规 5 2 4 8" xfId="2792"/>
    <cellStyle name="常规 5 2 5" xfId="2793"/>
    <cellStyle name="常规 5 2 5 2" xfId="2794"/>
    <cellStyle name="常规 5 2 5 2 2" xfId="2795"/>
    <cellStyle name="常规 5 2 5 2 2 2" xfId="2796"/>
    <cellStyle name="常规 5 2 5 2 3" xfId="2797"/>
    <cellStyle name="常规 5 2 5 2 3 2" xfId="2798"/>
    <cellStyle name="常规 5 2 5 2 4" xfId="2799"/>
    <cellStyle name="常规 5 2 5 3" xfId="2800"/>
    <cellStyle name="常规 5 2 5 3 2" xfId="2801"/>
    <cellStyle name="常规 5 2 5 3 2 2" xfId="2802"/>
    <cellStyle name="常规 5 2 5 3 3" xfId="2803"/>
    <cellStyle name="常规 5 2 5 3 3 2" xfId="2804"/>
    <cellStyle name="常规 5 2 5 3 4" xfId="2805"/>
    <cellStyle name="常规 5 2 5 4" xfId="2806"/>
    <cellStyle name="常规 5 2 5 4 2" xfId="2807"/>
    <cellStyle name="常规 5 2 5 4 2 2" xfId="2808"/>
    <cellStyle name="常规 5 2 5 4 3" xfId="2809"/>
    <cellStyle name="常规 5 2 5 4 3 2" xfId="2810"/>
    <cellStyle name="常规 5 2 5 4 4" xfId="2811"/>
    <cellStyle name="常规 5 2 5 5" xfId="2812"/>
    <cellStyle name="常规 5 2 5 5 2" xfId="2813"/>
    <cellStyle name="常规 5 2 5 6" xfId="2814"/>
    <cellStyle name="常规 5 2 5 6 2" xfId="2815"/>
    <cellStyle name="常规 5 2 5 7" xfId="2816"/>
    <cellStyle name="常规 5 2 5 7 2" xfId="2817"/>
    <cellStyle name="常规 5 2 5 8" xfId="2818"/>
    <cellStyle name="常规 5 2 6" xfId="2819"/>
    <cellStyle name="常规 5 2 6 2" xfId="2820"/>
    <cellStyle name="常规 5 2 6 2 2" xfId="2821"/>
    <cellStyle name="常规 5 2 6 2 2 2" xfId="2822"/>
    <cellStyle name="常规 5 2 6 2 3" xfId="2823"/>
    <cellStyle name="常规 5 2 6 2 3 2" xfId="2824"/>
    <cellStyle name="常规 5 2 6 2 4" xfId="2825"/>
    <cellStyle name="常规 5 2 6 3" xfId="2826"/>
    <cellStyle name="常规 5 2 6 3 2" xfId="2827"/>
    <cellStyle name="常规 5 2 6 3 2 2" xfId="2828"/>
    <cellStyle name="常规 5 2 6 3 3" xfId="2829"/>
    <cellStyle name="常规 5 2 6 3 3 2" xfId="2830"/>
    <cellStyle name="常规 5 2 6 3 4" xfId="2831"/>
    <cellStyle name="常规 5 2 6 4" xfId="2832"/>
    <cellStyle name="常规 5 2 6 4 2" xfId="2833"/>
    <cellStyle name="常规 5 2 6 4 2 2" xfId="2834"/>
    <cellStyle name="常规 5 2 6 4 3" xfId="2835"/>
    <cellStyle name="常规 5 2 6 4 3 2" xfId="2836"/>
    <cellStyle name="常规 5 2 6 4 4" xfId="2837"/>
    <cellStyle name="常规 5 2 6 5" xfId="2838"/>
    <cellStyle name="常规 5 2 6 5 2" xfId="2839"/>
    <cellStyle name="常规 5 2 6 6" xfId="2840"/>
    <cellStyle name="常规 5 2 6 6 2" xfId="2841"/>
    <cellStyle name="常规 5 2 6 7" xfId="2842"/>
    <cellStyle name="常规 5 2 6 7 2" xfId="2843"/>
    <cellStyle name="常规 5 2 6 8" xfId="2844"/>
    <cellStyle name="常规 5 2 7" xfId="2845"/>
    <cellStyle name="常规 5 2 7 2" xfId="2846"/>
    <cellStyle name="常规 5 2 7 2 2" xfId="2847"/>
    <cellStyle name="常规 5 2 7 2 2 2" xfId="2848"/>
    <cellStyle name="常规 5 2 7 2 3" xfId="2849"/>
    <cellStyle name="常规 5 2 7 2 3 2" xfId="2850"/>
    <cellStyle name="常规 5 2 7 2 4" xfId="2851"/>
    <cellStyle name="常规 5 2 7 3" xfId="2852"/>
    <cellStyle name="常规 5 2 7 3 2" xfId="2853"/>
    <cellStyle name="常规 5 2 7 3 2 2" xfId="2854"/>
    <cellStyle name="常规 5 2 7 3 3" xfId="2855"/>
    <cellStyle name="常规 5 2 7 3 3 2" xfId="2856"/>
    <cellStyle name="常规 5 2 7 3 4" xfId="2857"/>
    <cellStyle name="常规 5 2 7 4" xfId="2858"/>
    <cellStyle name="常规 5 2 7 4 2" xfId="2859"/>
    <cellStyle name="常规 5 2 7 4 2 2" xfId="2860"/>
    <cellStyle name="常规 5 2 7 4 3" xfId="2861"/>
    <cellStyle name="常规 5 2 7 4 3 2" xfId="2862"/>
    <cellStyle name="常规 5 2 7 4 4" xfId="2863"/>
    <cellStyle name="常规 5 2 7 5" xfId="2864"/>
    <cellStyle name="常规 5 2 7 5 2" xfId="2865"/>
    <cellStyle name="常规 5 2 7 6" xfId="2866"/>
    <cellStyle name="常规 5 2 7 6 2" xfId="2867"/>
    <cellStyle name="常规 5 2 7 7" xfId="2868"/>
    <cellStyle name="常规 5 2 8" xfId="2869"/>
    <cellStyle name="常规 5 2 8 2" xfId="2870"/>
    <cellStyle name="常规 5 2 8 2 2" xfId="2871"/>
    <cellStyle name="常规 5 2 8 2 2 2" xfId="2872"/>
    <cellStyle name="常规 5 2 8 2 3" xfId="2873"/>
    <cellStyle name="常规 5 2 8 2 3 2" xfId="2874"/>
    <cellStyle name="常规 5 2 8 2 4" xfId="2875"/>
    <cellStyle name="常规 5 2 8 3" xfId="2876"/>
    <cellStyle name="常规 5 2 8 3 2" xfId="2877"/>
    <cellStyle name="常规 5 2 8 3 2 2" xfId="2878"/>
    <cellStyle name="常规 5 2 8 3 3" xfId="2879"/>
    <cellStyle name="常规 5 2 8 3 3 2" xfId="2880"/>
    <cellStyle name="常规 5 2 8 3 4" xfId="2881"/>
    <cellStyle name="常规 5 2 8 4" xfId="2882"/>
    <cellStyle name="常规 5 2 8 4 2" xfId="2883"/>
    <cellStyle name="常规 5 2 8 5" xfId="2884"/>
    <cellStyle name="常规 5 2 8 5 2" xfId="2885"/>
    <cellStyle name="常规 5 2 8 6" xfId="2886"/>
    <cellStyle name="常规 5 2 9" xfId="2887"/>
    <cellStyle name="常规 5 2 9 2" xfId="2888"/>
    <cellStyle name="常规 5 2 9 2 2" xfId="2889"/>
    <cellStyle name="常规 5 2 9 3" xfId="2890"/>
    <cellStyle name="常规 5 3" xfId="2891"/>
    <cellStyle name="常规 5 3 2" xfId="2892"/>
    <cellStyle name="常规 5 4" xfId="2893"/>
    <cellStyle name="常规 5 4 2" xfId="2894"/>
    <cellStyle name="常规 5 5" xfId="2895"/>
    <cellStyle name="常规 50" xfId="2896"/>
    <cellStyle name="常规 51" xfId="2897"/>
    <cellStyle name="常规 52" xfId="2898"/>
    <cellStyle name="常规 53" xfId="2899"/>
    <cellStyle name="常规 54" xfId="2900"/>
    <cellStyle name="常规 55" xfId="2901"/>
    <cellStyle name="常规 56" xfId="2902"/>
    <cellStyle name="常规 57" xfId="2903"/>
    <cellStyle name="常规 58" xfId="2904"/>
    <cellStyle name="常规 59" xfId="2905"/>
    <cellStyle name="常规 6" xfId="2906"/>
    <cellStyle name="常规 6 2" xfId="2907"/>
    <cellStyle name="常规 6 2 10" xfId="2908"/>
    <cellStyle name="常规 6 2 10 2" xfId="2909"/>
    <cellStyle name="常规 6 2 10 2 2" xfId="2910"/>
    <cellStyle name="常规 6 2 10 3" xfId="2911"/>
    <cellStyle name="常规 6 2 11" xfId="2912"/>
    <cellStyle name="常规 6 2 11 2" xfId="2913"/>
    <cellStyle name="常规 6 2 12" xfId="2914"/>
    <cellStyle name="常规 6 2 12 2" xfId="2915"/>
    <cellStyle name="常规 6 2 13" xfId="2916"/>
    <cellStyle name="常规 6 2 13 2" xfId="2917"/>
    <cellStyle name="常规 6 2 14" xfId="2918"/>
    <cellStyle name="常规 6 2 14 2" xfId="2919"/>
    <cellStyle name="常规 6 2 15" xfId="2920"/>
    <cellStyle name="常规 6 2 15 2" xfId="2921"/>
    <cellStyle name="常规 6 2 16" xfId="2922"/>
    <cellStyle name="常规 6 2 16 2" xfId="2923"/>
    <cellStyle name="常规 6 2 17" xfId="2924"/>
    <cellStyle name="常规 6 2 17 2" xfId="2925"/>
    <cellStyle name="常规 6 2 18" xfId="2926"/>
    <cellStyle name="常规 6 2 18 2" xfId="2927"/>
    <cellStyle name="常规 6 2 19" xfId="2928"/>
    <cellStyle name="常规 6 2 2" xfId="2929"/>
    <cellStyle name="常规 6 2 2 2" xfId="2930"/>
    <cellStyle name="常规 6 2 2 2 2" xfId="2931"/>
    <cellStyle name="常规 6 2 2 2 2 2" xfId="2932"/>
    <cellStyle name="常规 6 2 2 2 3" xfId="2933"/>
    <cellStyle name="常规 6 2 2 2 3 2" xfId="2934"/>
    <cellStyle name="常规 6 2 2 2 4" xfId="2935"/>
    <cellStyle name="常规 6 2 2 3" xfId="2936"/>
    <cellStyle name="常规 6 2 2 3 2" xfId="2937"/>
    <cellStyle name="常规 6 2 2 3 2 2" xfId="2938"/>
    <cellStyle name="常规 6 2 2 3 3" xfId="2939"/>
    <cellStyle name="常规 6 2 2 3 3 2" xfId="2940"/>
    <cellStyle name="常规 6 2 2 3 4" xfId="2941"/>
    <cellStyle name="常规 6 2 2 4" xfId="2942"/>
    <cellStyle name="常规 6 2 2 4 2" xfId="2943"/>
    <cellStyle name="常规 6 2 2 4 2 2" xfId="2944"/>
    <cellStyle name="常规 6 2 2 4 3" xfId="2945"/>
    <cellStyle name="常规 6 2 2 4 3 2" xfId="2946"/>
    <cellStyle name="常规 6 2 2 4 4" xfId="2947"/>
    <cellStyle name="常规 6 2 2 5" xfId="2948"/>
    <cellStyle name="常规 6 2 2 5 2" xfId="2949"/>
    <cellStyle name="常规 6 2 2 6" xfId="2950"/>
    <cellStyle name="常规 6 2 2 6 2" xfId="2951"/>
    <cellStyle name="常规 6 2 2 7" xfId="2952"/>
    <cellStyle name="常规 6 2 2 7 2" xfId="2953"/>
    <cellStyle name="常规 6 2 2 8" xfId="2954"/>
    <cellStyle name="常规 6 2 2 9" xfId="2955"/>
    <cellStyle name="常规 6 2 20" xfId="2956"/>
    <cellStyle name="常规 6 2 21" xfId="2957"/>
    <cellStyle name="常规 6 2 3" xfId="2958"/>
    <cellStyle name="常规 6 2 3 2" xfId="2959"/>
    <cellStyle name="常规 6 2 3 2 2" xfId="2960"/>
    <cellStyle name="常规 6 2 3 2 2 2" xfId="2961"/>
    <cellStyle name="常规 6 2 3 2 3" xfId="2962"/>
    <cellStyle name="常规 6 2 3 2 3 2" xfId="2963"/>
    <cellStyle name="常规 6 2 3 2 4" xfId="2964"/>
    <cellStyle name="常规 6 2 3 3" xfId="2965"/>
    <cellStyle name="常规 6 2 3 3 2" xfId="2966"/>
    <cellStyle name="常规 6 2 3 3 2 2" xfId="2967"/>
    <cellStyle name="常规 6 2 3 3 3" xfId="2968"/>
    <cellStyle name="常规 6 2 3 3 3 2" xfId="2969"/>
    <cellStyle name="常规 6 2 3 3 4" xfId="2970"/>
    <cellStyle name="常规 6 2 3 4" xfId="2971"/>
    <cellStyle name="常规 6 2 3 4 2" xfId="2972"/>
    <cellStyle name="常规 6 2 3 4 2 2" xfId="2973"/>
    <cellStyle name="常规 6 2 3 4 3" xfId="2974"/>
    <cellStyle name="常规 6 2 3 4 3 2" xfId="2975"/>
    <cellStyle name="常规 6 2 3 4 4" xfId="2976"/>
    <cellStyle name="常规 6 2 3 5" xfId="2977"/>
    <cellStyle name="常规 6 2 3 5 2" xfId="2978"/>
    <cellStyle name="常规 6 2 3 6" xfId="2979"/>
    <cellStyle name="常规 6 2 3 6 2" xfId="2980"/>
    <cellStyle name="常规 6 2 3 7" xfId="2981"/>
    <cellStyle name="常规 6 2 3 7 2" xfId="2982"/>
    <cellStyle name="常规 6 2 3 8" xfId="2983"/>
    <cellStyle name="常规 6 2 4" xfId="2984"/>
    <cellStyle name="常规 6 2 4 2" xfId="2985"/>
    <cellStyle name="常规 6 2 4 2 2" xfId="2986"/>
    <cellStyle name="常规 6 2 4 2 2 2" xfId="2987"/>
    <cellStyle name="常规 6 2 4 2 3" xfId="2988"/>
    <cellStyle name="常规 6 2 4 2 3 2" xfId="2989"/>
    <cellStyle name="常规 6 2 4 2 4" xfId="2990"/>
    <cellStyle name="常规 6 2 4 3" xfId="2991"/>
    <cellStyle name="常规 6 2 4 3 2" xfId="2992"/>
    <cellStyle name="常规 6 2 4 3 2 2" xfId="2993"/>
    <cellStyle name="常规 6 2 4 3 3" xfId="2994"/>
    <cellStyle name="常规 6 2 4 3 3 2" xfId="2995"/>
    <cellStyle name="常规 6 2 4 3 4" xfId="2996"/>
    <cellStyle name="常规 6 2 4 4" xfId="2997"/>
    <cellStyle name="常规 6 2 4 4 2" xfId="2998"/>
    <cellStyle name="常规 6 2 4 4 2 2" xfId="2999"/>
    <cellStyle name="常规 6 2 4 4 3" xfId="3000"/>
    <cellStyle name="常规 6 2 4 4 3 2" xfId="3001"/>
    <cellStyle name="常规 6 2 4 4 4" xfId="3002"/>
    <cellStyle name="常规 6 2 4 5" xfId="3003"/>
    <cellStyle name="常规 6 2 4 5 2" xfId="3004"/>
    <cellStyle name="常规 6 2 4 6" xfId="3005"/>
    <cellStyle name="常规 6 2 4 6 2" xfId="3006"/>
    <cellStyle name="常规 6 2 4 7" xfId="3007"/>
    <cellStyle name="常规 6 2 4 7 2" xfId="3008"/>
    <cellStyle name="常规 6 2 4 8" xfId="3009"/>
    <cellStyle name="常规 6 2 5" xfId="3010"/>
    <cellStyle name="常规 6 2 5 2" xfId="3011"/>
    <cellStyle name="常规 6 2 5 2 2" xfId="3012"/>
    <cellStyle name="常规 6 2 5 2 2 2" xfId="3013"/>
    <cellStyle name="常规 6 2 5 2 3" xfId="3014"/>
    <cellStyle name="常规 6 2 5 2 3 2" xfId="3015"/>
    <cellStyle name="常规 6 2 5 2 4" xfId="3016"/>
    <cellStyle name="常规 6 2 5 3" xfId="3017"/>
    <cellStyle name="常规 6 2 5 3 2" xfId="3018"/>
    <cellStyle name="常规 6 2 5 3 2 2" xfId="3019"/>
    <cellStyle name="常规 6 2 5 3 3" xfId="3020"/>
    <cellStyle name="常规 6 2 5 3 3 2" xfId="3021"/>
    <cellStyle name="常规 6 2 5 3 4" xfId="3022"/>
    <cellStyle name="常规 6 2 5 4" xfId="3023"/>
    <cellStyle name="常规 6 2 5 4 2" xfId="3024"/>
    <cellStyle name="常规 6 2 5 4 2 2" xfId="3025"/>
    <cellStyle name="常规 6 2 5 4 3" xfId="3026"/>
    <cellStyle name="常规 6 2 5 4 3 2" xfId="3027"/>
    <cellStyle name="常规 6 2 5 4 4" xfId="3028"/>
    <cellStyle name="常规 6 2 5 5" xfId="3029"/>
    <cellStyle name="常规 6 2 5 5 2" xfId="3030"/>
    <cellStyle name="常规 6 2 5 6" xfId="3031"/>
    <cellStyle name="常规 6 2 5 6 2" xfId="3032"/>
    <cellStyle name="常规 6 2 5 7" xfId="3033"/>
    <cellStyle name="常规 6 2 5 7 2" xfId="3034"/>
    <cellStyle name="常规 6 2 5 8" xfId="3035"/>
    <cellStyle name="常规 6 2 6" xfId="3036"/>
    <cellStyle name="常规 6 2 6 2" xfId="3037"/>
    <cellStyle name="常规 6 2 6 2 2" xfId="3038"/>
    <cellStyle name="常规 6 2 6 2 2 2" xfId="3039"/>
    <cellStyle name="常规 6 2 6 2 3" xfId="3040"/>
    <cellStyle name="常规 6 2 6 2 3 2" xfId="3041"/>
    <cellStyle name="常规 6 2 6 2 4" xfId="3042"/>
    <cellStyle name="常规 6 2 6 3" xfId="3043"/>
    <cellStyle name="常规 6 2 6 3 2" xfId="3044"/>
    <cellStyle name="常规 6 2 6 3 2 2" xfId="3045"/>
    <cellStyle name="常规 6 2 6 3 3" xfId="3046"/>
    <cellStyle name="常规 6 2 6 3 3 2" xfId="3047"/>
    <cellStyle name="常规 6 2 6 3 4" xfId="3048"/>
    <cellStyle name="常规 6 2 6 4" xfId="3049"/>
    <cellStyle name="常规 6 2 6 4 2" xfId="3050"/>
    <cellStyle name="常规 6 2 6 4 2 2" xfId="3051"/>
    <cellStyle name="常规 6 2 6 4 3" xfId="3052"/>
    <cellStyle name="常规 6 2 6 4 3 2" xfId="3053"/>
    <cellStyle name="常规 6 2 6 4 4" xfId="3054"/>
    <cellStyle name="常规 6 2 6 5" xfId="3055"/>
    <cellStyle name="常规 6 2 6 5 2" xfId="3056"/>
    <cellStyle name="常规 6 2 6 6" xfId="3057"/>
    <cellStyle name="常规 6 2 6 6 2" xfId="3058"/>
    <cellStyle name="常规 6 2 6 7" xfId="3059"/>
    <cellStyle name="常规 6 2 6 7 2" xfId="3060"/>
    <cellStyle name="常规 6 2 6 8" xfId="3061"/>
    <cellStyle name="常规 6 2 7" xfId="3062"/>
    <cellStyle name="常规 6 2 7 2" xfId="3063"/>
    <cellStyle name="常规 6 2 7 2 2" xfId="3064"/>
    <cellStyle name="常规 6 2 7 2 2 2" xfId="3065"/>
    <cellStyle name="常规 6 2 7 2 3" xfId="3066"/>
    <cellStyle name="常规 6 2 7 2 3 2" xfId="3067"/>
    <cellStyle name="常规 6 2 7 2 4" xfId="3068"/>
    <cellStyle name="常规 6 2 7 3" xfId="3069"/>
    <cellStyle name="常规 6 2 7 3 2" xfId="3070"/>
    <cellStyle name="常规 6 2 7 3 2 2" xfId="3071"/>
    <cellStyle name="常规 6 2 7 3 3" xfId="3072"/>
    <cellStyle name="常规 6 2 7 3 3 2" xfId="3073"/>
    <cellStyle name="常规 6 2 7 3 4" xfId="3074"/>
    <cellStyle name="常规 6 2 7 4" xfId="3075"/>
    <cellStyle name="常规 6 2 7 4 2" xfId="3076"/>
    <cellStyle name="常规 6 2 7 4 2 2" xfId="3077"/>
    <cellStyle name="常规 6 2 7 4 3" xfId="3078"/>
    <cellStyle name="常规 6 2 7 4 3 2" xfId="3079"/>
    <cellStyle name="常规 6 2 7 4 4" xfId="3080"/>
    <cellStyle name="常规 6 2 7 5" xfId="3081"/>
    <cellStyle name="常规 6 2 7 5 2" xfId="3082"/>
    <cellStyle name="常规 6 2 7 6" xfId="3083"/>
    <cellStyle name="常规 6 2 7 6 2" xfId="3084"/>
    <cellStyle name="常规 6 2 7 7" xfId="3085"/>
    <cellStyle name="常规 6 2 8" xfId="3086"/>
    <cellStyle name="常规 6 2 8 2" xfId="3087"/>
    <cellStyle name="常规 6 2 8 2 2" xfId="3088"/>
    <cellStyle name="常规 6 2 8 2 2 2" xfId="3089"/>
    <cellStyle name="常规 6 2 8 2 3" xfId="3090"/>
    <cellStyle name="常规 6 2 8 2 3 2" xfId="3091"/>
    <cellStyle name="常规 6 2 8 2 4" xfId="3092"/>
    <cellStyle name="常规 6 2 8 3" xfId="3093"/>
    <cellStyle name="常规 6 2 8 3 2" xfId="3094"/>
    <cellStyle name="常规 6 2 8 3 2 2" xfId="3095"/>
    <cellStyle name="常规 6 2 8 3 3" xfId="3096"/>
    <cellStyle name="常规 6 2 8 3 3 2" xfId="3097"/>
    <cellStyle name="常规 6 2 8 3 4" xfId="3098"/>
    <cellStyle name="常规 6 2 8 4" xfId="3099"/>
    <cellStyle name="常规 6 2 8 4 2" xfId="3100"/>
    <cellStyle name="常规 6 2 8 5" xfId="3101"/>
    <cellStyle name="常规 6 2 8 5 2" xfId="3102"/>
    <cellStyle name="常规 6 2 8 6" xfId="3103"/>
    <cellStyle name="常规 6 2 9" xfId="3104"/>
    <cellStyle name="常规 6 2 9 2" xfId="3105"/>
    <cellStyle name="常规 6 2 9 2 2" xfId="3106"/>
    <cellStyle name="常规 6 2 9 3" xfId="3107"/>
    <cellStyle name="常规 6 3" xfId="3108"/>
    <cellStyle name="常规 6 3 2" xfId="3109"/>
    <cellStyle name="常规 6 4" xfId="3110"/>
    <cellStyle name="常规 6 4 2" xfId="3111"/>
    <cellStyle name="常规 6 5" xfId="3112"/>
    <cellStyle name="常规 6 6" xfId="3113"/>
    <cellStyle name="常规 6 7" xfId="3114"/>
    <cellStyle name="常规 6 8" xfId="3115"/>
    <cellStyle name="常规 7" xfId="3116"/>
    <cellStyle name="常规 7 2" xfId="3117"/>
    <cellStyle name="常规 7 2 10" xfId="3118"/>
    <cellStyle name="常规 7 2 10 2" xfId="3119"/>
    <cellStyle name="常规 7 2 10 2 2" xfId="3120"/>
    <cellStyle name="常规 7 2 10 3" xfId="3121"/>
    <cellStyle name="常规 7 2 11" xfId="3122"/>
    <cellStyle name="常规 7 2 11 2" xfId="3123"/>
    <cellStyle name="常规 7 2 12" xfId="3124"/>
    <cellStyle name="常规 7 2 12 2" xfId="3125"/>
    <cellStyle name="常规 7 2 13" xfId="3126"/>
    <cellStyle name="常规 7 2 13 2" xfId="3127"/>
    <cellStyle name="常规 7 2 14" xfId="3128"/>
    <cellStyle name="常规 7 2 14 2" xfId="3129"/>
    <cellStyle name="常规 7 2 15" xfId="3130"/>
    <cellStyle name="常规 7 2 15 2" xfId="3131"/>
    <cellStyle name="常规 7 2 16" xfId="3132"/>
    <cellStyle name="常规 7 2 16 2" xfId="3133"/>
    <cellStyle name="常规 7 2 17" xfId="3134"/>
    <cellStyle name="常规 7 2 17 2" xfId="3135"/>
    <cellStyle name="常规 7 2 18" xfId="3136"/>
    <cellStyle name="常规 7 2 18 2" xfId="3137"/>
    <cellStyle name="常规 7 2 19" xfId="3138"/>
    <cellStyle name="常规 7 2 2" xfId="3139"/>
    <cellStyle name="常规 7 2 2 2" xfId="3140"/>
    <cellStyle name="常规 7 2 2 2 2" xfId="3141"/>
    <cellStyle name="常规 7 2 2 2 2 2" xfId="3142"/>
    <cellStyle name="常规 7 2 2 2 3" xfId="3143"/>
    <cellStyle name="常规 7 2 2 2 3 2" xfId="3144"/>
    <cellStyle name="常规 7 2 2 2 4" xfId="3145"/>
    <cellStyle name="常规 7 2 2 3" xfId="3146"/>
    <cellStyle name="常规 7 2 2 3 2" xfId="3147"/>
    <cellStyle name="常规 7 2 2 3 2 2" xfId="3148"/>
    <cellStyle name="常规 7 2 2 3 3" xfId="3149"/>
    <cellStyle name="常规 7 2 2 3 3 2" xfId="3150"/>
    <cellStyle name="常规 7 2 2 3 4" xfId="3151"/>
    <cellStyle name="常规 7 2 2 4" xfId="3152"/>
    <cellStyle name="常规 7 2 2 4 2" xfId="3153"/>
    <cellStyle name="常规 7 2 2 4 2 2" xfId="3154"/>
    <cellStyle name="常规 7 2 2 4 3" xfId="3155"/>
    <cellStyle name="常规 7 2 2 4 3 2" xfId="3156"/>
    <cellStyle name="常规 7 2 2 4 4" xfId="3157"/>
    <cellStyle name="常规 7 2 2 5" xfId="3158"/>
    <cellStyle name="常规 7 2 2 5 2" xfId="3159"/>
    <cellStyle name="常规 7 2 2 6" xfId="3160"/>
    <cellStyle name="常规 7 2 2 6 2" xfId="3161"/>
    <cellStyle name="常规 7 2 2 7" xfId="3162"/>
    <cellStyle name="常规 7 2 2 7 2" xfId="3163"/>
    <cellStyle name="常规 7 2 2 8" xfId="3164"/>
    <cellStyle name="常规 7 2 3" xfId="3165"/>
    <cellStyle name="常规 7 2 3 2" xfId="3166"/>
    <cellStyle name="常规 7 2 3 2 2" xfId="3167"/>
    <cellStyle name="常规 7 2 3 2 2 2" xfId="3168"/>
    <cellStyle name="常规 7 2 3 2 3" xfId="3169"/>
    <cellStyle name="常规 7 2 3 2 3 2" xfId="3170"/>
    <cellStyle name="常规 7 2 3 2 4" xfId="3171"/>
    <cellStyle name="常规 7 2 3 3" xfId="3172"/>
    <cellStyle name="常规 7 2 3 3 2" xfId="3173"/>
    <cellStyle name="常规 7 2 3 3 2 2" xfId="3174"/>
    <cellStyle name="常规 7 2 3 3 3" xfId="3175"/>
    <cellStyle name="常规 7 2 3 3 3 2" xfId="3176"/>
    <cellStyle name="常规 7 2 3 3 4" xfId="3177"/>
    <cellStyle name="常规 7 2 3 4" xfId="3178"/>
    <cellStyle name="常规 7 2 3 4 2" xfId="3179"/>
    <cellStyle name="常规 7 2 3 4 2 2" xfId="3180"/>
    <cellStyle name="常规 7 2 3 4 3" xfId="3181"/>
    <cellStyle name="常规 7 2 3 4 3 2" xfId="3182"/>
    <cellStyle name="常规 7 2 3 4 4" xfId="3183"/>
    <cellStyle name="常规 7 2 3 5" xfId="3184"/>
    <cellStyle name="常规 7 2 3 5 2" xfId="3185"/>
    <cellStyle name="常规 7 2 3 6" xfId="3186"/>
    <cellStyle name="常规 7 2 3 6 2" xfId="3187"/>
    <cellStyle name="常规 7 2 3 7" xfId="3188"/>
    <cellStyle name="常规 7 2 3 7 2" xfId="3189"/>
    <cellStyle name="常规 7 2 3 8" xfId="3190"/>
    <cellStyle name="常规 7 2 4" xfId="3191"/>
    <cellStyle name="常规 7 2 4 2" xfId="3192"/>
    <cellStyle name="常规 7 2 4 2 2" xfId="3193"/>
    <cellStyle name="常规 7 2 4 2 2 2" xfId="3194"/>
    <cellStyle name="常规 7 2 4 2 3" xfId="3195"/>
    <cellStyle name="常规 7 2 4 2 3 2" xfId="3196"/>
    <cellStyle name="常规 7 2 4 2 4" xfId="3197"/>
    <cellStyle name="常规 7 2 4 3" xfId="3198"/>
    <cellStyle name="常规 7 2 4 3 2" xfId="3199"/>
    <cellStyle name="常规 7 2 4 3 2 2" xfId="3200"/>
    <cellStyle name="常规 7 2 4 3 3" xfId="3201"/>
    <cellStyle name="常规 7 2 4 3 3 2" xfId="3202"/>
    <cellStyle name="常规 7 2 4 3 4" xfId="3203"/>
    <cellStyle name="常规 7 2 4 4" xfId="3204"/>
    <cellStyle name="常规 7 2 4 4 2" xfId="3205"/>
    <cellStyle name="常规 7 2 4 4 2 2" xfId="3206"/>
    <cellStyle name="常规 7 2 4 4 3" xfId="3207"/>
    <cellStyle name="常规 7 2 4 4 3 2" xfId="3208"/>
    <cellStyle name="常规 7 2 4 4 4" xfId="3209"/>
    <cellStyle name="常规 7 2 4 5" xfId="3210"/>
    <cellStyle name="常规 7 2 4 5 2" xfId="3211"/>
    <cellStyle name="常规 7 2 4 6" xfId="3212"/>
    <cellStyle name="常规 7 2 4 6 2" xfId="3213"/>
    <cellStyle name="常规 7 2 4 7" xfId="3214"/>
    <cellStyle name="常规 7 2 4 7 2" xfId="3215"/>
    <cellStyle name="常规 7 2 4 8" xfId="3216"/>
    <cellStyle name="常规 7 2 5" xfId="3217"/>
    <cellStyle name="常规 7 2 5 2" xfId="3218"/>
    <cellStyle name="常规 7 2 5 2 2" xfId="3219"/>
    <cellStyle name="常规 7 2 5 2 2 2" xfId="3220"/>
    <cellStyle name="常规 7 2 5 2 3" xfId="3221"/>
    <cellStyle name="常规 7 2 5 2 3 2" xfId="3222"/>
    <cellStyle name="常规 7 2 5 2 4" xfId="3223"/>
    <cellStyle name="常规 7 2 5 3" xfId="3224"/>
    <cellStyle name="常规 7 2 5 3 2" xfId="3225"/>
    <cellStyle name="常规 7 2 5 3 2 2" xfId="3226"/>
    <cellStyle name="常规 7 2 5 3 3" xfId="3227"/>
    <cellStyle name="常规 7 2 5 3 3 2" xfId="3228"/>
    <cellStyle name="常规 7 2 5 3 4" xfId="3229"/>
    <cellStyle name="常规 7 2 5 4" xfId="3230"/>
    <cellStyle name="常规 7 2 5 4 2" xfId="3231"/>
    <cellStyle name="常规 7 2 5 4 2 2" xfId="3232"/>
    <cellStyle name="常规 7 2 5 4 3" xfId="3233"/>
    <cellStyle name="常规 7 2 5 4 3 2" xfId="3234"/>
    <cellStyle name="常规 7 2 5 4 4" xfId="3235"/>
    <cellStyle name="常规 7 2 5 5" xfId="3236"/>
    <cellStyle name="常规 7 2 5 5 2" xfId="3237"/>
    <cellStyle name="常规 7 2 5 6" xfId="3238"/>
    <cellStyle name="常规 7 2 5 6 2" xfId="3239"/>
    <cellStyle name="常规 7 2 5 7" xfId="3240"/>
    <cellStyle name="常规 7 2 5 7 2" xfId="3241"/>
    <cellStyle name="常规 7 2 5 8" xfId="3242"/>
    <cellStyle name="常规 7 2 6" xfId="3243"/>
    <cellStyle name="常规 7 2 6 2" xfId="3244"/>
    <cellStyle name="常规 7 2 6 2 2" xfId="3245"/>
    <cellStyle name="常规 7 2 6 2 2 2" xfId="3246"/>
    <cellStyle name="常规 7 2 6 2 3" xfId="3247"/>
    <cellStyle name="常规 7 2 6 2 3 2" xfId="3248"/>
    <cellStyle name="常规 7 2 6 2 4" xfId="3249"/>
    <cellStyle name="常规 7 2 6 3" xfId="3250"/>
    <cellStyle name="常规 7 2 6 3 2" xfId="3251"/>
    <cellStyle name="常规 7 2 6 3 2 2" xfId="3252"/>
    <cellStyle name="常规 7 2 6 3 3" xfId="3253"/>
    <cellStyle name="常规 7 2 6 3 3 2" xfId="3254"/>
    <cellStyle name="常规 7 2 6 3 4" xfId="3255"/>
    <cellStyle name="常规 7 2 6 4" xfId="3256"/>
    <cellStyle name="常规 7 2 6 4 2" xfId="3257"/>
    <cellStyle name="常规 7 2 6 4 2 2" xfId="3258"/>
    <cellStyle name="常规 7 2 6 4 3" xfId="3259"/>
    <cellStyle name="常规 7 2 6 4 3 2" xfId="3260"/>
    <cellStyle name="常规 7 2 6 4 4" xfId="3261"/>
    <cellStyle name="常规 7 2 6 5" xfId="3262"/>
    <cellStyle name="常规 7 2 6 5 2" xfId="3263"/>
    <cellStyle name="常规 7 2 6 6" xfId="3264"/>
    <cellStyle name="常规 7 2 6 6 2" xfId="3265"/>
    <cellStyle name="常规 7 2 6 7" xfId="3266"/>
    <cellStyle name="常规 7 2 6 7 2" xfId="3267"/>
    <cellStyle name="常规 7 2 6 8" xfId="3268"/>
    <cellStyle name="常规 7 2 7" xfId="3269"/>
    <cellStyle name="常规 7 2 7 2" xfId="3270"/>
    <cellStyle name="常规 7 2 7 2 2" xfId="3271"/>
    <cellStyle name="常规 7 2 7 2 2 2" xfId="3272"/>
    <cellStyle name="常规 7 2 7 2 3" xfId="3273"/>
    <cellStyle name="常规 7 2 7 2 3 2" xfId="3274"/>
    <cellStyle name="常规 7 2 7 2 4" xfId="3275"/>
    <cellStyle name="常规 7 2 7 3" xfId="3276"/>
    <cellStyle name="常规 7 2 7 3 2" xfId="3277"/>
    <cellStyle name="常规 7 2 7 3 2 2" xfId="3278"/>
    <cellStyle name="常规 7 2 7 3 3" xfId="3279"/>
    <cellStyle name="常规 7 2 7 3 3 2" xfId="3280"/>
    <cellStyle name="常规 7 2 7 3 4" xfId="3281"/>
    <cellStyle name="常规 7 2 7 4" xfId="3282"/>
    <cellStyle name="常规 7 2 7 4 2" xfId="3283"/>
    <cellStyle name="常规 7 2 7 4 2 2" xfId="3284"/>
    <cellStyle name="常规 7 2 7 4 3" xfId="3285"/>
    <cellStyle name="常规 7 2 7 4 3 2" xfId="3286"/>
    <cellStyle name="常规 7 2 7 4 4" xfId="3287"/>
    <cellStyle name="常规 7 2 7 5" xfId="3288"/>
    <cellStyle name="常规 7 2 7 5 2" xfId="3289"/>
    <cellStyle name="常规 7 2 7 6" xfId="3290"/>
    <cellStyle name="常规 7 2 7 6 2" xfId="3291"/>
    <cellStyle name="常规 7 2 7 7" xfId="3292"/>
    <cellStyle name="常规 7 2 8" xfId="3293"/>
    <cellStyle name="常规 7 2 8 2" xfId="3294"/>
    <cellStyle name="常规 7 2 8 2 2" xfId="3295"/>
    <cellStyle name="常规 7 2 8 2 2 2" xfId="3296"/>
    <cellStyle name="常规 7 2 8 2 3" xfId="3297"/>
    <cellStyle name="常规 7 2 8 2 3 2" xfId="3298"/>
    <cellStyle name="常规 7 2 8 2 4" xfId="3299"/>
    <cellStyle name="常规 7 2 8 3" xfId="3300"/>
    <cellStyle name="常规 7 2 8 3 2" xfId="3301"/>
    <cellStyle name="常规 7 2 8 3 2 2" xfId="3302"/>
    <cellStyle name="常规 7 2 8 3 3" xfId="3303"/>
    <cellStyle name="常规 7 2 8 3 3 2" xfId="3304"/>
    <cellStyle name="常规 7 2 8 3 4" xfId="3305"/>
    <cellStyle name="常规 7 2 8 4" xfId="3306"/>
    <cellStyle name="常规 7 2 8 4 2" xfId="3307"/>
    <cellStyle name="常规 7 2 8 5" xfId="3308"/>
    <cellStyle name="常规 7 2 8 5 2" xfId="3309"/>
    <cellStyle name="常规 7 2 8 6" xfId="3310"/>
    <cellStyle name="常规 7 2 9" xfId="3311"/>
    <cellStyle name="常规 7 2 9 2" xfId="3312"/>
    <cellStyle name="常规 7 2 9 2 2" xfId="3313"/>
    <cellStyle name="常规 7 2 9 3" xfId="3314"/>
    <cellStyle name="常规 7 3" xfId="3315"/>
    <cellStyle name="常规 7 3 2" xfId="3316"/>
    <cellStyle name="常规 7 4" xfId="3317"/>
    <cellStyle name="常规 7 5" xfId="3318"/>
    <cellStyle name="常规 7 6" xfId="3319"/>
    <cellStyle name="常规 8" xfId="3320"/>
    <cellStyle name="常规 8 2" xfId="3321"/>
    <cellStyle name="常规 8 2 10" xfId="3322"/>
    <cellStyle name="常规 8 2 10 2" xfId="3323"/>
    <cellStyle name="常规 8 2 10 2 2" xfId="3324"/>
    <cellStyle name="常规 8 2 10 3" xfId="3325"/>
    <cellStyle name="常规 8 2 11" xfId="3326"/>
    <cellStyle name="常规 8 2 11 2" xfId="3327"/>
    <cellStyle name="常规 8 2 12" xfId="3328"/>
    <cellStyle name="常规 8 2 12 2" xfId="3329"/>
    <cellStyle name="常规 8 2 13" xfId="3330"/>
    <cellStyle name="常规 8 2 13 2" xfId="3331"/>
    <cellStyle name="常规 8 2 14" xfId="3332"/>
    <cellStyle name="常规 8 2 14 2" xfId="3333"/>
    <cellStyle name="常规 8 2 15" xfId="3334"/>
    <cellStyle name="常规 8 2 15 2" xfId="3335"/>
    <cellStyle name="常规 8 2 16" xfId="3336"/>
    <cellStyle name="常规 8 2 16 2" xfId="3337"/>
    <cellStyle name="常规 8 2 17" xfId="3338"/>
    <cellStyle name="常规 8 2 17 2" xfId="3339"/>
    <cellStyle name="常规 8 2 18" xfId="3340"/>
    <cellStyle name="常规 8 2 18 2" xfId="3341"/>
    <cellStyle name="常规 8 2 19" xfId="3342"/>
    <cellStyle name="常规 8 2 2" xfId="3343"/>
    <cellStyle name="常规 8 2 2 2" xfId="3344"/>
    <cellStyle name="常规 8 2 2 2 2" xfId="3345"/>
    <cellStyle name="常规 8 2 2 2 2 2" xfId="3346"/>
    <cellStyle name="常规 8 2 2 2 3" xfId="3347"/>
    <cellStyle name="常规 8 2 2 2 3 2" xfId="3348"/>
    <cellStyle name="常规 8 2 2 2 4" xfId="3349"/>
    <cellStyle name="常规 8 2 2 3" xfId="3350"/>
    <cellStyle name="常规 8 2 2 3 2" xfId="3351"/>
    <cellStyle name="常规 8 2 2 3 2 2" xfId="3352"/>
    <cellStyle name="常规 8 2 2 3 3" xfId="3353"/>
    <cellStyle name="常规 8 2 2 3 3 2" xfId="3354"/>
    <cellStyle name="常规 8 2 2 3 4" xfId="3355"/>
    <cellStyle name="常规 8 2 2 4" xfId="3356"/>
    <cellStyle name="常规 8 2 2 4 2" xfId="3357"/>
    <cellStyle name="常规 8 2 2 4 2 2" xfId="3358"/>
    <cellStyle name="常规 8 2 2 4 3" xfId="3359"/>
    <cellStyle name="常规 8 2 2 4 3 2" xfId="3360"/>
    <cellStyle name="常规 8 2 2 4 4" xfId="3361"/>
    <cellStyle name="常规 8 2 2 5" xfId="3362"/>
    <cellStyle name="常规 8 2 2 5 2" xfId="3363"/>
    <cellStyle name="常规 8 2 2 6" xfId="3364"/>
    <cellStyle name="常规 8 2 2 6 2" xfId="3365"/>
    <cellStyle name="常规 8 2 2 7" xfId="3366"/>
    <cellStyle name="常规 8 2 2 7 2" xfId="3367"/>
    <cellStyle name="常规 8 2 2 8" xfId="3368"/>
    <cellStyle name="常规 8 2 20" xfId="3369"/>
    <cellStyle name="常规 8 2 3" xfId="3370"/>
    <cellStyle name="常规 8 2 3 2" xfId="3371"/>
    <cellStyle name="常规 8 2 3 2 2" xfId="3372"/>
    <cellStyle name="常规 8 2 3 2 2 2" xfId="3373"/>
    <cellStyle name="常规 8 2 3 2 3" xfId="3374"/>
    <cellStyle name="常规 8 2 3 2 3 2" xfId="3375"/>
    <cellStyle name="常规 8 2 3 2 4" xfId="3376"/>
    <cellStyle name="常规 8 2 3 3" xfId="3377"/>
    <cellStyle name="常规 8 2 3 3 2" xfId="3378"/>
    <cellStyle name="常规 8 2 3 3 2 2" xfId="3379"/>
    <cellStyle name="常规 8 2 3 3 3" xfId="3380"/>
    <cellStyle name="常规 8 2 3 3 3 2" xfId="3381"/>
    <cellStyle name="常规 8 2 3 3 4" xfId="3382"/>
    <cellStyle name="常规 8 2 3 4" xfId="3383"/>
    <cellStyle name="常规 8 2 3 4 2" xfId="3384"/>
    <cellStyle name="常规 8 2 3 4 2 2" xfId="3385"/>
    <cellStyle name="常规 8 2 3 4 3" xfId="3386"/>
    <cellStyle name="常规 8 2 3 4 3 2" xfId="3387"/>
    <cellStyle name="常规 8 2 3 4 4" xfId="3388"/>
    <cellStyle name="常规 8 2 3 5" xfId="3389"/>
    <cellStyle name="常规 8 2 3 5 2" xfId="3390"/>
    <cellStyle name="常规 8 2 3 6" xfId="3391"/>
    <cellStyle name="常规 8 2 3 6 2" xfId="3392"/>
    <cellStyle name="常规 8 2 3 7" xfId="3393"/>
    <cellStyle name="常规 8 2 3 7 2" xfId="3394"/>
    <cellStyle name="常规 8 2 3 8" xfId="3395"/>
    <cellStyle name="常规 8 2 4" xfId="3396"/>
    <cellStyle name="常规 8 2 4 2" xfId="3397"/>
    <cellStyle name="常规 8 2 4 2 2" xfId="3398"/>
    <cellStyle name="常规 8 2 4 2 2 2" xfId="3399"/>
    <cellStyle name="常规 8 2 4 2 3" xfId="3400"/>
    <cellStyle name="常规 8 2 4 2 3 2" xfId="3401"/>
    <cellStyle name="常规 8 2 4 2 4" xfId="3402"/>
    <cellStyle name="常规 8 2 4 3" xfId="3403"/>
    <cellStyle name="常规 8 2 4 3 2" xfId="3404"/>
    <cellStyle name="常规 8 2 4 3 2 2" xfId="3405"/>
    <cellStyle name="常规 8 2 4 3 3" xfId="3406"/>
    <cellStyle name="常规 8 2 4 3 3 2" xfId="3407"/>
    <cellStyle name="常规 8 2 4 3 4" xfId="3408"/>
    <cellStyle name="常规 8 2 4 4" xfId="3409"/>
    <cellStyle name="常规 8 2 4 4 2" xfId="3410"/>
    <cellStyle name="常规 8 2 4 4 2 2" xfId="3411"/>
    <cellStyle name="常规 8 2 4 4 3" xfId="3412"/>
    <cellStyle name="常规 8 2 4 4 3 2" xfId="3413"/>
    <cellStyle name="常规 8 2 4 4 4" xfId="3414"/>
    <cellStyle name="常规 8 2 4 5" xfId="3415"/>
    <cellStyle name="常规 8 2 4 5 2" xfId="3416"/>
    <cellStyle name="常规 8 2 4 6" xfId="3417"/>
    <cellStyle name="常规 8 2 4 6 2" xfId="3418"/>
    <cellStyle name="常规 8 2 4 7" xfId="3419"/>
    <cellStyle name="常规 8 2 4 7 2" xfId="3420"/>
    <cellStyle name="常规 8 2 4 8" xfId="3421"/>
    <cellStyle name="常规 8 2 5" xfId="3422"/>
    <cellStyle name="常规 8 2 5 2" xfId="3423"/>
    <cellStyle name="常规 8 2 5 2 2" xfId="3424"/>
    <cellStyle name="常规 8 2 5 2 2 2" xfId="3425"/>
    <cellStyle name="常规 8 2 5 2 3" xfId="3426"/>
    <cellStyle name="常规 8 2 5 2 3 2" xfId="3427"/>
    <cellStyle name="常规 8 2 5 2 4" xfId="3428"/>
    <cellStyle name="常规 8 2 5 3" xfId="3429"/>
    <cellStyle name="常规 8 2 5 3 2" xfId="3430"/>
    <cellStyle name="常规 8 2 5 3 2 2" xfId="3431"/>
    <cellStyle name="常规 8 2 5 3 3" xfId="3432"/>
    <cellStyle name="常规 8 2 5 3 3 2" xfId="3433"/>
    <cellStyle name="常规 8 2 5 3 4" xfId="3434"/>
    <cellStyle name="常规 8 2 5 4" xfId="3435"/>
    <cellStyle name="常规 8 2 5 4 2" xfId="3436"/>
    <cellStyle name="常规 8 2 5 4 2 2" xfId="3437"/>
    <cellStyle name="常规 8 2 5 4 3" xfId="3438"/>
    <cellStyle name="常规 8 2 5 4 3 2" xfId="3439"/>
    <cellStyle name="常规 8 2 5 4 4" xfId="3440"/>
    <cellStyle name="常规 8 2 5 5" xfId="3441"/>
    <cellStyle name="常规 8 2 5 5 2" xfId="3442"/>
    <cellStyle name="常规 8 2 5 6" xfId="3443"/>
    <cellStyle name="常规 8 2 5 6 2" xfId="3444"/>
    <cellStyle name="常规 8 2 5 7" xfId="3445"/>
    <cellStyle name="常规 8 2 5 7 2" xfId="3446"/>
    <cellStyle name="常规 8 2 5 8" xfId="3447"/>
    <cellStyle name="常规 8 2 6" xfId="3448"/>
    <cellStyle name="常规 8 2 6 2" xfId="3449"/>
    <cellStyle name="常规 8 2 6 2 2" xfId="3450"/>
    <cellStyle name="常规 8 2 6 2 2 2" xfId="3451"/>
    <cellStyle name="常规 8 2 6 2 3" xfId="3452"/>
    <cellStyle name="常规 8 2 6 2 3 2" xfId="3453"/>
    <cellStyle name="常规 8 2 6 2 4" xfId="3454"/>
    <cellStyle name="常规 8 2 6 3" xfId="3455"/>
    <cellStyle name="常规 8 2 6 3 2" xfId="3456"/>
    <cellStyle name="常规 8 2 6 3 2 2" xfId="3457"/>
    <cellStyle name="常规 8 2 6 3 3" xfId="3458"/>
    <cellStyle name="常规 8 2 6 3 3 2" xfId="3459"/>
    <cellStyle name="常规 8 2 6 3 4" xfId="3460"/>
    <cellStyle name="常规 8 2 6 4" xfId="3461"/>
    <cellStyle name="常规 8 2 6 4 2" xfId="3462"/>
    <cellStyle name="常规 8 2 6 4 2 2" xfId="3463"/>
    <cellStyle name="常规 8 2 6 4 3" xfId="3464"/>
    <cellStyle name="常规 8 2 6 4 3 2" xfId="3465"/>
    <cellStyle name="常规 8 2 6 4 4" xfId="3466"/>
    <cellStyle name="常规 8 2 6 5" xfId="3467"/>
    <cellStyle name="常规 8 2 6 5 2" xfId="3468"/>
    <cellStyle name="常规 8 2 6 6" xfId="3469"/>
    <cellStyle name="常规 8 2 6 6 2" xfId="3470"/>
    <cellStyle name="常规 8 2 6 7" xfId="3471"/>
    <cellStyle name="常规 8 2 6 7 2" xfId="3472"/>
    <cellStyle name="常规 8 2 6 8" xfId="3473"/>
    <cellStyle name="常规 8 2 7" xfId="3474"/>
    <cellStyle name="常规 8 2 7 2" xfId="3475"/>
    <cellStyle name="常规 8 2 7 2 2" xfId="3476"/>
    <cellStyle name="常规 8 2 7 2 2 2" xfId="3477"/>
    <cellStyle name="常规 8 2 7 2 3" xfId="3478"/>
    <cellStyle name="常规 8 2 7 2 3 2" xfId="3479"/>
    <cellStyle name="常规 8 2 7 2 4" xfId="3480"/>
    <cellStyle name="常规 8 2 7 3" xfId="3481"/>
    <cellStyle name="常规 8 2 7 3 2" xfId="3482"/>
    <cellStyle name="常规 8 2 7 3 2 2" xfId="3483"/>
    <cellStyle name="常规 8 2 7 3 3" xfId="3484"/>
    <cellStyle name="常规 8 2 7 3 3 2" xfId="3485"/>
    <cellStyle name="常规 8 2 7 3 4" xfId="3486"/>
    <cellStyle name="常规 8 2 7 4" xfId="3487"/>
    <cellStyle name="常规 8 2 7 4 2" xfId="3488"/>
    <cellStyle name="常规 8 2 7 4 2 2" xfId="3489"/>
    <cellStyle name="常规 8 2 7 4 3" xfId="3490"/>
    <cellStyle name="常规 8 2 7 4 3 2" xfId="3491"/>
    <cellStyle name="常规 8 2 7 4 4" xfId="3492"/>
    <cellStyle name="常规 8 2 7 5" xfId="3493"/>
    <cellStyle name="常规 8 2 7 5 2" xfId="3494"/>
    <cellStyle name="常规 8 2 7 6" xfId="3495"/>
    <cellStyle name="常规 8 2 7 6 2" xfId="3496"/>
    <cellStyle name="常规 8 2 7 7" xfId="3497"/>
    <cellStyle name="常规 8 2 8" xfId="3498"/>
    <cellStyle name="常规 8 2 8 2" xfId="3499"/>
    <cellStyle name="常规 8 2 8 2 2" xfId="3500"/>
    <cellStyle name="常规 8 2 8 2 2 2" xfId="3501"/>
    <cellStyle name="常规 8 2 8 2 3" xfId="3502"/>
    <cellStyle name="常规 8 2 8 2 3 2" xfId="3503"/>
    <cellStyle name="常规 8 2 8 2 4" xfId="3504"/>
    <cellStyle name="常规 8 2 8 3" xfId="3505"/>
    <cellStyle name="常规 8 2 8 3 2" xfId="3506"/>
    <cellStyle name="常规 8 2 8 3 2 2" xfId="3507"/>
    <cellStyle name="常规 8 2 8 3 3" xfId="3508"/>
    <cellStyle name="常规 8 2 8 3 3 2" xfId="3509"/>
    <cellStyle name="常规 8 2 8 3 4" xfId="3510"/>
    <cellStyle name="常规 8 2 8 4" xfId="3511"/>
    <cellStyle name="常规 8 2 8 4 2" xfId="3512"/>
    <cellStyle name="常规 8 2 8 5" xfId="3513"/>
    <cellStyle name="常规 8 2 8 5 2" xfId="3514"/>
    <cellStyle name="常规 8 2 8 6" xfId="3515"/>
    <cellStyle name="常规 8 2 9" xfId="3516"/>
    <cellStyle name="常规 8 2 9 2" xfId="3517"/>
    <cellStyle name="常规 8 2 9 2 2" xfId="3518"/>
    <cellStyle name="常规 8 2 9 3" xfId="3519"/>
    <cellStyle name="常规 8 3" xfId="3520"/>
    <cellStyle name="常规 8 4" xfId="3521"/>
    <cellStyle name="常规 8 5" xfId="3522"/>
    <cellStyle name="常规 8 6" xfId="3523"/>
    <cellStyle name="常规 9" xfId="3524"/>
    <cellStyle name="常规 9 10" xfId="3525"/>
    <cellStyle name="常规 9 10 2" xfId="3526"/>
    <cellStyle name="常规 9 2" xfId="3527"/>
    <cellStyle name="常规 9 2 10" xfId="3528"/>
    <cellStyle name="常规 9 2 10 2" xfId="3529"/>
    <cellStyle name="常规 9 2 10 2 2" xfId="3530"/>
    <cellStyle name="常规 9 2 10 3" xfId="3531"/>
    <cellStyle name="常规 9 2 11" xfId="3532"/>
    <cellStyle name="常规 9 2 11 2" xfId="3533"/>
    <cellStyle name="常规 9 2 12" xfId="3534"/>
    <cellStyle name="常规 9 2 12 2" xfId="3535"/>
    <cellStyle name="常规 9 2 13" xfId="3536"/>
    <cellStyle name="常规 9 2 13 2" xfId="3537"/>
    <cellStyle name="常规 9 2 14" xfId="3538"/>
    <cellStyle name="常规 9 2 14 2" xfId="3539"/>
    <cellStyle name="常规 9 2 15" xfId="3540"/>
    <cellStyle name="常规 9 2 15 2" xfId="3541"/>
    <cellStyle name="常规 9 2 16" xfId="3542"/>
    <cellStyle name="常规 9 2 16 2" xfId="3543"/>
    <cellStyle name="常规 9 2 17" xfId="3544"/>
    <cellStyle name="常规 9 2 17 2" xfId="3545"/>
    <cellStyle name="常规 9 2 18" xfId="3546"/>
    <cellStyle name="常规 9 2 18 2" xfId="3547"/>
    <cellStyle name="常规 9 2 19" xfId="3548"/>
    <cellStyle name="常规 9 2 2" xfId="3549"/>
    <cellStyle name="常规 9 2 2 10" xfId="3550"/>
    <cellStyle name="常规 9 2 2 10 2" xfId="3551"/>
    <cellStyle name="常规 9 2 2 2" xfId="3552"/>
    <cellStyle name="常规 9 2 2 2 2" xfId="3553"/>
    <cellStyle name="常规 9 2 2 2 2 2" xfId="3554"/>
    <cellStyle name="常规 9 2 2 2 2 3" xfId="3555"/>
    <cellStyle name="常规 9 2 2 2 2 4" xfId="3556"/>
    <cellStyle name="常规 9 2 2 2 2 4 2" xfId="3557"/>
    <cellStyle name="常规 9 2 2 2 3" xfId="3558"/>
    <cellStyle name="常规 9 2 2 2 3 2" xfId="3559"/>
    <cellStyle name="常规 9 2 2 2 4" xfId="3560"/>
    <cellStyle name="常规 9 2 2 2 5" xfId="3561"/>
    <cellStyle name="常规 9 2 2 2 6" xfId="3562"/>
    <cellStyle name="常规 9 2 2 2 6 2" xfId="3563"/>
    <cellStyle name="常规 9 2 2 3" xfId="3564"/>
    <cellStyle name="常规 9 2 2 3 2" xfId="3565"/>
    <cellStyle name="常规 9 2 2 3 2 2" xfId="3566"/>
    <cellStyle name="常规 9 2 2 3 3" xfId="3567"/>
    <cellStyle name="常规 9 2 2 3 3 2" xfId="3568"/>
    <cellStyle name="常规 9 2 2 3 4" xfId="3569"/>
    <cellStyle name="常规 9 2 2 3 5" xfId="3570"/>
    <cellStyle name="常规 9 2 2 3 6" xfId="3571"/>
    <cellStyle name="常规 9 2 2 3 6 2" xfId="3572"/>
    <cellStyle name="常规 9 2 2 4" xfId="3573"/>
    <cellStyle name="常规 9 2 2 4 2" xfId="3574"/>
    <cellStyle name="常规 9 2 2 4 2 2" xfId="3575"/>
    <cellStyle name="常规 9 2 2 4 3" xfId="3576"/>
    <cellStyle name="常规 9 2 2 4 3 2" xfId="3577"/>
    <cellStyle name="常规 9 2 2 4 4" xfId="3578"/>
    <cellStyle name="常规 9 2 2 5" xfId="3579"/>
    <cellStyle name="常规 9 2 2 5 2" xfId="3580"/>
    <cellStyle name="常规 9 2 2 6" xfId="3581"/>
    <cellStyle name="常规 9 2 2 6 2" xfId="3582"/>
    <cellStyle name="常规 9 2 2 7" xfId="3583"/>
    <cellStyle name="常规 9 2 2 7 2" xfId="3584"/>
    <cellStyle name="常规 9 2 2 8" xfId="3585"/>
    <cellStyle name="常规 9 2 2 9" xfId="3586"/>
    <cellStyle name="常规 9 2 20" xfId="3587"/>
    <cellStyle name="常规 9 2 21" xfId="3588"/>
    <cellStyle name="常规 9 2 21 2" xfId="3589"/>
    <cellStyle name="常规 9 2 3" xfId="3590"/>
    <cellStyle name="常规 9 2 3 10" xfId="3591"/>
    <cellStyle name="常规 9 2 3 10 2" xfId="3592"/>
    <cellStyle name="常规 9 2 3 2" xfId="3593"/>
    <cellStyle name="常规 9 2 3 2 2" xfId="3594"/>
    <cellStyle name="常规 9 2 3 2 2 2" xfId="3595"/>
    <cellStyle name="常规 9 2 3 2 3" xfId="3596"/>
    <cellStyle name="常规 9 2 3 2 3 2" xfId="3597"/>
    <cellStyle name="常规 9 2 3 2 4" xfId="3598"/>
    <cellStyle name="常规 9 2 3 2 5" xfId="3599"/>
    <cellStyle name="常规 9 2 3 2 6" xfId="3600"/>
    <cellStyle name="常规 9 2 3 2 6 2" xfId="3601"/>
    <cellStyle name="常规 9 2 3 3" xfId="3602"/>
    <cellStyle name="常规 9 2 3 3 2" xfId="3603"/>
    <cellStyle name="常规 9 2 3 3 2 2" xfId="3604"/>
    <cellStyle name="常规 9 2 3 3 3" xfId="3605"/>
    <cellStyle name="常规 9 2 3 3 3 2" xfId="3606"/>
    <cellStyle name="常规 9 2 3 3 4" xfId="3607"/>
    <cellStyle name="常规 9 2 3 4" xfId="3608"/>
    <cellStyle name="常规 9 2 3 4 2" xfId="3609"/>
    <cellStyle name="常规 9 2 3 4 2 2" xfId="3610"/>
    <cellStyle name="常规 9 2 3 4 3" xfId="3611"/>
    <cellStyle name="常规 9 2 3 4 3 2" xfId="3612"/>
    <cellStyle name="常规 9 2 3 4 4" xfId="3613"/>
    <cellStyle name="常规 9 2 3 5" xfId="3614"/>
    <cellStyle name="常规 9 2 3 5 2" xfId="3615"/>
    <cellStyle name="常规 9 2 3 6" xfId="3616"/>
    <cellStyle name="常规 9 2 3 6 2" xfId="3617"/>
    <cellStyle name="常规 9 2 3 7" xfId="3618"/>
    <cellStyle name="常规 9 2 3 7 2" xfId="3619"/>
    <cellStyle name="常规 9 2 3 8" xfId="3620"/>
    <cellStyle name="常规 9 2 3 9" xfId="3621"/>
    <cellStyle name="常规 9 2 4" xfId="3622"/>
    <cellStyle name="常规 9 2 4 10" xfId="3623"/>
    <cellStyle name="常规 9 2 4 10 2" xfId="3624"/>
    <cellStyle name="常规 9 2 4 2" xfId="3625"/>
    <cellStyle name="常规 9 2 4 2 2" xfId="3626"/>
    <cellStyle name="常规 9 2 4 2 2 2" xfId="3627"/>
    <cellStyle name="常规 9 2 4 2 3" xfId="3628"/>
    <cellStyle name="常规 9 2 4 2 3 2" xfId="3629"/>
    <cellStyle name="常规 9 2 4 2 4" xfId="3630"/>
    <cellStyle name="常规 9 2 4 2 5" xfId="3631"/>
    <cellStyle name="常规 9 2 4 2 6" xfId="3632"/>
    <cellStyle name="常规 9 2 4 2 6 2" xfId="3633"/>
    <cellStyle name="常规 9 2 4 3" xfId="3634"/>
    <cellStyle name="常规 9 2 4 3 2" xfId="3635"/>
    <cellStyle name="常规 9 2 4 3 2 2" xfId="3636"/>
    <cellStyle name="常规 9 2 4 3 3" xfId="3637"/>
    <cellStyle name="常规 9 2 4 3 3 2" xfId="3638"/>
    <cellStyle name="常规 9 2 4 3 4" xfId="3639"/>
    <cellStyle name="常规 9 2 4 4" xfId="3640"/>
    <cellStyle name="常规 9 2 4 4 2" xfId="3641"/>
    <cellStyle name="常规 9 2 4 4 2 2" xfId="3642"/>
    <cellStyle name="常规 9 2 4 4 3" xfId="3643"/>
    <cellStyle name="常规 9 2 4 4 3 2" xfId="3644"/>
    <cellStyle name="常规 9 2 4 4 4" xfId="3645"/>
    <cellStyle name="常规 9 2 4 5" xfId="3646"/>
    <cellStyle name="常规 9 2 4 5 2" xfId="3647"/>
    <cellStyle name="常规 9 2 4 6" xfId="3648"/>
    <cellStyle name="常规 9 2 4 6 2" xfId="3649"/>
    <cellStyle name="常规 9 2 4 7" xfId="3650"/>
    <cellStyle name="常规 9 2 4 7 2" xfId="3651"/>
    <cellStyle name="常规 9 2 4 8" xfId="3652"/>
    <cellStyle name="常规 9 2 4 9" xfId="3653"/>
    <cellStyle name="常规 9 2 5" xfId="3654"/>
    <cellStyle name="常规 9 2 5 10" xfId="3655"/>
    <cellStyle name="常规 9 2 5 10 2" xfId="3656"/>
    <cellStyle name="常规 9 2 5 2" xfId="3657"/>
    <cellStyle name="常规 9 2 5 2 2" xfId="3658"/>
    <cellStyle name="常规 9 2 5 2 2 2" xfId="3659"/>
    <cellStyle name="常规 9 2 5 2 3" xfId="3660"/>
    <cellStyle name="常规 9 2 5 2 3 2" xfId="3661"/>
    <cellStyle name="常规 9 2 5 2 4" xfId="3662"/>
    <cellStyle name="常规 9 2 5 3" xfId="3663"/>
    <cellStyle name="常规 9 2 5 3 2" xfId="3664"/>
    <cellStyle name="常规 9 2 5 3 2 2" xfId="3665"/>
    <cellStyle name="常规 9 2 5 3 3" xfId="3666"/>
    <cellStyle name="常规 9 2 5 3 3 2" xfId="3667"/>
    <cellStyle name="常规 9 2 5 3 4" xfId="3668"/>
    <cellStyle name="常规 9 2 5 4" xfId="3669"/>
    <cellStyle name="常规 9 2 5 4 2" xfId="3670"/>
    <cellStyle name="常规 9 2 5 4 2 2" xfId="3671"/>
    <cellStyle name="常规 9 2 5 4 3" xfId="3672"/>
    <cellStyle name="常规 9 2 5 4 3 2" xfId="3673"/>
    <cellStyle name="常规 9 2 5 4 4" xfId="3674"/>
    <cellStyle name="常规 9 2 5 5" xfId="3675"/>
    <cellStyle name="常规 9 2 5 5 2" xfId="3676"/>
    <cellStyle name="常规 9 2 5 6" xfId="3677"/>
    <cellStyle name="常规 9 2 5 6 2" xfId="3678"/>
    <cellStyle name="常规 9 2 5 7" xfId="3679"/>
    <cellStyle name="常规 9 2 5 7 2" xfId="3680"/>
    <cellStyle name="常规 9 2 5 8" xfId="3681"/>
    <cellStyle name="常规 9 2 5 9" xfId="3682"/>
    <cellStyle name="常规 9 2 6" xfId="3683"/>
    <cellStyle name="常规 9 2 6 10" xfId="3684"/>
    <cellStyle name="常规 9 2 6 10 2" xfId="3685"/>
    <cellStyle name="常规 9 2 6 2" xfId="3686"/>
    <cellStyle name="常规 9 2 6 2 2" xfId="3687"/>
    <cellStyle name="常规 9 2 6 2 2 2" xfId="3688"/>
    <cellStyle name="常规 9 2 6 2 3" xfId="3689"/>
    <cellStyle name="常规 9 2 6 2 3 2" xfId="3690"/>
    <cellStyle name="常规 9 2 6 2 4" xfId="3691"/>
    <cellStyle name="常规 9 2 6 3" xfId="3692"/>
    <cellStyle name="常规 9 2 6 3 2" xfId="3693"/>
    <cellStyle name="常规 9 2 6 3 2 2" xfId="3694"/>
    <cellStyle name="常规 9 2 6 3 3" xfId="3695"/>
    <cellStyle name="常规 9 2 6 3 3 2" xfId="3696"/>
    <cellStyle name="常规 9 2 6 3 4" xfId="3697"/>
    <cellStyle name="常规 9 2 6 4" xfId="3698"/>
    <cellStyle name="常规 9 2 6 4 2" xfId="3699"/>
    <cellStyle name="常规 9 2 6 4 2 2" xfId="3700"/>
    <cellStyle name="常规 9 2 6 4 3" xfId="3701"/>
    <cellStyle name="常规 9 2 6 4 3 2" xfId="3702"/>
    <cellStyle name="常规 9 2 6 4 4" xfId="3703"/>
    <cellStyle name="常规 9 2 6 5" xfId="3704"/>
    <cellStyle name="常规 9 2 6 5 2" xfId="3705"/>
    <cellStyle name="常规 9 2 6 6" xfId="3706"/>
    <cellStyle name="常规 9 2 6 6 2" xfId="3707"/>
    <cellStyle name="常规 9 2 6 7" xfId="3708"/>
    <cellStyle name="常规 9 2 6 7 2" xfId="3709"/>
    <cellStyle name="常规 9 2 6 8" xfId="3710"/>
    <cellStyle name="常规 9 2 6 9" xfId="3711"/>
    <cellStyle name="常规 9 2 7" xfId="3712"/>
    <cellStyle name="常规 9 2 7 2" xfId="3713"/>
    <cellStyle name="常规 9 2 7 2 2" xfId="3714"/>
    <cellStyle name="常规 9 2 7 2 2 2" xfId="3715"/>
    <cellStyle name="常规 9 2 7 2 3" xfId="3716"/>
    <cellStyle name="常规 9 2 7 2 3 2" xfId="3717"/>
    <cellStyle name="常规 9 2 7 2 4" xfId="3718"/>
    <cellStyle name="常规 9 2 7 3" xfId="3719"/>
    <cellStyle name="常规 9 2 7 3 2" xfId="3720"/>
    <cellStyle name="常规 9 2 7 3 2 2" xfId="3721"/>
    <cellStyle name="常规 9 2 7 3 3" xfId="3722"/>
    <cellStyle name="常规 9 2 7 3 3 2" xfId="3723"/>
    <cellStyle name="常规 9 2 7 3 4" xfId="3724"/>
    <cellStyle name="常规 9 2 7 4" xfId="3725"/>
    <cellStyle name="常规 9 2 7 4 2" xfId="3726"/>
    <cellStyle name="常规 9 2 7 4 2 2" xfId="3727"/>
    <cellStyle name="常规 9 2 7 4 3" xfId="3728"/>
    <cellStyle name="常规 9 2 7 4 3 2" xfId="3729"/>
    <cellStyle name="常规 9 2 7 4 4" xfId="3730"/>
    <cellStyle name="常规 9 2 7 5" xfId="3731"/>
    <cellStyle name="常规 9 2 7 5 2" xfId="3732"/>
    <cellStyle name="常规 9 2 7 6" xfId="3733"/>
    <cellStyle name="常规 9 2 7 6 2" xfId="3734"/>
    <cellStyle name="常规 9 2 7 7" xfId="3735"/>
    <cellStyle name="常规 9 2 8" xfId="3736"/>
    <cellStyle name="常规 9 2 8 2" xfId="3737"/>
    <cellStyle name="常规 9 2 8 2 2" xfId="3738"/>
    <cellStyle name="常规 9 2 8 2 2 2" xfId="3739"/>
    <cellStyle name="常规 9 2 8 2 3" xfId="3740"/>
    <cellStyle name="常规 9 2 8 2 3 2" xfId="3741"/>
    <cellStyle name="常规 9 2 8 2 4" xfId="3742"/>
    <cellStyle name="常规 9 2 8 3" xfId="3743"/>
    <cellStyle name="常规 9 2 8 3 2" xfId="3744"/>
    <cellStyle name="常规 9 2 8 3 2 2" xfId="3745"/>
    <cellStyle name="常规 9 2 8 3 3" xfId="3746"/>
    <cellStyle name="常规 9 2 8 3 3 2" xfId="3747"/>
    <cellStyle name="常规 9 2 8 3 4" xfId="3748"/>
    <cellStyle name="常规 9 2 8 4" xfId="3749"/>
    <cellStyle name="常规 9 2 8 4 2" xfId="3750"/>
    <cellStyle name="常规 9 2 8 5" xfId="3751"/>
    <cellStyle name="常规 9 2 8 5 2" xfId="3752"/>
    <cellStyle name="常规 9 2 8 6" xfId="3753"/>
    <cellStyle name="常规 9 2 9" xfId="3754"/>
    <cellStyle name="常规 9 2 9 2" xfId="3755"/>
    <cellStyle name="常规 9 2 9 2 2" xfId="3756"/>
    <cellStyle name="常规 9 2 9 3" xfId="3757"/>
    <cellStyle name="常规 9 3" xfId="3758"/>
    <cellStyle name="常规 9 3 2" xfId="3759"/>
    <cellStyle name="常规 9 3 2 2" xfId="3760"/>
    <cellStyle name="常规 9 3 2 2 2" xfId="3761"/>
    <cellStyle name="常规 9 3 2 2 2 2" xfId="3762"/>
    <cellStyle name="常规 9 3 2 2 2 2 2" xfId="3763"/>
    <cellStyle name="常规 9 3 2 2 3" xfId="3764"/>
    <cellStyle name="常规 9 3 2 2 3 2" xfId="3765"/>
    <cellStyle name="常规 9 3 2 3" xfId="3766"/>
    <cellStyle name="常规 9 3 2 3 2" xfId="3767"/>
    <cellStyle name="常规 9 3 2 3 2 2" xfId="3768"/>
    <cellStyle name="常规 9 3 2 4" xfId="3769"/>
    <cellStyle name="常规 9 3 2 4 2" xfId="3770"/>
    <cellStyle name="常规 9 3 3" xfId="3771"/>
    <cellStyle name="常规 9 3 3 2" xfId="3772"/>
    <cellStyle name="常规 9 3 3 2 2" xfId="3773"/>
    <cellStyle name="常规 9 3 3 2 2 2" xfId="3774"/>
    <cellStyle name="常规 9 3 3 3" xfId="3775"/>
    <cellStyle name="常规 9 3 3 3 2" xfId="3776"/>
    <cellStyle name="常规 9 3 4" xfId="3777"/>
    <cellStyle name="常规 9 3 4 2" xfId="3778"/>
    <cellStyle name="常规 9 3 4 2 2" xfId="3779"/>
    <cellStyle name="常规 9 3 4 2 2 2" xfId="3780"/>
    <cellStyle name="常规 9 3 4 3" xfId="3781"/>
    <cellStyle name="常规 9 3 4 3 2" xfId="3782"/>
    <cellStyle name="常规 9 3 5" xfId="3783"/>
    <cellStyle name="常规 9 3 5 2" xfId="3784"/>
    <cellStyle name="常规 9 3 5 2 2" xfId="3785"/>
    <cellStyle name="常规 9 3 6" xfId="3786"/>
    <cellStyle name="常规 9 3 6 2" xfId="3787"/>
    <cellStyle name="常规 9 3 6 2 2" xfId="3788"/>
    <cellStyle name="常规 9 3 7" xfId="3789"/>
    <cellStyle name="常规 9 3 7 2" xfId="3790"/>
    <cellStyle name="常规 9 4" xfId="3791"/>
    <cellStyle name="常规 9 4 2" xfId="3792"/>
    <cellStyle name="常规 9 4 2 2" xfId="3793"/>
    <cellStyle name="常规 9 4 2 2 2" xfId="3794"/>
    <cellStyle name="常规 9 4 2 2 2 2" xfId="3795"/>
    <cellStyle name="常规 9 4 2 3" xfId="3796"/>
    <cellStyle name="常规 9 4 2 3 2" xfId="3797"/>
    <cellStyle name="常规 9 4 3" xfId="3798"/>
    <cellStyle name="常规 9 4 3 2" xfId="3799"/>
    <cellStyle name="常规 9 4 3 2 2" xfId="3800"/>
    <cellStyle name="常规 9 4 4" xfId="3801"/>
    <cellStyle name="常规 9 4 4 2" xfId="3802"/>
    <cellStyle name="常规 9 5" xfId="3803"/>
    <cellStyle name="常规 9 5 2" xfId="3804"/>
    <cellStyle name="常规 9 5 2 2" xfId="3805"/>
    <cellStyle name="常规 9 5 2 2 2" xfId="3806"/>
    <cellStyle name="常规 9 5 3" xfId="3807"/>
    <cellStyle name="常规 9 5 3 2" xfId="3808"/>
    <cellStyle name="常规 9 6" xfId="3809"/>
    <cellStyle name="常规 9 6 2" xfId="3810"/>
    <cellStyle name="常规 9 6 2 2" xfId="3811"/>
    <cellStyle name="常规 9 6 2 2 2" xfId="3812"/>
    <cellStyle name="常规 9 6 3" xfId="3813"/>
    <cellStyle name="常规 9 6 3 2" xfId="3814"/>
    <cellStyle name="常规 9 7" xfId="3815"/>
    <cellStyle name="常规 9 7 2" xfId="3816"/>
    <cellStyle name="常规 9 7 2 2" xfId="3817"/>
    <cellStyle name="常规 9 8" xfId="3818"/>
    <cellStyle name="常规 9 8 2" xfId="3819"/>
    <cellStyle name="常规 9 8 2 2" xfId="3820"/>
    <cellStyle name="常规 9 9" xfId="3821"/>
    <cellStyle name="常规_Sheet1" xfId="3822"/>
    <cellStyle name="常规_Sheet1_1" xfId="3823"/>
    <cellStyle name="强调文字颜色 1 2" xfId="3824"/>
    <cellStyle name="强调文字颜色 1 2 2" xfId="3825"/>
    <cellStyle name="强调文字颜色 1 2 2 2" xfId="3826"/>
    <cellStyle name="强调文字颜色 1 2 2 3" xfId="3827"/>
    <cellStyle name="强调文字颜色 1 2 2 4" xfId="3828"/>
    <cellStyle name="强调文字颜色 1 2 3" xfId="3829"/>
    <cellStyle name="强调文字颜色 1 2 3 2" xfId="3830"/>
    <cellStyle name="强调文字颜色 1 2 3 3" xfId="3831"/>
    <cellStyle name="强调文字颜色 1 2 4" xfId="3832"/>
    <cellStyle name="强调文字颜色 1 2 4 2" xfId="3833"/>
    <cellStyle name="强调文字颜色 1 2 5" xfId="3834"/>
    <cellStyle name="强调文字颜色 1 2 5 2" xfId="3835"/>
    <cellStyle name="强调文字颜色 1 2 6" xfId="3836"/>
    <cellStyle name="强调文字颜色 1 2 7" xfId="3837"/>
    <cellStyle name="强调文字颜色 1 2 8" xfId="3838"/>
    <cellStyle name="强调文字颜色 1 3" xfId="3839"/>
    <cellStyle name="强调文字颜色 1 3 2" xfId="3840"/>
    <cellStyle name="强调文字颜色 1 4" xfId="3841"/>
    <cellStyle name="强调文字颜色 1 5" xfId="3842"/>
    <cellStyle name="强调文字颜色 1 6" xfId="3843"/>
    <cellStyle name="强调文字颜色 1 7" xfId="3844"/>
    <cellStyle name="强调文字颜色 1 8" xfId="3845"/>
    <cellStyle name="强调文字颜色 2 2" xfId="3846"/>
    <cellStyle name="强调文字颜色 2 2 2" xfId="3847"/>
    <cellStyle name="强调文字颜色 2 2 2 2" xfId="3848"/>
    <cellStyle name="强调文字颜色 2 2 2 3" xfId="3849"/>
    <cellStyle name="强调文字颜色 2 2 2 4" xfId="3850"/>
    <cellStyle name="强调文字颜色 2 2 3" xfId="3851"/>
    <cellStyle name="强调文字颜色 2 2 3 2" xfId="3852"/>
    <cellStyle name="强调文字颜色 2 2 3 3" xfId="3853"/>
    <cellStyle name="强调文字颜色 2 2 4" xfId="3854"/>
    <cellStyle name="强调文字颜色 2 2 4 2" xfId="3855"/>
    <cellStyle name="强调文字颜色 2 2 5" xfId="3856"/>
    <cellStyle name="强调文字颜色 2 2 5 2" xfId="3857"/>
    <cellStyle name="强调文字颜色 2 2 6" xfId="3858"/>
    <cellStyle name="强调文字颜色 2 2 7" xfId="3859"/>
    <cellStyle name="强调文字颜色 2 2 8" xfId="3860"/>
    <cellStyle name="强调文字颜色 2 3" xfId="3861"/>
    <cellStyle name="强调文字颜色 2 3 2" xfId="3862"/>
    <cellStyle name="强调文字颜色 2 4" xfId="3863"/>
    <cellStyle name="强调文字颜色 2 5" xfId="3864"/>
    <cellStyle name="强调文字颜色 2 6" xfId="3865"/>
    <cellStyle name="强调文字颜色 2 7" xfId="3866"/>
    <cellStyle name="强调文字颜色 2 8" xfId="3867"/>
    <cellStyle name="强调文字颜色 3 2" xfId="3868"/>
    <cellStyle name="强调文字颜色 3 2 2" xfId="3869"/>
    <cellStyle name="强调文字颜色 3 2 2 2" xfId="3870"/>
    <cellStyle name="强调文字颜色 3 2 2 3" xfId="3871"/>
    <cellStyle name="强调文字颜色 3 2 2 4" xfId="3872"/>
    <cellStyle name="强调文字颜色 3 2 3" xfId="3873"/>
    <cellStyle name="强调文字颜色 3 2 3 2" xfId="3874"/>
    <cellStyle name="强调文字颜色 3 2 3 3" xfId="3875"/>
    <cellStyle name="强调文字颜色 3 2 4" xfId="3876"/>
    <cellStyle name="强调文字颜色 3 2 4 2" xfId="3877"/>
    <cellStyle name="强调文字颜色 3 2 5" xfId="3878"/>
    <cellStyle name="强调文字颜色 3 2 5 2" xfId="3879"/>
    <cellStyle name="强调文字颜色 3 2 6" xfId="3880"/>
    <cellStyle name="强调文字颜色 3 2 7" xfId="3881"/>
    <cellStyle name="强调文字颜色 3 2 8" xfId="3882"/>
    <cellStyle name="强调文字颜色 3 3" xfId="3883"/>
    <cellStyle name="强调文字颜色 3 3 2" xfId="3884"/>
    <cellStyle name="强调文字颜色 3 4" xfId="3885"/>
    <cellStyle name="强调文字颜色 3 5" xfId="3886"/>
    <cellStyle name="强调文字颜色 3 6" xfId="3887"/>
    <cellStyle name="强调文字颜色 3 7" xfId="3888"/>
    <cellStyle name="强调文字颜色 3 8" xfId="3889"/>
    <cellStyle name="强调文字颜色 4 2" xfId="3890"/>
    <cellStyle name="强调文字颜色 4 2 2" xfId="3891"/>
    <cellStyle name="强调文字颜色 4 2 2 2" xfId="3892"/>
    <cellStyle name="强调文字颜色 4 2 2 3" xfId="3893"/>
    <cellStyle name="强调文字颜色 4 2 2 4" xfId="3894"/>
    <cellStyle name="强调文字颜色 4 2 3" xfId="3895"/>
    <cellStyle name="强调文字颜色 4 2 3 2" xfId="3896"/>
    <cellStyle name="强调文字颜色 4 2 3 3" xfId="3897"/>
    <cellStyle name="强调文字颜色 4 2 4" xfId="3898"/>
    <cellStyle name="强调文字颜色 4 2 4 2" xfId="3899"/>
    <cellStyle name="强调文字颜色 4 2 5" xfId="3900"/>
    <cellStyle name="强调文字颜色 4 2 5 2" xfId="3901"/>
    <cellStyle name="强调文字颜色 4 2 6" xfId="3902"/>
    <cellStyle name="强调文字颜色 4 2 7" xfId="3903"/>
    <cellStyle name="强调文字颜色 4 2 8" xfId="3904"/>
    <cellStyle name="强调文字颜色 4 3" xfId="3905"/>
    <cellStyle name="强调文字颜色 4 3 2" xfId="3906"/>
    <cellStyle name="强调文字颜色 4 4" xfId="3907"/>
    <cellStyle name="强调文字颜色 4 5" xfId="3908"/>
    <cellStyle name="强调文字颜色 4 6" xfId="3909"/>
    <cellStyle name="强调文字颜色 4 7" xfId="3910"/>
    <cellStyle name="强调文字颜色 4 8" xfId="3911"/>
    <cellStyle name="强调文字颜色 5 2" xfId="3912"/>
    <cellStyle name="强调文字颜色 5 2 2" xfId="3913"/>
    <cellStyle name="强调文字颜色 5 2 2 2" xfId="3914"/>
    <cellStyle name="强调文字颜色 5 2 2 3" xfId="3915"/>
    <cellStyle name="强调文字颜色 5 2 2 4" xfId="3916"/>
    <cellStyle name="强调文字颜色 5 2 3" xfId="3917"/>
    <cellStyle name="强调文字颜色 5 2 3 2" xfId="3918"/>
    <cellStyle name="强调文字颜色 5 2 3 3" xfId="3919"/>
    <cellStyle name="强调文字颜色 5 2 4" xfId="3920"/>
    <cellStyle name="强调文字颜色 5 2 4 2" xfId="3921"/>
    <cellStyle name="强调文字颜色 5 2 5" xfId="3922"/>
    <cellStyle name="强调文字颜色 5 2 5 2" xfId="3923"/>
    <cellStyle name="强调文字颜色 5 2 6" xfId="3924"/>
    <cellStyle name="强调文字颜色 5 2 7" xfId="3925"/>
    <cellStyle name="强调文字颜色 5 2 8" xfId="3926"/>
    <cellStyle name="强调文字颜色 5 3" xfId="3927"/>
    <cellStyle name="强调文字颜色 5 3 2" xfId="3928"/>
    <cellStyle name="强调文字颜色 5 4" xfId="3929"/>
    <cellStyle name="强调文字颜色 5 5" xfId="3930"/>
    <cellStyle name="强调文字颜色 5 6" xfId="3931"/>
    <cellStyle name="强调文字颜色 5 7" xfId="3932"/>
    <cellStyle name="强调文字颜色 5 8" xfId="3933"/>
    <cellStyle name="强调文字颜色 6 2" xfId="3934"/>
    <cellStyle name="强调文字颜色 6 2 2" xfId="3935"/>
    <cellStyle name="强调文字颜色 6 2 2 2" xfId="3936"/>
    <cellStyle name="强调文字颜色 6 2 2 3" xfId="3937"/>
    <cellStyle name="强调文字颜色 6 2 2 4" xfId="3938"/>
    <cellStyle name="强调文字颜色 6 2 3" xfId="3939"/>
    <cellStyle name="强调文字颜色 6 2 3 2" xfId="3940"/>
    <cellStyle name="强调文字颜色 6 2 3 3" xfId="3941"/>
    <cellStyle name="强调文字颜色 6 2 4" xfId="3942"/>
    <cellStyle name="强调文字颜色 6 2 4 2" xfId="3943"/>
    <cellStyle name="强调文字颜色 6 2 5" xfId="3944"/>
    <cellStyle name="强调文字颜色 6 2 5 2" xfId="3945"/>
    <cellStyle name="强调文字颜色 6 2 6" xfId="3946"/>
    <cellStyle name="强调文字颜色 6 2 7" xfId="3947"/>
    <cellStyle name="强调文字颜色 6 2 8" xfId="3948"/>
    <cellStyle name="强调文字颜色 6 3" xfId="3949"/>
    <cellStyle name="强调文字颜色 6 3 2" xfId="3950"/>
    <cellStyle name="强调文字颜色 6 4" xfId="3951"/>
    <cellStyle name="强调文字颜色 6 5" xfId="3952"/>
    <cellStyle name="强调文字颜色 6 6" xfId="3953"/>
    <cellStyle name="强调文字颜色 6 7" xfId="3954"/>
    <cellStyle name="强调文字颜色 6 8" xfId="3955"/>
    <cellStyle name="标题 1 2" xfId="3956"/>
    <cellStyle name="标题 1 2 2" xfId="3957"/>
    <cellStyle name="标题 1 2 2 2" xfId="3958"/>
    <cellStyle name="标题 1 2 2 3" xfId="3959"/>
    <cellStyle name="标题 1 2 2 4" xfId="3960"/>
    <cellStyle name="标题 1 2 3" xfId="3961"/>
    <cellStyle name="标题 1 2 3 2" xfId="3962"/>
    <cellStyle name="标题 1 2 3 3" xfId="3963"/>
    <cellStyle name="标题 1 2 4" xfId="3964"/>
    <cellStyle name="标题 1 2 4 2" xfId="3965"/>
    <cellStyle name="标题 1 2 5" xfId="3966"/>
    <cellStyle name="标题 1 2 5 2" xfId="3967"/>
    <cellStyle name="标题 1 2 6" xfId="3968"/>
    <cellStyle name="标题 1 2 7" xfId="3969"/>
    <cellStyle name="标题 1 2 8" xfId="3970"/>
    <cellStyle name="标题 1 3" xfId="3971"/>
    <cellStyle name="标题 1 3 2" xfId="3972"/>
    <cellStyle name="标题 1 4" xfId="3973"/>
    <cellStyle name="标题 1 5" xfId="3974"/>
    <cellStyle name="标题 1 6" xfId="3975"/>
    <cellStyle name="标题 1 7" xfId="3976"/>
    <cellStyle name="标题 1 8" xfId="3977"/>
    <cellStyle name="标题 1 9" xfId="3978"/>
    <cellStyle name="标题 10" xfId="3979"/>
    <cellStyle name="标题 11" xfId="3980"/>
    <cellStyle name="标题 12" xfId="3981"/>
    <cellStyle name="标题 2 2" xfId="3982"/>
    <cellStyle name="标题 2 2 2" xfId="3983"/>
    <cellStyle name="标题 2 2 2 2" xfId="3984"/>
    <cellStyle name="标题 2 2 2 3" xfId="3985"/>
    <cellStyle name="标题 2 2 2 4" xfId="3986"/>
    <cellStyle name="标题 2 2 3" xfId="3987"/>
    <cellStyle name="标题 2 2 3 2" xfId="3988"/>
    <cellStyle name="标题 2 2 3 3" xfId="3989"/>
    <cellStyle name="标题 2 2 4" xfId="3990"/>
    <cellStyle name="标题 2 2 4 2" xfId="3991"/>
    <cellStyle name="标题 2 2 5" xfId="3992"/>
    <cellStyle name="标题 2 2 5 2" xfId="3993"/>
    <cellStyle name="标题 2 2 6" xfId="3994"/>
    <cellStyle name="标题 2 2 7" xfId="3995"/>
    <cellStyle name="标题 2 2 8" xfId="3996"/>
    <cellStyle name="标题 2 3" xfId="3997"/>
    <cellStyle name="标题 2 3 2" xfId="3998"/>
    <cellStyle name="标题 2 4" xfId="3999"/>
    <cellStyle name="标题 2 5" xfId="4000"/>
    <cellStyle name="标题 2 6" xfId="4001"/>
    <cellStyle name="标题 2 7" xfId="4002"/>
    <cellStyle name="标题 2 8" xfId="4003"/>
    <cellStyle name="标题 2 9" xfId="4004"/>
    <cellStyle name="标题 3 2" xfId="4005"/>
    <cellStyle name="标题 3 2 2" xfId="4006"/>
    <cellStyle name="标题 3 2 2 2" xfId="4007"/>
    <cellStyle name="标题 3 2 2 3" xfId="4008"/>
    <cellStyle name="标题 3 2 2 4" xfId="4009"/>
    <cellStyle name="标题 3 2 3" xfId="4010"/>
    <cellStyle name="标题 3 2 3 2" xfId="4011"/>
    <cellStyle name="标题 3 2 3 3" xfId="4012"/>
    <cellStyle name="标题 3 2 4" xfId="4013"/>
    <cellStyle name="标题 3 2 4 2" xfId="4014"/>
    <cellStyle name="标题 3 2 5" xfId="4015"/>
    <cellStyle name="标题 3 2 5 2" xfId="4016"/>
    <cellStyle name="标题 3 2 6" xfId="4017"/>
    <cellStyle name="标题 3 2 7" xfId="4018"/>
    <cellStyle name="标题 3 2 8" xfId="4019"/>
    <cellStyle name="标题 3 3" xfId="4020"/>
    <cellStyle name="标题 3 3 2" xfId="4021"/>
    <cellStyle name="标题 3 4" xfId="4022"/>
    <cellStyle name="标题 3 5" xfId="4023"/>
    <cellStyle name="标题 3 6" xfId="4024"/>
    <cellStyle name="标题 3 7" xfId="4025"/>
    <cellStyle name="标题 3 8" xfId="4026"/>
    <cellStyle name="标题 3 9" xfId="4027"/>
    <cellStyle name="标题 4 2" xfId="4028"/>
    <cellStyle name="标题 4 2 2" xfId="4029"/>
    <cellStyle name="标题 4 2 2 2" xfId="4030"/>
    <cellStyle name="标题 4 2 2 3" xfId="4031"/>
    <cellStyle name="标题 4 2 2 4" xfId="4032"/>
    <cellStyle name="标题 4 2 3" xfId="4033"/>
    <cellStyle name="标题 4 2 3 2" xfId="4034"/>
    <cellStyle name="标题 4 2 3 3" xfId="4035"/>
    <cellStyle name="标题 4 2 4" xfId="4036"/>
    <cellStyle name="标题 4 2 4 2" xfId="4037"/>
    <cellStyle name="标题 4 2 5" xfId="4038"/>
    <cellStyle name="标题 4 2 5 2" xfId="4039"/>
    <cellStyle name="标题 4 2 6" xfId="4040"/>
    <cellStyle name="标题 4 2 7" xfId="4041"/>
    <cellStyle name="标题 4 2 8" xfId="4042"/>
    <cellStyle name="标题 4 3" xfId="4043"/>
    <cellStyle name="标题 4 3 2" xfId="4044"/>
    <cellStyle name="标题 4 4" xfId="4045"/>
    <cellStyle name="标题 4 5" xfId="4046"/>
    <cellStyle name="标题 4 6" xfId="4047"/>
    <cellStyle name="标题 4 7" xfId="4048"/>
    <cellStyle name="标题 4 8" xfId="4049"/>
    <cellStyle name="标题 4 9" xfId="4050"/>
    <cellStyle name="标题 5" xfId="4051"/>
    <cellStyle name="标题 5 2" xfId="4052"/>
    <cellStyle name="标题 5 2 2" xfId="4053"/>
    <cellStyle name="标题 5 2 3" xfId="4054"/>
    <cellStyle name="标题 5 2 4" xfId="4055"/>
    <cellStyle name="标题 5 3" xfId="4056"/>
    <cellStyle name="标题 5 3 2" xfId="4057"/>
    <cellStyle name="标题 5 3 3" xfId="4058"/>
    <cellStyle name="标题 5 4" xfId="4059"/>
    <cellStyle name="标题 5 4 2" xfId="4060"/>
    <cellStyle name="标题 5 5" xfId="4061"/>
    <cellStyle name="标题 5 5 2" xfId="4062"/>
    <cellStyle name="标题 5 6" xfId="4063"/>
    <cellStyle name="标题 5 7" xfId="4064"/>
    <cellStyle name="标题 5 8" xfId="4065"/>
    <cellStyle name="标题 6" xfId="4066"/>
    <cellStyle name="标题 6 2" xfId="4067"/>
    <cellStyle name="标题 7" xfId="4068"/>
    <cellStyle name="标题 8" xfId="4069"/>
    <cellStyle name="标题 9" xfId="4070"/>
    <cellStyle name="检查单元格 2" xfId="4071"/>
    <cellStyle name="检查单元格 2 2" xfId="4072"/>
    <cellStyle name="检查单元格 2 2 2" xfId="4073"/>
    <cellStyle name="检查单元格 2 2 3" xfId="4074"/>
    <cellStyle name="检查单元格 2 2 4" xfId="4075"/>
    <cellStyle name="检查单元格 2 3" xfId="4076"/>
    <cellStyle name="检查单元格 2 3 2" xfId="4077"/>
    <cellStyle name="检查单元格 2 3 3" xfId="4078"/>
    <cellStyle name="检查单元格 2 4" xfId="4079"/>
    <cellStyle name="检查单元格 2 4 2" xfId="4080"/>
    <cellStyle name="检查单元格 2 5" xfId="4081"/>
    <cellStyle name="检查单元格 2 5 2" xfId="4082"/>
    <cellStyle name="检查单元格 2 6" xfId="4083"/>
    <cellStyle name="检查单元格 2 7" xfId="4084"/>
    <cellStyle name="检查单元格 2 8" xfId="4085"/>
    <cellStyle name="检查单元格 3" xfId="4086"/>
    <cellStyle name="检查单元格 3 2" xfId="4087"/>
    <cellStyle name="检查单元格 4" xfId="4088"/>
    <cellStyle name="检查单元格 5" xfId="4089"/>
    <cellStyle name="检查单元格 6" xfId="4090"/>
    <cellStyle name="检查单元格 7" xfId="4091"/>
    <cellStyle name="检查单元格 8" xfId="4092"/>
    <cellStyle name="检查单元格 9" xfId="4093"/>
    <cellStyle name="汇总 2" xfId="4094"/>
    <cellStyle name="汇总 2 2" xfId="4095"/>
    <cellStyle name="汇总 2 2 2" xfId="4096"/>
    <cellStyle name="汇总 2 2 3" xfId="4097"/>
    <cellStyle name="汇总 2 2 4" xfId="4098"/>
    <cellStyle name="汇总 2 3" xfId="4099"/>
    <cellStyle name="汇总 2 3 2" xfId="4100"/>
    <cellStyle name="汇总 2 3 3" xfId="4101"/>
    <cellStyle name="汇总 2 4" xfId="4102"/>
    <cellStyle name="汇总 2 4 2" xfId="4103"/>
    <cellStyle name="汇总 2 5" xfId="4104"/>
    <cellStyle name="汇总 2 5 2" xfId="4105"/>
    <cellStyle name="汇总 2 6" xfId="4106"/>
    <cellStyle name="汇总 2 7" xfId="4107"/>
    <cellStyle name="汇总 2 8" xfId="4108"/>
    <cellStyle name="汇总 2 9" xfId="4109"/>
    <cellStyle name="汇总 3" xfId="4110"/>
    <cellStyle name="汇总 3 2" xfId="4111"/>
    <cellStyle name="汇总 4" xfId="4112"/>
    <cellStyle name="汇总 5" xfId="4113"/>
    <cellStyle name="汇总 6" xfId="4114"/>
    <cellStyle name="汇总 7" xfId="4115"/>
    <cellStyle name="汇总 8" xfId="4116"/>
    <cellStyle name="汇总 9" xfId="4117"/>
    <cellStyle name="注释 2" xfId="4118"/>
    <cellStyle name="注释 2 10" xfId="4119"/>
    <cellStyle name="注释 2 11" xfId="4120"/>
    <cellStyle name="注释 2 2" xfId="4121"/>
    <cellStyle name="注释 2 2 2" xfId="4122"/>
    <cellStyle name="注释 2 2 3" xfId="4123"/>
    <cellStyle name="注释 2 2 4" xfId="4124"/>
    <cellStyle name="注释 2 2 5" xfId="4125"/>
    <cellStyle name="注释 2 2 6" xfId="4126"/>
    <cellStyle name="注释 2 2 7" xfId="4127"/>
    <cellStyle name="注释 2 3" xfId="4128"/>
    <cellStyle name="注释 2 3 2" xfId="4129"/>
    <cellStyle name="注释 2 3 3" xfId="4130"/>
    <cellStyle name="注释 2 4" xfId="4131"/>
    <cellStyle name="注释 2 4 2" xfId="4132"/>
    <cellStyle name="注释 2 5" xfId="4133"/>
    <cellStyle name="注释 2 5 2" xfId="4134"/>
    <cellStyle name="注释 2 6" xfId="4135"/>
    <cellStyle name="注释 2 7" xfId="4136"/>
    <cellStyle name="注释 2 8" xfId="4137"/>
    <cellStyle name="注释 2 9" xfId="4138"/>
    <cellStyle name="注释 3" xfId="4139"/>
    <cellStyle name="注释 3 2" xfId="4140"/>
    <cellStyle name="注释 4" xfId="4141"/>
    <cellStyle name="注释 5" xfId="4142"/>
    <cellStyle name="注释 6" xfId="4143"/>
    <cellStyle name="注释 7" xfId="4144"/>
    <cellStyle name="注释 8" xfId="4145"/>
    <cellStyle name="注释 9" xfId="4146"/>
    <cellStyle name="百分比 2" xfId="4147"/>
    <cellStyle name="百分比 2 2" xfId="4148"/>
    <cellStyle name="着色 1" xfId="4149"/>
    <cellStyle name="着色 2" xfId="4150"/>
    <cellStyle name="着色 3" xfId="4151"/>
    <cellStyle name="着色 4" xfId="4152"/>
    <cellStyle name="着色 5" xfId="4153"/>
    <cellStyle name="着色 6" xfId="4154"/>
    <cellStyle name="解释性文本 2" xfId="4155"/>
    <cellStyle name="解释性文本 2 2" xfId="4156"/>
    <cellStyle name="解释性文本 2 2 2" xfId="4157"/>
    <cellStyle name="解释性文本 2 2 3" xfId="4158"/>
    <cellStyle name="解释性文本 2 2 4" xfId="4159"/>
    <cellStyle name="解释性文本 2 3" xfId="4160"/>
    <cellStyle name="解释性文本 2 3 2" xfId="4161"/>
    <cellStyle name="解释性文本 2 3 3" xfId="4162"/>
    <cellStyle name="解释性文本 2 4" xfId="4163"/>
    <cellStyle name="解释性文本 2 4 2" xfId="4164"/>
    <cellStyle name="解释性文本 2 5" xfId="4165"/>
    <cellStyle name="解释性文本 2 5 2" xfId="4166"/>
    <cellStyle name="解释性文本 2 6" xfId="4167"/>
    <cellStyle name="解释性文本 2 7" xfId="4168"/>
    <cellStyle name="解释性文本 2 8" xfId="4169"/>
    <cellStyle name="解释性文本 3" xfId="4170"/>
    <cellStyle name="解释性文本 3 2" xfId="4171"/>
    <cellStyle name="解释性文本 4" xfId="4172"/>
    <cellStyle name="解释性文本 5" xfId="4173"/>
    <cellStyle name="解释性文本 6" xfId="4174"/>
    <cellStyle name="解释性文本 7" xfId="4175"/>
    <cellStyle name="解释性文本 8" xfId="4176"/>
    <cellStyle name="解释性文本 9" xfId="4177"/>
    <cellStyle name="警告文本 2" xfId="4178"/>
    <cellStyle name="警告文本 2 2" xfId="4179"/>
    <cellStyle name="警告文本 2 2 2" xfId="4180"/>
    <cellStyle name="警告文本 2 2 3" xfId="4181"/>
    <cellStyle name="警告文本 2 2 4" xfId="4182"/>
    <cellStyle name="警告文本 2 3" xfId="4183"/>
    <cellStyle name="警告文本 2 3 2" xfId="4184"/>
    <cellStyle name="警告文本 2 3 3" xfId="4185"/>
    <cellStyle name="警告文本 2 4" xfId="4186"/>
    <cellStyle name="警告文本 2 4 2" xfId="4187"/>
    <cellStyle name="警告文本 2 5" xfId="4188"/>
    <cellStyle name="警告文本 2 5 2" xfId="4189"/>
    <cellStyle name="警告文本 2 6" xfId="4190"/>
    <cellStyle name="警告文本 2 7" xfId="4191"/>
    <cellStyle name="警告文本 2 8" xfId="4192"/>
    <cellStyle name="警告文本 3" xfId="4193"/>
    <cellStyle name="警告文本 3 2" xfId="4194"/>
    <cellStyle name="警告文本 4" xfId="4195"/>
    <cellStyle name="警告文本 5" xfId="4196"/>
    <cellStyle name="警告文本 6" xfId="4197"/>
    <cellStyle name="警告文本 7" xfId="4198"/>
    <cellStyle name="警告文本 8" xfId="4199"/>
    <cellStyle name="警告文本 9" xfId="4200"/>
    <cellStyle name="计算 2" xfId="4201"/>
    <cellStyle name="计算 2 2" xfId="4202"/>
    <cellStyle name="计算 2 2 2" xfId="4203"/>
    <cellStyle name="计算 2 2 3" xfId="4204"/>
    <cellStyle name="计算 2 2 4" xfId="4205"/>
    <cellStyle name="计算 2 3" xfId="4206"/>
    <cellStyle name="计算 2 3 2" xfId="4207"/>
    <cellStyle name="计算 2 3 3" xfId="4208"/>
    <cellStyle name="计算 2 4" xfId="4209"/>
    <cellStyle name="计算 2 4 2" xfId="4210"/>
    <cellStyle name="计算 2 5" xfId="4211"/>
    <cellStyle name="计算 2 5 2" xfId="4212"/>
    <cellStyle name="计算 2 6" xfId="4213"/>
    <cellStyle name="计算 2 7" xfId="4214"/>
    <cellStyle name="计算 2 8" xfId="4215"/>
    <cellStyle name="计算 2 9" xfId="4216"/>
    <cellStyle name="计算 3" xfId="4217"/>
    <cellStyle name="计算 3 2" xfId="4218"/>
    <cellStyle name="计算 4" xfId="4219"/>
    <cellStyle name="计算 5" xfId="4220"/>
    <cellStyle name="计算 6" xfId="4221"/>
    <cellStyle name="计算 7" xfId="4222"/>
    <cellStyle name="计算 8" xfId="4223"/>
    <cellStyle name="计算 9" xfId="4224"/>
    <cellStyle name="货币[0] 2" xfId="4225"/>
    <cellStyle name="货币[0] 2 2" xfId="4226"/>
    <cellStyle name="货币[0] 2 3" xfId="4227"/>
    <cellStyle name="货币[0] 2 4" xfId="4228"/>
    <cellStyle name="超链接 2" xfId="4229"/>
    <cellStyle name="超链接 2 2" xfId="4230"/>
    <cellStyle name="超链接 2 3" xfId="4231"/>
    <cellStyle name="超链接 3" xfId="4232"/>
    <cellStyle name="超链接 3 2" xfId="4233"/>
    <cellStyle name="超链接 3 3" xfId="4234"/>
    <cellStyle name="输入 2" xfId="4235"/>
    <cellStyle name="输入 2 2" xfId="4236"/>
    <cellStyle name="输入 2 2 2" xfId="4237"/>
    <cellStyle name="输入 2 2 3" xfId="4238"/>
    <cellStyle name="输入 2 2 4" xfId="4239"/>
    <cellStyle name="输入 2 3" xfId="4240"/>
    <cellStyle name="输入 2 3 2" xfId="4241"/>
    <cellStyle name="输入 2 3 3" xfId="4242"/>
    <cellStyle name="输入 2 4" xfId="4243"/>
    <cellStyle name="输入 2 4 2" xfId="4244"/>
    <cellStyle name="输入 2 5" xfId="4245"/>
    <cellStyle name="输入 2 5 2" xfId="4246"/>
    <cellStyle name="输入 2 6" xfId="4247"/>
    <cellStyle name="输入 2 7" xfId="4248"/>
    <cellStyle name="输入 2 8" xfId="4249"/>
    <cellStyle name="输入 2 9" xfId="4250"/>
    <cellStyle name="输入 3" xfId="4251"/>
    <cellStyle name="输入 3 2" xfId="4252"/>
    <cellStyle name="输入 4" xfId="4253"/>
    <cellStyle name="输入 5" xfId="4254"/>
    <cellStyle name="输入 6" xfId="4255"/>
    <cellStyle name="输入 7" xfId="4256"/>
    <cellStyle name="输入 8" xfId="4257"/>
    <cellStyle name="输入 9" xfId="4258"/>
    <cellStyle name="输出 2" xfId="4259"/>
    <cellStyle name="输出 2 2" xfId="4260"/>
    <cellStyle name="输出 2 2 2" xfId="4261"/>
    <cellStyle name="输出 2 2 3" xfId="4262"/>
    <cellStyle name="输出 2 2 4" xfId="4263"/>
    <cellStyle name="输出 2 3" xfId="4264"/>
    <cellStyle name="输出 2 3 2" xfId="4265"/>
    <cellStyle name="输出 2 3 3" xfId="4266"/>
    <cellStyle name="输出 2 4" xfId="4267"/>
    <cellStyle name="输出 2 4 2" xfId="4268"/>
    <cellStyle name="输出 2 5" xfId="4269"/>
    <cellStyle name="输出 2 5 2" xfId="4270"/>
    <cellStyle name="输出 2 6" xfId="4271"/>
    <cellStyle name="输出 2 7" xfId="4272"/>
    <cellStyle name="输出 2 8" xfId="4273"/>
    <cellStyle name="输出 2 9" xfId="4274"/>
    <cellStyle name="输出 3" xfId="4275"/>
    <cellStyle name="输出 3 2" xfId="4276"/>
    <cellStyle name="输出 4" xfId="4277"/>
    <cellStyle name="输出 5" xfId="4278"/>
    <cellStyle name="输出 6" xfId="4279"/>
    <cellStyle name="输出 7" xfId="4280"/>
    <cellStyle name="输出 8" xfId="4281"/>
    <cellStyle name="输出 9" xfId="4282"/>
    <cellStyle name="适中 2" xfId="4283"/>
    <cellStyle name="适中 2 2" xfId="4284"/>
    <cellStyle name="适中 2 2 2" xfId="4285"/>
    <cellStyle name="适中 2 2 3" xfId="4286"/>
    <cellStyle name="适中 2 2 4" xfId="4287"/>
    <cellStyle name="适中 2 3" xfId="4288"/>
    <cellStyle name="适中 2 3 2" xfId="4289"/>
    <cellStyle name="适中 2 3 3" xfId="4290"/>
    <cellStyle name="适中 2 4" xfId="4291"/>
    <cellStyle name="适中 2 4 2" xfId="4292"/>
    <cellStyle name="适中 2 5" xfId="4293"/>
    <cellStyle name="适中 2 5 2" xfId="4294"/>
    <cellStyle name="适中 2 6" xfId="4295"/>
    <cellStyle name="适中 2 7" xfId="4296"/>
    <cellStyle name="适中 2 8" xfId="4297"/>
    <cellStyle name="适中 3" xfId="4298"/>
    <cellStyle name="适中 3 2" xfId="4299"/>
    <cellStyle name="适中 4" xfId="4300"/>
    <cellStyle name="适中 5" xfId="4301"/>
    <cellStyle name="适中 6" xfId="4302"/>
    <cellStyle name="适中 7" xfId="4303"/>
    <cellStyle name="适中 8" xfId="4304"/>
    <cellStyle name="适中 9" xfId="4305"/>
    <cellStyle name="链接单元格 2" xfId="4306"/>
    <cellStyle name="链接单元格 2 2" xfId="4307"/>
    <cellStyle name="链接单元格 2 2 2" xfId="4308"/>
    <cellStyle name="链接单元格 2 2 3" xfId="4309"/>
    <cellStyle name="链接单元格 2 2 4" xfId="4310"/>
    <cellStyle name="链接单元格 2 3" xfId="4311"/>
    <cellStyle name="链接单元格 2 3 2" xfId="4312"/>
    <cellStyle name="链接单元格 2 3 3" xfId="4313"/>
    <cellStyle name="链接单元格 2 4" xfId="4314"/>
    <cellStyle name="链接单元格 2 4 2" xfId="4315"/>
    <cellStyle name="链接单元格 2 5" xfId="4316"/>
    <cellStyle name="链接单元格 2 5 2" xfId="4317"/>
    <cellStyle name="链接单元格 2 6" xfId="4318"/>
    <cellStyle name="链接单元格 2 7" xfId="4319"/>
    <cellStyle name="链接单元格 2 8" xfId="4320"/>
    <cellStyle name="链接单元格 3" xfId="4321"/>
    <cellStyle name="链接单元格 3 2" xfId="4322"/>
    <cellStyle name="链接单元格 4" xfId="4323"/>
    <cellStyle name="链接单元格 5" xfId="4324"/>
    <cellStyle name="链接单元格 6" xfId="4325"/>
    <cellStyle name="链接单元格 7" xfId="4326"/>
    <cellStyle name="链接单元格 8" xfId="4327"/>
    <cellStyle name="链接单元格 9" xfId="4328"/>
  </cellStyle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666750</xdr:colOff>
      <xdr:row>70</xdr:row>
      <xdr:rowOff>532130</xdr:rowOff>
    </xdr:from>
    <xdr:to>
      <xdr:col>5</xdr:col>
      <xdr:colOff>775335</xdr:colOff>
      <xdr:row>72</xdr:row>
      <xdr:rowOff>664845</xdr:rowOff>
    </xdr:to>
    <xdr:pic>
      <xdr:nvPicPr>
        <xdr:cNvPr id="3" name="图片 2" descr="2T{S}XIGS}Q@KSY6A~J(KB0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86175" y="16014065"/>
          <a:ext cx="2165985" cy="1542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142240</xdr:colOff>
      <xdr:row>68</xdr:row>
      <xdr:rowOff>85090</xdr:rowOff>
    </xdr:from>
    <xdr:to>
      <xdr:col>6</xdr:col>
      <xdr:colOff>245110</xdr:colOff>
      <xdr:row>76</xdr:row>
      <xdr:rowOff>19685</xdr:rowOff>
    </xdr:to>
    <xdr:pic>
      <xdr:nvPicPr>
        <xdr:cNvPr id="2" name="图片 1" descr="2T{S}XIGS}Q@KSY6A~J(KB0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323590" y="15241270"/>
          <a:ext cx="2312670" cy="17138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142240</xdr:colOff>
      <xdr:row>68</xdr:row>
      <xdr:rowOff>85090</xdr:rowOff>
    </xdr:from>
    <xdr:to>
      <xdr:col>6</xdr:col>
      <xdr:colOff>245110</xdr:colOff>
      <xdr:row>76</xdr:row>
      <xdr:rowOff>19685</xdr:rowOff>
    </xdr:to>
    <xdr:pic>
      <xdr:nvPicPr>
        <xdr:cNvPr id="3" name="图片 2" descr="2T{S}XIGS}Q@KSY6A~J(KB0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323590" y="15241270"/>
          <a:ext cx="2312670" cy="1713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666750</xdr:colOff>
      <xdr:row>70</xdr:row>
      <xdr:rowOff>532130</xdr:rowOff>
    </xdr:from>
    <xdr:to>
      <xdr:col>5</xdr:col>
      <xdr:colOff>775335</xdr:colOff>
      <xdr:row>72</xdr:row>
      <xdr:rowOff>664845</xdr:rowOff>
    </xdr:to>
    <xdr:pic>
      <xdr:nvPicPr>
        <xdr:cNvPr id="2" name="图片 2" descr="2T{S}XIGS}Q@KSY6A~J(KB0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86175" y="16014065"/>
          <a:ext cx="2165985" cy="1542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+86 532 84615175     Fax:+86 532 84615175" TargetMode="External"/><Relationship Id="rId2" Type="http://schemas.openxmlformats.org/officeDocument/2006/relationships/hyperlink" Target="http://www.arivotyre.co.uk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rivotyre.co.uk/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tel:+86 532 84615175     Fax:+86 532 84615175" TargetMode="External"/><Relationship Id="rId2" Type="http://schemas.openxmlformats.org/officeDocument/2006/relationships/hyperlink" Target="http://www.arivotyre.co.uk/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M101"/>
  <sheetViews>
    <sheetView view="pageBreakPreview" zoomScaleNormal="100" topLeftCell="A40" workbookViewId="0">
      <selection activeCell="K10" sqref="K10"/>
    </sheetView>
  </sheetViews>
  <sheetFormatPr defaultColWidth="9" defaultRowHeight="15"/>
  <cols>
    <col min="1" max="1" width="8.625" customWidth="1"/>
    <col min="2" max="3" width="15.5" style="8" customWidth="1"/>
    <col min="4" max="4" width="17.5" style="9" customWidth="1"/>
    <col min="5" max="5" width="9.5" style="9" customWidth="1"/>
    <col min="6" max="6" width="20.25" customWidth="1"/>
    <col min="7" max="7" width="8.625" style="8" customWidth="1"/>
    <col min="8" max="8" width="6.375" style="8" customWidth="1"/>
    <col min="9" max="9" width="10.125" style="10" customWidth="1"/>
    <col min="10" max="10" width="5.375" style="9" customWidth="1"/>
    <col min="11" max="11" width="13.5" style="11" customWidth="1"/>
    <col min="12" max="13" width="10.125"/>
  </cols>
  <sheetData>
    <row r="1" s="1" customFormat="1" ht="14.25" customHeight="1" spans="1:12">
      <c r="A1" s="12" t="s">
        <v>0</v>
      </c>
      <c r="B1" s="12"/>
      <c r="C1" s="12"/>
      <c r="D1" s="12"/>
      <c r="E1" s="12"/>
      <c r="F1" s="12"/>
      <c r="G1" s="12"/>
      <c r="H1" s="12"/>
      <c r="I1" s="42"/>
      <c r="J1" s="12"/>
      <c r="K1" s="42"/>
      <c r="L1" s="43"/>
    </row>
    <row r="2" s="1" customFormat="1" ht="12" customHeight="1" spans="1:12">
      <c r="A2" s="12"/>
      <c r="B2" s="12"/>
      <c r="C2" s="12"/>
      <c r="D2" s="12"/>
      <c r="E2" s="12"/>
      <c r="F2" s="12"/>
      <c r="G2" s="12"/>
      <c r="H2" s="12"/>
      <c r="I2" s="42"/>
      <c r="J2" s="12"/>
      <c r="K2" s="42"/>
      <c r="L2" s="43"/>
    </row>
    <row r="3" ht="27" customHeight="1" spans="1:12">
      <c r="A3" s="13" t="s">
        <v>1</v>
      </c>
      <c r="B3" s="13"/>
      <c r="C3" s="13"/>
      <c r="D3" s="13"/>
      <c r="E3" s="13"/>
      <c r="F3" s="13"/>
      <c r="G3" s="13"/>
      <c r="H3" s="13"/>
      <c r="I3" s="44"/>
      <c r="J3" s="13"/>
      <c r="K3" s="44"/>
      <c r="L3" s="45"/>
    </row>
    <row r="4" ht="15.75" customHeight="1" spans="1:12">
      <c r="A4" s="14" t="s">
        <v>2</v>
      </c>
      <c r="B4" s="14"/>
      <c r="C4" s="14"/>
      <c r="D4" s="14"/>
      <c r="E4" s="14"/>
      <c r="F4" s="14"/>
      <c r="G4" s="14"/>
      <c r="H4" s="14"/>
      <c r="I4" s="46"/>
      <c r="J4" s="14"/>
      <c r="K4" s="46"/>
      <c r="L4" s="47"/>
    </row>
    <row r="5" customHeight="1" spans="1:12">
      <c r="A5" s="14" t="s">
        <v>3</v>
      </c>
      <c r="B5" s="14"/>
      <c r="C5" s="14"/>
      <c r="D5" s="14"/>
      <c r="E5" s="14"/>
      <c r="F5" s="14"/>
      <c r="G5" s="14"/>
      <c r="H5" s="14"/>
      <c r="I5" s="46"/>
      <c r="J5" s="14"/>
      <c r="K5" s="46"/>
      <c r="L5" s="47"/>
    </row>
    <row r="6" ht="24" customHeight="1" spans="1:12">
      <c r="A6" s="15" t="s">
        <v>4</v>
      </c>
      <c r="B6" s="15"/>
      <c r="C6" s="15"/>
      <c r="D6" s="15"/>
      <c r="E6" s="15"/>
      <c r="F6" s="15"/>
      <c r="G6" s="15"/>
      <c r="H6" s="15"/>
      <c r="I6" s="48"/>
      <c r="J6" s="15"/>
      <c r="K6" s="48"/>
      <c r="L6" s="49"/>
    </row>
    <row r="7" s="2" customFormat="1" ht="14.1" customHeight="1" spans="1:11">
      <c r="A7" s="16" t="s">
        <v>5</v>
      </c>
      <c r="B7" s="16"/>
      <c r="C7" s="16"/>
      <c r="D7" s="80"/>
      <c r="E7" s="18"/>
      <c r="F7" s="18"/>
      <c r="I7" s="50"/>
      <c r="K7" s="50"/>
    </row>
    <row r="8" s="3" customFormat="1" ht="14.1" customHeight="1" spans="1:11">
      <c r="A8" s="19" t="s">
        <v>6</v>
      </c>
      <c r="B8" s="20"/>
      <c r="C8" s="20"/>
      <c r="D8" s="20"/>
      <c r="E8" s="20"/>
      <c r="F8" s="21"/>
      <c r="G8" s="21"/>
      <c r="H8" s="22" t="s">
        <v>7</v>
      </c>
      <c r="I8" s="51"/>
      <c r="J8" s="21"/>
      <c r="K8" s="51"/>
    </row>
    <row r="9" s="3" customFormat="1" ht="14.1" customHeight="1" spans="1:11">
      <c r="A9" s="20"/>
      <c r="B9" s="20"/>
      <c r="C9" s="20"/>
      <c r="D9" s="20"/>
      <c r="E9" s="20"/>
      <c r="F9" s="21"/>
      <c r="G9" s="21"/>
      <c r="H9" s="18"/>
      <c r="I9" s="52"/>
      <c r="J9" s="53"/>
      <c r="K9" s="54"/>
    </row>
    <row r="10" s="3" customFormat="1" ht="14.1" customHeight="1" spans="1:11">
      <c r="A10" s="20"/>
      <c r="B10" s="20"/>
      <c r="C10" s="20"/>
      <c r="D10" s="20"/>
      <c r="E10" s="20"/>
      <c r="F10" s="21"/>
      <c r="G10" s="21"/>
      <c r="H10" s="23" t="s">
        <v>8</v>
      </c>
      <c r="I10" s="55"/>
      <c r="J10" s="53"/>
      <c r="K10" s="54"/>
    </row>
    <row r="11" s="3" customFormat="1" ht="14.1" customHeight="1" spans="1:11">
      <c r="A11" s="20"/>
      <c r="B11" s="20"/>
      <c r="C11" s="20"/>
      <c r="D11" s="20"/>
      <c r="E11" s="20"/>
      <c r="F11" s="21"/>
      <c r="G11" s="21"/>
      <c r="H11" s="18"/>
      <c r="I11" s="52"/>
      <c r="J11" s="56"/>
      <c r="K11" s="54"/>
    </row>
    <row r="12" s="3" customFormat="1" ht="14.1" customHeight="1" spans="1:11">
      <c r="A12" s="20"/>
      <c r="B12" s="20"/>
      <c r="C12" s="20"/>
      <c r="D12" s="20"/>
      <c r="E12" s="20"/>
      <c r="F12" s="21"/>
      <c r="G12" s="21"/>
      <c r="I12" s="57"/>
      <c r="K12" s="58"/>
    </row>
    <row r="13" s="4" customFormat="1" ht="14.1" customHeight="1" spans="1:11">
      <c r="A13" s="24" t="s">
        <v>9</v>
      </c>
      <c r="B13" s="24"/>
      <c r="C13" s="24"/>
      <c r="D13" s="24"/>
      <c r="E13" s="24"/>
      <c r="F13" s="24"/>
      <c r="G13" s="24"/>
      <c r="H13" s="3"/>
      <c r="I13" s="59"/>
      <c r="J13" s="16"/>
      <c r="K13" s="60"/>
    </row>
    <row r="14" s="5" customFormat="1" ht="18.95" customHeight="1" spans="1:11">
      <c r="A14" s="25" t="s">
        <v>10</v>
      </c>
      <c r="B14" s="25" t="s">
        <v>11</v>
      </c>
      <c r="C14" s="25"/>
      <c r="D14" s="25"/>
      <c r="E14" s="25"/>
      <c r="F14" s="25"/>
      <c r="G14" s="26" t="s">
        <v>12</v>
      </c>
      <c r="H14" s="26"/>
      <c r="I14" s="61" t="s">
        <v>13</v>
      </c>
      <c r="J14" s="26"/>
      <c r="K14" s="61" t="s">
        <v>14</v>
      </c>
    </row>
    <row r="15" s="6" customFormat="1" ht="20.1" customHeight="1" spans="1:11">
      <c r="A15" s="27" t="s">
        <v>15</v>
      </c>
      <c r="B15" s="28" t="s">
        <v>16</v>
      </c>
      <c r="C15" s="28" t="s">
        <v>17</v>
      </c>
      <c r="D15" s="29" t="s">
        <v>18</v>
      </c>
      <c r="E15" s="29" t="s">
        <v>19</v>
      </c>
      <c r="F15" s="29" t="s">
        <v>20</v>
      </c>
      <c r="G15" s="30"/>
      <c r="H15" s="30"/>
      <c r="I15" s="64" t="s">
        <v>21</v>
      </c>
      <c r="J15" s="28"/>
      <c r="K15" s="65"/>
    </row>
    <row r="16" s="6" customFormat="1" ht="18" customHeight="1" spans="1:11">
      <c r="A16" s="31"/>
      <c r="B16" s="32" t="s">
        <v>22</v>
      </c>
      <c r="C16" s="33" t="s">
        <v>23</v>
      </c>
      <c r="D16" s="34" t="s">
        <v>24</v>
      </c>
      <c r="E16" s="33" t="s">
        <v>25</v>
      </c>
      <c r="F16" s="35" t="s">
        <v>26</v>
      </c>
      <c r="G16" s="35">
        <v>20</v>
      </c>
      <c r="H16" s="33" t="s">
        <v>27</v>
      </c>
      <c r="I16" s="68">
        <v>106.36</v>
      </c>
      <c r="J16" s="69" t="s">
        <v>28</v>
      </c>
      <c r="K16" s="68">
        <f>I16*G16</f>
        <v>2127.2</v>
      </c>
    </row>
    <row r="17" s="7" customFormat="1" ht="18" customHeight="1" spans="1:13">
      <c r="A17" s="31"/>
      <c r="B17" s="32" t="s">
        <v>22</v>
      </c>
      <c r="C17" s="33" t="s">
        <v>29</v>
      </c>
      <c r="D17" s="34" t="s">
        <v>30</v>
      </c>
      <c r="E17" s="33" t="s">
        <v>31</v>
      </c>
      <c r="F17" s="35" t="s">
        <v>32</v>
      </c>
      <c r="G17" s="35">
        <v>12</v>
      </c>
      <c r="H17" s="33" t="s">
        <v>27</v>
      </c>
      <c r="I17" s="68">
        <v>122.38</v>
      </c>
      <c r="J17" s="69" t="s">
        <v>28</v>
      </c>
      <c r="K17" s="68">
        <f t="shared" ref="K17:K62" si="0">I17*G17</f>
        <v>1468.56</v>
      </c>
      <c r="L17" s="6"/>
      <c r="M17" s="6"/>
    </row>
    <row r="18" s="7" customFormat="1" ht="18" customHeight="1" spans="1:13">
      <c r="A18" s="31"/>
      <c r="B18" s="32" t="s">
        <v>22</v>
      </c>
      <c r="C18" s="33" t="s">
        <v>33</v>
      </c>
      <c r="D18" s="34" t="s">
        <v>34</v>
      </c>
      <c r="E18" s="33" t="s">
        <v>35</v>
      </c>
      <c r="F18" s="35" t="s">
        <v>32</v>
      </c>
      <c r="G18" s="35">
        <v>20</v>
      </c>
      <c r="H18" s="33" t="s">
        <v>27</v>
      </c>
      <c r="I18" s="68">
        <v>131.23</v>
      </c>
      <c r="J18" s="69" t="s">
        <v>28</v>
      </c>
      <c r="K18" s="68">
        <f t="shared" si="0"/>
        <v>2624.6</v>
      </c>
      <c r="L18" s="6"/>
      <c r="M18" s="6"/>
    </row>
    <row r="19" s="7" customFormat="1" ht="18" customHeight="1" spans="1:13">
      <c r="A19" s="31"/>
      <c r="B19" s="32" t="s">
        <v>22</v>
      </c>
      <c r="C19" s="33" t="s">
        <v>36</v>
      </c>
      <c r="D19" s="34" t="s">
        <v>37</v>
      </c>
      <c r="E19" s="33" t="s">
        <v>38</v>
      </c>
      <c r="F19" s="35" t="s">
        <v>26</v>
      </c>
      <c r="G19" s="35">
        <v>20</v>
      </c>
      <c r="H19" s="33" t="s">
        <v>27</v>
      </c>
      <c r="I19" s="68">
        <v>123.69</v>
      </c>
      <c r="J19" s="69" t="s">
        <v>28</v>
      </c>
      <c r="K19" s="68">
        <f t="shared" si="0"/>
        <v>2473.8</v>
      </c>
      <c r="L19" s="6"/>
      <c r="M19" s="6"/>
    </row>
    <row r="20" s="7" customFormat="1" ht="18" customHeight="1" spans="1:13">
      <c r="A20" s="31"/>
      <c r="B20" s="32" t="s">
        <v>22</v>
      </c>
      <c r="C20" s="33" t="s">
        <v>39</v>
      </c>
      <c r="D20" s="34" t="s">
        <v>40</v>
      </c>
      <c r="E20" s="33" t="s">
        <v>41</v>
      </c>
      <c r="F20" s="35" t="s">
        <v>42</v>
      </c>
      <c r="G20" s="35">
        <v>20</v>
      </c>
      <c r="H20" s="33" t="s">
        <v>27</v>
      </c>
      <c r="I20" s="68">
        <v>215.98</v>
      </c>
      <c r="J20" s="69" t="s">
        <v>28</v>
      </c>
      <c r="K20" s="68">
        <f t="shared" si="0"/>
        <v>4319.6</v>
      </c>
      <c r="L20" s="6"/>
      <c r="M20" s="6"/>
    </row>
    <row r="21" s="7" customFormat="1" ht="18" customHeight="1" spans="1:13">
      <c r="A21" s="31"/>
      <c r="B21" s="32" t="s">
        <v>22</v>
      </c>
      <c r="C21" s="33" t="s">
        <v>43</v>
      </c>
      <c r="D21" s="34" t="s">
        <v>44</v>
      </c>
      <c r="E21" s="33" t="s">
        <v>45</v>
      </c>
      <c r="F21" s="35" t="s">
        <v>26</v>
      </c>
      <c r="G21" s="35">
        <v>20</v>
      </c>
      <c r="H21" s="33" t="s">
        <v>27</v>
      </c>
      <c r="I21" s="68">
        <v>139.93</v>
      </c>
      <c r="J21" s="69" t="s">
        <v>28</v>
      </c>
      <c r="K21" s="68">
        <f t="shared" si="0"/>
        <v>2798.6</v>
      </c>
      <c r="L21" s="6"/>
      <c r="M21" s="6"/>
    </row>
    <row r="22" s="7" customFormat="1" ht="18" customHeight="1" spans="1:13">
      <c r="A22" s="31"/>
      <c r="B22" s="32" t="s">
        <v>22</v>
      </c>
      <c r="C22" s="33" t="s">
        <v>46</v>
      </c>
      <c r="D22" s="34" t="s">
        <v>47</v>
      </c>
      <c r="E22" s="33" t="s">
        <v>48</v>
      </c>
      <c r="F22" s="35" t="s">
        <v>26</v>
      </c>
      <c r="G22" s="35">
        <v>20</v>
      </c>
      <c r="H22" s="33" t="s">
        <v>27</v>
      </c>
      <c r="I22" s="68">
        <v>162.33</v>
      </c>
      <c r="J22" s="69" t="s">
        <v>28</v>
      </c>
      <c r="K22" s="68">
        <f t="shared" si="0"/>
        <v>3246.6</v>
      </c>
      <c r="L22" s="6"/>
      <c r="M22" s="6"/>
    </row>
    <row r="23" s="7" customFormat="1" ht="18" customHeight="1" spans="1:13">
      <c r="A23" s="31"/>
      <c r="B23" s="32" t="s">
        <v>22</v>
      </c>
      <c r="C23" s="33" t="s">
        <v>49</v>
      </c>
      <c r="D23" s="34" t="s">
        <v>50</v>
      </c>
      <c r="E23" s="33" t="s">
        <v>51</v>
      </c>
      <c r="F23" s="35" t="s">
        <v>26</v>
      </c>
      <c r="G23" s="35">
        <v>40</v>
      </c>
      <c r="H23" s="33" t="s">
        <v>27</v>
      </c>
      <c r="I23" s="68">
        <v>143.7</v>
      </c>
      <c r="J23" s="69" t="s">
        <v>28</v>
      </c>
      <c r="K23" s="68">
        <f t="shared" si="0"/>
        <v>5748</v>
      </c>
      <c r="L23" s="6"/>
      <c r="M23" s="6"/>
    </row>
    <row r="24" s="7" customFormat="1" ht="18" customHeight="1" spans="1:13">
      <c r="A24" s="31"/>
      <c r="B24" s="32" t="s">
        <v>22</v>
      </c>
      <c r="C24" s="33" t="s">
        <v>52</v>
      </c>
      <c r="D24" s="34" t="s">
        <v>53</v>
      </c>
      <c r="E24" s="33" t="s">
        <v>54</v>
      </c>
      <c r="F24" s="35" t="s">
        <v>26</v>
      </c>
      <c r="G24" s="35">
        <v>20</v>
      </c>
      <c r="H24" s="33" t="s">
        <v>27</v>
      </c>
      <c r="I24" s="68">
        <v>169</v>
      </c>
      <c r="J24" s="69" t="s">
        <v>28</v>
      </c>
      <c r="K24" s="68">
        <f t="shared" si="0"/>
        <v>3380</v>
      </c>
      <c r="L24" s="6"/>
      <c r="M24" s="6"/>
    </row>
    <row r="25" s="7" customFormat="1" ht="18" customHeight="1" spans="1:13">
      <c r="A25" s="31"/>
      <c r="B25" s="32" t="s">
        <v>22</v>
      </c>
      <c r="C25" s="33" t="s">
        <v>55</v>
      </c>
      <c r="D25" s="34" t="s">
        <v>56</v>
      </c>
      <c r="E25" s="33" t="s">
        <v>57</v>
      </c>
      <c r="F25" s="35" t="s">
        <v>58</v>
      </c>
      <c r="G25" s="35">
        <v>20</v>
      </c>
      <c r="H25" s="33" t="s">
        <v>27</v>
      </c>
      <c r="I25" s="68">
        <v>194.37</v>
      </c>
      <c r="J25" s="69" t="s">
        <v>28</v>
      </c>
      <c r="K25" s="68">
        <f t="shared" si="0"/>
        <v>3887.4</v>
      </c>
      <c r="L25" s="6"/>
      <c r="M25" s="6"/>
    </row>
    <row r="26" s="7" customFormat="1" ht="18" customHeight="1" spans="1:13">
      <c r="A26" s="31"/>
      <c r="B26" s="32" t="s">
        <v>22</v>
      </c>
      <c r="C26" s="33" t="s">
        <v>59</v>
      </c>
      <c r="D26" s="34" t="s">
        <v>60</v>
      </c>
      <c r="E26" s="33" t="s">
        <v>61</v>
      </c>
      <c r="F26" s="35" t="s">
        <v>58</v>
      </c>
      <c r="G26" s="35">
        <v>20</v>
      </c>
      <c r="H26" s="33" t="s">
        <v>27</v>
      </c>
      <c r="I26" s="68">
        <v>204.6</v>
      </c>
      <c r="J26" s="69" t="s">
        <v>28</v>
      </c>
      <c r="K26" s="68">
        <f t="shared" si="0"/>
        <v>4092</v>
      </c>
      <c r="L26" s="6"/>
      <c r="M26" s="6"/>
    </row>
    <row r="27" s="7" customFormat="1" ht="18" customHeight="1" spans="1:13">
      <c r="A27" s="31"/>
      <c r="B27" s="32" t="s">
        <v>22</v>
      </c>
      <c r="C27" s="33" t="s">
        <v>62</v>
      </c>
      <c r="D27" s="34" t="s">
        <v>63</v>
      </c>
      <c r="E27" s="33" t="s">
        <v>64</v>
      </c>
      <c r="F27" s="35" t="s">
        <v>58</v>
      </c>
      <c r="G27" s="35">
        <v>20</v>
      </c>
      <c r="H27" s="33" t="s">
        <v>27</v>
      </c>
      <c r="I27" s="68">
        <v>209.24</v>
      </c>
      <c r="J27" s="69" t="s">
        <v>28</v>
      </c>
      <c r="K27" s="68">
        <f t="shared" si="0"/>
        <v>4184.8</v>
      </c>
      <c r="L27" s="6"/>
      <c r="M27" s="6"/>
    </row>
    <row r="28" s="7" customFormat="1" ht="18" customHeight="1" spans="1:13">
      <c r="A28" s="31"/>
      <c r="B28" s="32" t="s">
        <v>22</v>
      </c>
      <c r="C28" s="33" t="s">
        <v>65</v>
      </c>
      <c r="D28" s="34" t="s">
        <v>63</v>
      </c>
      <c r="E28" s="33" t="s">
        <v>66</v>
      </c>
      <c r="F28" s="35" t="s">
        <v>67</v>
      </c>
      <c r="G28" s="35">
        <v>20</v>
      </c>
      <c r="H28" s="33" t="s">
        <v>27</v>
      </c>
      <c r="I28" s="68">
        <v>209.24</v>
      </c>
      <c r="J28" s="69" t="s">
        <v>28</v>
      </c>
      <c r="K28" s="68">
        <f t="shared" si="0"/>
        <v>4184.8</v>
      </c>
      <c r="L28" s="6"/>
      <c r="M28" s="6"/>
    </row>
    <row r="29" s="7" customFormat="1" ht="18" customHeight="1" spans="1:13">
      <c r="A29" s="31"/>
      <c r="B29" s="32" t="s">
        <v>22</v>
      </c>
      <c r="C29" s="33" t="s">
        <v>68</v>
      </c>
      <c r="D29" s="34" t="s">
        <v>69</v>
      </c>
      <c r="E29" s="33" t="s">
        <v>70</v>
      </c>
      <c r="F29" s="35" t="s">
        <v>71</v>
      </c>
      <c r="G29" s="35">
        <v>28</v>
      </c>
      <c r="H29" s="33" t="s">
        <v>27</v>
      </c>
      <c r="I29" s="68">
        <v>238.96</v>
      </c>
      <c r="J29" s="69" t="s">
        <v>28</v>
      </c>
      <c r="K29" s="68">
        <f t="shared" si="0"/>
        <v>6690.88</v>
      </c>
      <c r="L29" s="6"/>
      <c r="M29" s="6"/>
    </row>
    <row r="30" s="7" customFormat="1" ht="18" customHeight="1" spans="1:13">
      <c r="A30" s="31"/>
      <c r="B30" s="32" t="s">
        <v>22</v>
      </c>
      <c r="C30" s="33" t="s">
        <v>72</v>
      </c>
      <c r="D30" s="34" t="s">
        <v>73</v>
      </c>
      <c r="E30" s="33" t="s">
        <v>74</v>
      </c>
      <c r="F30" s="35" t="s">
        <v>42</v>
      </c>
      <c r="G30" s="35">
        <v>16</v>
      </c>
      <c r="H30" s="33" t="s">
        <v>27</v>
      </c>
      <c r="I30" s="68">
        <v>227.43</v>
      </c>
      <c r="J30" s="69" t="s">
        <v>28</v>
      </c>
      <c r="K30" s="68">
        <f t="shared" si="0"/>
        <v>3638.88</v>
      </c>
      <c r="L30" s="6"/>
      <c r="M30" s="6"/>
    </row>
    <row r="31" s="7" customFormat="1" ht="18" customHeight="1" spans="1:13">
      <c r="A31" s="31"/>
      <c r="B31" s="32" t="s">
        <v>22</v>
      </c>
      <c r="C31" s="33" t="s">
        <v>75</v>
      </c>
      <c r="D31" s="34" t="s">
        <v>76</v>
      </c>
      <c r="E31" s="33" t="s">
        <v>77</v>
      </c>
      <c r="F31" s="35" t="s">
        <v>67</v>
      </c>
      <c r="G31" s="35">
        <v>20</v>
      </c>
      <c r="H31" s="33" t="s">
        <v>27</v>
      </c>
      <c r="I31" s="68">
        <v>222</v>
      </c>
      <c r="J31" s="69" t="s">
        <v>28</v>
      </c>
      <c r="K31" s="68">
        <f t="shared" si="0"/>
        <v>4440</v>
      </c>
      <c r="L31" s="6"/>
      <c r="M31" s="6"/>
    </row>
    <row r="32" s="7" customFormat="1" ht="18" customHeight="1" spans="1:13">
      <c r="A32" s="31"/>
      <c r="B32" s="32" t="s">
        <v>22</v>
      </c>
      <c r="C32" s="33" t="s">
        <v>78</v>
      </c>
      <c r="D32" s="34" t="s">
        <v>79</v>
      </c>
      <c r="E32" s="33" t="s">
        <v>61</v>
      </c>
      <c r="F32" s="35" t="s">
        <v>58</v>
      </c>
      <c r="G32" s="35">
        <v>20</v>
      </c>
      <c r="H32" s="33" t="s">
        <v>27</v>
      </c>
      <c r="I32" s="68">
        <v>207.64</v>
      </c>
      <c r="J32" s="69" t="s">
        <v>28</v>
      </c>
      <c r="K32" s="68">
        <f t="shared" si="0"/>
        <v>4152.8</v>
      </c>
      <c r="L32" s="6"/>
      <c r="M32" s="6"/>
    </row>
    <row r="33" s="7" customFormat="1" ht="18" customHeight="1" spans="1:13">
      <c r="A33" s="31"/>
      <c r="B33" s="32" t="s">
        <v>22</v>
      </c>
      <c r="C33" s="33" t="s">
        <v>80</v>
      </c>
      <c r="D33" s="34" t="s">
        <v>81</v>
      </c>
      <c r="E33" s="33" t="s">
        <v>82</v>
      </c>
      <c r="F33" s="35" t="s">
        <v>67</v>
      </c>
      <c r="G33" s="35">
        <v>20</v>
      </c>
      <c r="H33" s="33" t="s">
        <v>27</v>
      </c>
      <c r="I33" s="68">
        <v>234.47</v>
      </c>
      <c r="J33" s="69" t="s">
        <v>28</v>
      </c>
      <c r="K33" s="68">
        <f t="shared" si="0"/>
        <v>4689.4</v>
      </c>
      <c r="L33" s="6"/>
      <c r="M33" s="6"/>
    </row>
    <row r="34" s="7" customFormat="1" ht="18" customHeight="1" spans="1:13">
      <c r="A34" s="31"/>
      <c r="B34" s="32" t="s">
        <v>22</v>
      </c>
      <c r="C34" s="33" t="s">
        <v>83</v>
      </c>
      <c r="D34" s="34" t="s">
        <v>84</v>
      </c>
      <c r="E34" s="33" t="s">
        <v>85</v>
      </c>
      <c r="F34" s="35" t="s">
        <v>32</v>
      </c>
      <c r="G34" s="35">
        <v>20</v>
      </c>
      <c r="H34" s="33" t="s">
        <v>27</v>
      </c>
      <c r="I34" s="68">
        <v>227.65</v>
      </c>
      <c r="J34" s="69" t="s">
        <v>28</v>
      </c>
      <c r="K34" s="68">
        <f t="shared" si="0"/>
        <v>4553</v>
      </c>
      <c r="L34" s="6"/>
      <c r="M34" s="6"/>
    </row>
    <row r="35" s="7" customFormat="1" ht="18" customHeight="1" spans="1:13">
      <c r="A35" s="31"/>
      <c r="B35" s="32" t="s">
        <v>22</v>
      </c>
      <c r="C35" s="33" t="s">
        <v>86</v>
      </c>
      <c r="D35" s="34" t="s">
        <v>87</v>
      </c>
      <c r="E35" s="33" t="s">
        <v>88</v>
      </c>
      <c r="F35" s="35" t="s">
        <v>89</v>
      </c>
      <c r="G35" s="35">
        <v>16</v>
      </c>
      <c r="H35" s="33" t="s">
        <v>27</v>
      </c>
      <c r="I35" s="68">
        <v>245.27</v>
      </c>
      <c r="J35" s="69" t="s">
        <v>28</v>
      </c>
      <c r="K35" s="68">
        <f t="shared" si="0"/>
        <v>3924.32</v>
      </c>
      <c r="L35" s="6"/>
      <c r="M35" s="6"/>
    </row>
    <row r="36" s="7" customFormat="1" ht="18" customHeight="1" spans="1:13">
      <c r="A36" s="31"/>
      <c r="B36" s="32" t="s">
        <v>22</v>
      </c>
      <c r="C36" s="33" t="s">
        <v>90</v>
      </c>
      <c r="D36" s="34" t="s">
        <v>91</v>
      </c>
      <c r="E36" s="33" t="s">
        <v>92</v>
      </c>
      <c r="F36" s="35" t="s">
        <v>67</v>
      </c>
      <c r="G36" s="35">
        <v>12</v>
      </c>
      <c r="H36" s="33" t="s">
        <v>27</v>
      </c>
      <c r="I36" s="68">
        <v>208.58</v>
      </c>
      <c r="J36" s="69" t="s">
        <v>28</v>
      </c>
      <c r="K36" s="68">
        <f t="shared" si="0"/>
        <v>2502.96</v>
      </c>
      <c r="L36" s="6"/>
      <c r="M36" s="6"/>
    </row>
    <row r="37" s="7" customFormat="1" ht="18" customHeight="1" spans="1:13">
      <c r="A37" s="31"/>
      <c r="B37" s="32" t="s">
        <v>22</v>
      </c>
      <c r="C37" s="33" t="s">
        <v>93</v>
      </c>
      <c r="D37" s="34" t="s">
        <v>94</v>
      </c>
      <c r="E37" s="33" t="s">
        <v>95</v>
      </c>
      <c r="F37" s="35" t="s">
        <v>96</v>
      </c>
      <c r="G37" s="35">
        <v>12</v>
      </c>
      <c r="H37" s="33" t="s">
        <v>27</v>
      </c>
      <c r="I37" s="68">
        <v>293.26</v>
      </c>
      <c r="J37" s="69" t="s">
        <v>28</v>
      </c>
      <c r="K37" s="68">
        <f t="shared" si="0"/>
        <v>3519.12</v>
      </c>
      <c r="L37" s="6"/>
      <c r="M37" s="6"/>
    </row>
    <row r="38" s="7" customFormat="1" ht="18" customHeight="1" spans="1:13">
      <c r="A38" s="31"/>
      <c r="B38" s="32" t="s">
        <v>22</v>
      </c>
      <c r="C38" s="33" t="s">
        <v>97</v>
      </c>
      <c r="D38" s="34" t="s">
        <v>94</v>
      </c>
      <c r="E38" s="33" t="s">
        <v>98</v>
      </c>
      <c r="F38" s="35" t="s">
        <v>89</v>
      </c>
      <c r="G38" s="35">
        <v>16</v>
      </c>
      <c r="H38" s="33" t="s">
        <v>27</v>
      </c>
      <c r="I38" s="68">
        <v>264.63</v>
      </c>
      <c r="J38" s="69" t="s">
        <v>28</v>
      </c>
      <c r="K38" s="68">
        <f t="shared" si="0"/>
        <v>4234.08</v>
      </c>
      <c r="L38" s="6"/>
      <c r="M38" s="6"/>
    </row>
    <row r="39" s="7" customFormat="1" ht="18" customHeight="1" spans="1:13">
      <c r="A39" s="31"/>
      <c r="B39" s="32" t="s">
        <v>22</v>
      </c>
      <c r="C39" s="33" t="s">
        <v>99</v>
      </c>
      <c r="D39" s="34" t="s">
        <v>100</v>
      </c>
      <c r="E39" s="33" t="s">
        <v>101</v>
      </c>
      <c r="F39" s="35" t="s">
        <v>67</v>
      </c>
      <c r="G39" s="35">
        <v>12</v>
      </c>
      <c r="H39" s="33" t="s">
        <v>27</v>
      </c>
      <c r="I39" s="68">
        <v>227.65</v>
      </c>
      <c r="J39" s="69" t="s">
        <v>28</v>
      </c>
      <c r="K39" s="68">
        <f t="shared" si="0"/>
        <v>2731.8</v>
      </c>
      <c r="L39" s="6"/>
      <c r="M39" s="6"/>
    </row>
    <row r="40" s="7" customFormat="1" ht="18" customHeight="1" spans="1:13">
      <c r="A40" s="31"/>
      <c r="B40" s="32" t="s">
        <v>22</v>
      </c>
      <c r="C40" s="33" t="s">
        <v>102</v>
      </c>
      <c r="D40" s="34" t="s">
        <v>103</v>
      </c>
      <c r="E40" s="33" t="s">
        <v>104</v>
      </c>
      <c r="F40" s="35" t="s">
        <v>67</v>
      </c>
      <c r="G40" s="35">
        <v>20</v>
      </c>
      <c r="H40" s="33" t="s">
        <v>27</v>
      </c>
      <c r="I40" s="68">
        <v>242.88</v>
      </c>
      <c r="J40" s="69" t="s">
        <v>28</v>
      </c>
      <c r="K40" s="68">
        <f t="shared" si="0"/>
        <v>4857.6</v>
      </c>
      <c r="L40" s="6"/>
      <c r="M40" s="6"/>
    </row>
    <row r="41" s="7" customFormat="1" ht="18" customHeight="1" spans="1:13">
      <c r="A41" s="31"/>
      <c r="B41" s="32" t="s">
        <v>22</v>
      </c>
      <c r="C41" s="33" t="s">
        <v>105</v>
      </c>
      <c r="D41" s="34" t="s">
        <v>106</v>
      </c>
      <c r="E41" s="33" t="s">
        <v>107</v>
      </c>
      <c r="F41" s="35" t="s">
        <v>67</v>
      </c>
      <c r="G41" s="35">
        <v>48</v>
      </c>
      <c r="H41" s="33" t="s">
        <v>27</v>
      </c>
      <c r="I41" s="68">
        <v>288.33</v>
      </c>
      <c r="J41" s="69" t="s">
        <v>28</v>
      </c>
      <c r="K41" s="68">
        <f t="shared" si="0"/>
        <v>13839.84</v>
      </c>
      <c r="L41" s="6"/>
      <c r="M41" s="6"/>
    </row>
    <row r="42" s="7" customFormat="1" ht="18" customHeight="1" spans="1:13">
      <c r="A42" s="31"/>
      <c r="B42" s="32" t="s">
        <v>22</v>
      </c>
      <c r="C42" s="33" t="s">
        <v>108</v>
      </c>
      <c r="D42" s="34" t="s">
        <v>109</v>
      </c>
      <c r="E42" s="33" t="s">
        <v>110</v>
      </c>
      <c r="F42" s="35" t="s">
        <v>67</v>
      </c>
      <c r="G42" s="35">
        <v>20</v>
      </c>
      <c r="H42" s="33" t="s">
        <v>27</v>
      </c>
      <c r="I42" s="68">
        <v>315.38</v>
      </c>
      <c r="J42" s="69" t="s">
        <v>28</v>
      </c>
      <c r="K42" s="68">
        <f t="shared" si="0"/>
        <v>6307.6</v>
      </c>
      <c r="L42" s="6"/>
      <c r="M42" s="6"/>
    </row>
    <row r="43" s="7" customFormat="1" ht="18" customHeight="1" spans="1:13">
      <c r="A43" s="31"/>
      <c r="B43" s="32" t="s">
        <v>22</v>
      </c>
      <c r="C43" s="33" t="s">
        <v>111</v>
      </c>
      <c r="D43" s="34" t="s">
        <v>112</v>
      </c>
      <c r="E43" s="33" t="s">
        <v>113</v>
      </c>
      <c r="F43" s="35" t="s">
        <v>114</v>
      </c>
      <c r="G43" s="35">
        <v>8</v>
      </c>
      <c r="H43" s="33" t="s">
        <v>27</v>
      </c>
      <c r="I43" s="68">
        <v>359.75</v>
      </c>
      <c r="J43" s="69" t="s">
        <v>28</v>
      </c>
      <c r="K43" s="68">
        <f t="shared" si="0"/>
        <v>2878</v>
      </c>
      <c r="L43" s="6"/>
      <c r="M43" s="6"/>
    </row>
    <row r="44" s="7" customFormat="1" ht="18" customHeight="1" spans="1:13">
      <c r="A44" s="31"/>
      <c r="B44" s="32" t="s">
        <v>22</v>
      </c>
      <c r="C44" s="33" t="s">
        <v>115</v>
      </c>
      <c r="D44" s="34" t="s">
        <v>116</v>
      </c>
      <c r="E44" s="33" t="s">
        <v>117</v>
      </c>
      <c r="F44" s="35" t="s">
        <v>67</v>
      </c>
      <c r="G44" s="35">
        <v>20</v>
      </c>
      <c r="H44" s="33" t="s">
        <v>27</v>
      </c>
      <c r="I44" s="68">
        <v>308.05</v>
      </c>
      <c r="J44" s="69" t="s">
        <v>28</v>
      </c>
      <c r="K44" s="68">
        <f t="shared" si="0"/>
        <v>6161</v>
      </c>
      <c r="L44" s="6"/>
      <c r="M44" s="6"/>
    </row>
    <row r="45" s="7" customFormat="1" ht="18" customHeight="1" spans="1:13">
      <c r="A45" s="31"/>
      <c r="B45" s="32" t="s">
        <v>22</v>
      </c>
      <c r="C45" s="33" t="s">
        <v>118</v>
      </c>
      <c r="D45" s="34" t="s">
        <v>119</v>
      </c>
      <c r="E45" s="33" t="s">
        <v>120</v>
      </c>
      <c r="F45" s="35" t="s">
        <v>121</v>
      </c>
      <c r="G45" s="35">
        <v>12</v>
      </c>
      <c r="H45" s="33" t="s">
        <v>27</v>
      </c>
      <c r="I45" s="68">
        <v>368.66</v>
      </c>
      <c r="J45" s="69" t="s">
        <v>28</v>
      </c>
      <c r="K45" s="68">
        <f t="shared" si="0"/>
        <v>4423.92</v>
      </c>
      <c r="L45" s="6"/>
      <c r="M45" s="6"/>
    </row>
    <row r="46" s="7" customFormat="1" ht="18" customHeight="1" spans="1:13">
      <c r="A46" s="31"/>
      <c r="B46" s="32" t="s">
        <v>22</v>
      </c>
      <c r="C46" s="33" t="s">
        <v>122</v>
      </c>
      <c r="D46" s="34" t="s">
        <v>119</v>
      </c>
      <c r="E46" s="33" t="s">
        <v>123</v>
      </c>
      <c r="F46" s="35" t="s">
        <v>114</v>
      </c>
      <c r="G46" s="35">
        <v>8</v>
      </c>
      <c r="H46" s="33" t="s">
        <v>27</v>
      </c>
      <c r="I46" s="68">
        <v>354.89</v>
      </c>
      <c r="J46" s="69" t="s">
        <v>28</v>
      </c>
      <c r="K46" s="68">
        <f t="shared" si="0"/>
        <v>2839.12</v>
      </c>
      <c r="L46" s="6"/>
      <c r="M46" s="6"/>
    </row>
    <row r="47" s="7" customFormat="1" ht="18" customHeight="1" spans="1:13">
      <c r="A47" s="31"/>
      <c r="B47" s="32" t="s">
        <v>22</v>
      </c>
      <c r="C47" s="33" t="s">
        <v>124</v>
      </c>
      <c r="D47" s="34" t="s">
        <v>125</v>
      </c>
      <c r="E47" s="33" t="s">
        <v>126</v>
      </c>
      <c r="F47" s="35" t="s">
        <v>89</v>
      </c>
      <c r="G47" s="35">
        <v>20</v>
      </c>
      <c r="H47" s="33" t="s">
        <v>27</v>
      </c>
      <c r="I47" s="68">
        <v>333.57</v>
      </c>
      <c r="J47" s="69" t="s">
        <v>28</v>
      </c>
      <c r="K47" s="68">
        <f t="shared" si="0"/>
        <v>6671.4</v>
      </c>
      <c r="L47" s="6"/>
      <c r="M47" s="6"/>
    </row>
    <row r="48" s="7" customFormat="1" ht="18" customHeight="1" spans="1:13">
      <c r="A48" s="31"/>
      <c r="B48" s="32" t="s">
        <v>22</v>
      </c>
      <c r="C48" s="33" t="s">
        <v>127</v>
      </c>
      <c r="D48" s="34" t="s">
        <v>128</v>
      </c>
      <c r="E48" s="33" t="s">
        <v>129</v>
      </c>
      <c r="F48" s="35" t="s">
        <v>96</v>
      </c>
      <c r="G48" s="35">
        <v>20</v>
      </c>
      <c r="H48" s="33" t="s">
        <v>27</v>
      </c>
      <c r="I48" s="68">
        <v>370.19</v>
      </c>
      <c r="J48" s="69" t="s">
        <v>28</v>
      </c>
      <c r="K48" s="68">
        <f t="shared" si="0"/>
        <v>7403.8</v>
      </c>
      <c r="L48" s="6"/>
      <c r="M48" s="6"/>
    </row>
    <row r="49" s="7" customFormat="1" ht="18" customHeight="1" spans="1:13">
      <c r="A49" s="31"/>
      <c r="B49" s="32" t="s">
        <v>22</v>
      </c>
      <c r="C49" s="33" t="s">
        <v>130</v>
      </c>
      <c r="D49" s="34" t="s">
        <v>131</v>
      </c>
      <c r="E49" s="33" t="s">
        <v>132</v>
      </c>
      <c r="F49" s="35" t="s">
        <v>71</v>
      </c>
      <c r="G49" s="35">
        <v>12</v>
      </c>
      <c r="H49" s="33" t="s">
        <v>27</v>
      </c>
      <c r="I49" s="68">
        <v>355.69</v>
      </c>
      <c r="J49" s="69" t="s">
        <v>28</v>
      </c>
      <c r="K49" s="68">
        <f t="shared" si="0"/>
        <v>4268.28</v>
      </c>
      <c r="L49" s="6"/>
      <c r="M49" s="6"/>
    </row>
    <row r="50" s="7" customFormat="1" ht="18" customHeight="1" spans="1:13">
      <c r="A50" s="31"/>
      <c r="B50" s="32" t="s">
        <v>22</v>
      </c>
      <c r="C50" s="33" t="s">
        <v>133</v>
      </c>
      <c r="D50" s="34" t="s">
        <v>134</v>
      </c>
      <c r="E50" s="33" t="s">
        <v>135</v>
      </c>
      <c r="F50" s="35" t="s">
        <v>67</v>
      </c>
      <c r="G50" s="35">
        <v>8</v>
      </c>
      <c r="H50" s="33" t="s">
        <v>27</v>
      </c>
      <c r="I50" s="68">
        <v>339.52</v>
      </c>
      <c r="J50" s="69" t="s">
        <v>28</v>
      </c>
      <c r="K50" s="68">
        <f t="shared" si="0"/>
        <v>2716.16</v>
      </c>
      <c r="L50" s="6"/>
      <c r="M50" s="6"/>
    </row>
    <row r="51" s="7" customFormat="1" ht="18" customHeight="1" spans="1:13">
      <c r="A51" s="31"/>
      <c r="B51" s="32" t="s">
        <v>22</v>
      </c>
      <c r="C51" s="33" t="s">
        <v>136</v>
      </c>
      <c r="D51" s="34" t="s">
        <v>137</v>
      </c>
      <c r="E51" s="33" t="s">
        <v>113</v>
      </c>
      <c r="F51" s="35" t="s">
        <v>67</v>
      </c>
      <c r="G51" s="35">
        <v>20</v>
      </c>
      <c r="H51" s="33" t="s">
        <v>27</v>
      </c>
      <c r="I51" s="68">
        <v>324.29</v>
      </c>
      <c r="J51" s="69" t="s">
        <v>28</v>
      </c>
      <c r="K51" s="68">
        <f t="shared" si="0"/>
        <v>6485.8</v>
      </c>
      <c r="L51" s="6"/>
      <c r="M51" s="6"/>
    </row>
    <row r="52" s="7" customFormat="1" ht="18" customHeight="1" spans="1:13">
      <c r="A52" s="31"/>
      <c r="B52" s="32" t="s">
        <v>22</v>
      </c>
      <c r="C52" s="33" t="s">
        <v>138</v>
      </c>
      <c r="D52" s="34" t="s">
        <v>137</v>
      </c>
      <c r="E52" s="33" t="s">
        <v>113</v>
      </c>
      <c r="F52" s="35" t="s">
        <v>114</v>
      </c>
      <c r="G52" s="35">
        <v>8</v>
      </c>
      <c r="H52" s="33" t="s">
        <v>27</v>
      </c>
      <c r="I52" s="68">
        <v>324.29</v>
      </c>
      <c r="J52" s="69" t="s">
        <v>28</v>
      </c>
      <c r="K52" s="68">
        <f t="shared" si="0"/>
        <v>2594.32</v>
      </c>
      <c r="L52" s="6"/>
      <c r="M52" s="6"/>
    </row>
    <row r="53" s="7" customFormat="1" ht="18" customHeight="1" spans="1:13">
      <c r="A53" s="31"/>
      <c r="B53" s="32" t="s">
        <v>22</v>
      </c>
      <c r="C53" s="33" t="s">
        <v>139</v>
      </c>
      <c r="D53" s="34" t="s">
        <v>140</v>
      </c>
      <c r="E53" s="33" t="s">
        <v>123</v>
      </c>
      <c r="F53" s="35" t="s">
        <v>67</v>
      </c>
      <c r="G53" s="35">
        <v>4</v>
      </c>
      <c r="H53" s="33" t="s">
        <v>27</v>
      </c>
      <c r="I53" s="68">
        <v>341.19</v>
      </c>
      <c r="J53" s="69" t="s">
        <v>28</v>
      </c>
      <c r="K53" s="68">
        <f t="shared" si="0"/>
        <v>1364.76</v>
      </c>
      <c r="L53" s="6"/>
      <c r="M53" s="6"/>
    </row>
    <row r="54" s="7" customFormat="1" ht="18" customHeight="1" spans="1:13">
      <c r="A54" s="31"/>
      <c r="B54" s="32" t="s">
        <v>22</v>
      </c>
      <c r="C54" s="33" t="s">
        <v>141</v>
      </c>
      <c r="D54" s="34" t="s">
        <v>142</v>
      </c>
      <c r="E54" s="33" t="s">
        <v>143</v>
      </c>
      <c r="F54" s="35" t="s">
        <v>67</v>
      </c>
      <c r="G54" s="35">
        <v>12</v>
      </c>
      <c r="H54" s="33" t="s">
        <v>27</v>
      </c>
      <c r="I54" s="68">
        <v>376.2</v>
      </c>
      <c r="J54" s="69" t="s">
        <v>28</v>
      </c>
      <c r="K54" s="68">
        <f t="shared" si="0"/>
        <v>4514.4</v>
      </c>
      <c r="L54" s="6"/>
      <c r="M54" s="6"/>
    </row>
    <row r="55" s="7" customFormat="1" ht="18" customHeight="1" spans="1:13">
      <c r="A55" s="31"/>
      <c r="B55" s="32" t="s">
        <v>22</v>
      </c>
      <c r="C55" s="33" t="s">
        <v>144</v>
      </c>
      <c r="D55" s="34" t="s">
        <v>145</v>
      </c>
      <c r="E55" s="33" t="s">
        <v>146</v>
      </c>
      <c r="F55" s="35" t="s">
        <v>67</v>
      </c>
      <c r="G55" s="35">
        <v>8</v>
      </c>
      <c r="H55" s="33" t="s">
        <v>27</v>
      </c>
      <c r="I55" s="68">
        <v>372.36</v>
      </c>
      <c r="J55" s="69" t="s">
        <v>28</v>
      </c>
      <c r="K55" s="68">
        <f t="shared" si="0"/>
        <v>2978.88</v>
      </c>
      <c r="L55" s="6"/>
      <c r="M55" s="6"/>
    </row>
    <row r="56" s="7" customFormat="1" ht="18" customHeight="1" spans="1:13">
      <c r="A56" s="31"/>
      <c r="B56" s="32" t="s">
        <v>22</v>
      </c>
      <c r="C56" s="33" t="s">
        <v>147</v>
      </c>
      <c r="D56" s="34" t="s">
        <v>148</v>
      </c>
      <c r="E56" s="33" t="s">
        <v>149</v>
      </c>
      <c r="F56" s="35" t="s">
        <v>121</v>
      </c>
      <c r="G56" s="35">
        <v>20</v>
      </c>
      <c r="H56" s="33" t="s">
        <v>27</v>
      </c>
      <c r="I56" s="68">
        <v>439.86</v>
      </c>
      <c r="J56" s="69" t="s">
        <v>28</v>
      </c>
      <c r="K56" s="68">
        <f t="shared" si="0"/>
        <v>8797.2</v>
      </c>
      <c r="L56" s="6"/>
      <c r="M56" s="6"/>
    </row>
    <row r="57" s="7" customFormat="1" ht="18" customHeight="1" spans="1:13">
      <c r="A57" s="31"/>
      <c r="B57" s="32" t="s">
        <v>22</v>
      </c>
      <c r="C57" s="33" t="s">
        <v>150</v>
      </c>
      <c r="D57" s="34" t="s">
        <v>151</v>
      </c>
      <c r="E57" s="33" t="s">
        <v>152</v>
      </c>
      <c r="F57" s="35" t="s">
        <v>67</v>
      </c>
      <c r="G57" s="35">
        <v>8</v>
      </c>
      <c r="H57" s="33" t="s">
        <v>27</v>
      </c>
      <c r="I57" s="68">
        <v>406.73</v>
      </c>
      <c r="J57" s="69" t="s">
        <v>28</v>
      </c>
      <c r="K57" s="68">
        <f t="shared" si="0"/>
        <v>3253.84</v>
      </c>
      <c r="L57" s="6"/>
      <c r="M57" s="6"/>
    </row>
    <row r="58" s="7" customFormat="1" ht="18" customHeight="1" spans="1:13">
      <c r="A58" s="31"/>
      <c r="B58" s="32" t="s">
        <v>22</v>
      </c>
      <c r="C58" s="33" t="s">
        <v>153</v>
      </c>
      <c r="D58" s="34" t="s">
        <v>154</v>
      </c>
      <c r="E58" s="33" t="s">
        <v>155</v>
      </c>
      <c r="F58" s="35" t="s">
        <v>156</v>
      </c>
      <c r="G58" s="35">
        <v>8</v>
      </c>
      <c r="H58" s="33" t="s">
        <v>27</v>
      </c>
      <c r="I58" s="68">
        <v>416.88</v>
      </c>
      <c r="J58" s="69" t="s">
        <v>28</v>
      </c>
      <c r="K58" s="68">
        <f t="shared" si="0"/>
        <v>3335.04</v>
      </c>
      <c r="L58" s="6"/>
      <c r="M58" s="6"/>
    </row>
    <row r="59" s="7" customFormat="1" ht="18" customHeight="1" spans="1:13">
      <c r="A59" s="31"/>
      <c r="B59" s="32" t="s">
        <v>22</v>
      </c>
      <c r="C59" s="33" t="s">
        <v>157</v>
      </c>
      <c r="D59" s="34" t="s">
        <v>158</v>
      </c>
      <c r="E59" s="33" t="s">
        <v>159</v>
      </c>
      <c r="F59" s="35" t="s">
        <v>156</v>
      </c>
      <c r="G59" s="35">
        <v>8</v>
      </c>
      <c r="H59" s="33" t="s">
        <v>27</v>
      </c>
      <c r="I59" s="68">
        <v>519.46</v>
      </c>
      <c r="J59" s="69" t="s">
        <v>28</v>
      </c>
      <c r="K59" s="68">
        <f t="shared" si="0"/>
        <v>4155.68</v>
      </c>
      <c r="L59" s="6"/>
      <c r="M59" s="6"/>
    </row>
    <row r="60" s="7" customFormat="1" ht="18" customHeight="1" spans="1:13">
      <c r="A60" s="31"/>
      <c r="B60" s="32" t="s">
        <v>22</v>
      </c>
      <c r="C60" s="33" t="s">
        <v>160</v>
      </c>
      <c r="D60" s="34" t="s">
        <v>161</v>
      </c>
      <c r="E60" s="33" t="s">
        <v>162</v>
      </c>
      <c r="F60" s="35" t="s">
        <v>163</v>
      </c>
      <c r="G60" s="35">
        <v>12</v>
      </c>
      <c r="H60" s="33" t="s">
        <v>27</v>
      </c>
      <c r="I60" s="68">
        <v>383.45</v>
      </c>
      <c r="J60" s="69" t="s">
        <v>28</v>
      </c>
      <c r="K60" s="68">
        <f t="shared" si="0"/>
        <v>4601.4</v>
      </c>
      <c r="L60" s="6"/>
      <c r="M60" s="6"/>
    </row>
    <row r="61" s="7" customFormat="1" ht="18" customHeight="1" spans="1:13">
      <c r="A61" s="31"/>
      <c r="B61" s="32" t="s">
        <v>22</v>
      </c>
      <c r="C61" s="33" t="s">
        <v>164</v>
      </c>
      <c r="D61" s="34" t="s">
        <v>165</v>
      </c>
      <c r="E61" s="33" t="s">
        <v>166</v>
      </c>
      <c r="F61" s="35" t="s">
        <v>156</v>
      </c>
      <c r="G61" s="35">
        <v>8</v>
      </c>
      <c r="H61" s="33" t="s">
        <v>27</v>
      </c>
      <c r="I61" s="68">
        <v>615.96</v>
      </c>
      <c r="J61" s="69" t="s">
        <v>28</v>
      </c>
      <c r="K61" s="68">
        <f t="shared" si="0"/>
        <v>4927.68</v>
      </c>
      <c r="L61" s="6"/>
      <c r="M61" s="6"/>
    </row>
    <row r="62" s="7" customFormat="1" ht="18" customHeight="1" spans="1:13">
      <c r="A62" s="31"/>
      <c r="B62" s="32" t="s">
        <v>22</v>
      </c>
      <c r="C62" s="33" t="s">
        <v>167</v>
      </c>
      <c r="D62" s="34" t="s">
        <v>168</v>
      </c>
      <c r="E62" s="33" t="s">
        <v>169</v>
      </c>
      <c r="F62" s="35" t="s">
        <v>156</v>
      </c>
      <c r="G62" s="35">
        <v>8</v>
      </c>
      <c r="H62" s="33" t="s">
        <v>27</v>
      </c>
      <c r="I62" s="68">
        <v>617.19</v>
      </c>
      <c r="J62" s="69" t="s">
        <v>28</v>
      </c>
      <c r="K62" s="68">
        <f t="shared" si="0"/>
        <v>4937.52</v>
      </c>
      <c r="L62" s="6"/>
      <c r="M62" s="6"/>
    </row>
    <row r="63" s="7" customFormat="1" customHeight="1" spans="1:13">
      <c r="A63" s="36"/>
      <c r="B63" s="37" t="s">
        <v>170</v>
      </c>
      <c r="C63" s="37"/>
      <c r="D63" s="38"/>
      <c r="E63" s="38"/>
      <c r="F63" s="38"/>
      <c r="G63" s="39">
        <f>SUM(G16:G62)</f>
        <v>784</v>
      </c>
      <c r="H63" s="33" t="s">
        <v>27</v>
      </c>
      <c r="I63" s="71"/>
      <c r="J63" s="32"/>
      <c r="K63" s="72">
        <f>SUM(K16:K62)</f>
        <v>203926.44</v>
      </c>
      <c r="L63" s="6"/>
      <c r="M63" s="6"/>
    </row>
    <row r="64" s="7" customFormat="1" ht="23.1" customHeight="1" spans="1:13">
      <c r="A64" s="40" t="s">
        <v>171</v>
      </c>
      <c r="B64" s="41"/>
      <c r="C64" s="41"/>
      <c r="D64" s="41"/>
      <c r="E64" s="41"/>
      <c r="F64" s="41"/>
      <c r="G64" s="41"/>
      <c r="H64" s="41"/>
      <c r="I64" s="74"/>
      <c r="J64" s="41"/>
      <c r="K64" s="75"/>
      <c r="L64" s="6"/>
      <c r="M64" s="6"/>
    </row>
    <row r="65" s="3" customFormat="1" ht="12" customHeight="1" spans="1:13">
      <c r="A65" s="33" t="s">
        <v>172</v>
      </c>
      <c r="B65" s="76" t="s">
        <v>173</v>
      </c>
      <c r="C65" s="76"/>
      <c r="D65" s="76"/>
      <c r="E65" s="76"/>
      <c r="F65" s="76"/>
      <c r="G65" s="76"/>
      <c r="H65" s="76"/>
      <c r="I65" s="92"/>
      <c r="J65" s="76"/>
      <c r="K65" s="93"/>
      <c r="L65" s="6"/>
      <c r="M65" s="6"/>
    </row>
    <row r="66" s="3" customFormat="1" ht="14.1" customHeight="1" spans="1:13">
      <c r="A66" s="33"/>
      <c r="B66" s="77" t="s">
        <v>174</v>
      </c>
      <c r="C66" s="77"/>
      <c r="D66" s="77"/>
      <c r="E66" s="77"/>
      <c r="F66" s="77"/>
      <c r="G66" s="77"/>
      <c r="H66" s="77"/>
      <c r="I66" s="94"/>
      <c r="J66" s="77"/>
      <c r="K66" s="95"/>
      <c r="L66" s="6"/>
      <c r="M66" s="6"/>
    </row>
    <row r="67" s="3" customFormat="1" ht="14.1" customHeight="1" spans="1:13">
      <c r="A67" s="33"/>
      <c r="B67" s="77" t="s">
        <v>175</v>
      </c>
      <c r="C67" s="77"/>
      <c r="D67" s="77"/>
      <c r="E67" s="77"/>
      <c r="F67" s="77"/>
      <c r="G67" s="77"/>
      <c r="H67" s="77"/>
      <c r="I67" s="94"/>
      <c r="J67" s="77"/>
      <c r="K67" s="95"/>
      <c r="L67" s="6"/>
      <c r="M67" s="6"/>
    </row>
    <row r="68" s="3" customFormat="1" ht="17.1" customHeight="1" spans="1:13">
      <c r="A68" s="33"/>
      <c r="B68" s="78" t="s">
        <v>176</v>
      </c>
      <c r="C68" s="78"/>
      <c r="D68" s="78"/>
      <c r="E68" s="78"/>
      <c r="F68" s="78"/>
      <c r="G68" s="78"/>
      <c r="H68" s="78"/>
      <c r="I68" s="96"/>
      <c r="J68" s="78"/>
      <c r="K68" s="95"/>
      <c r="L68" s="6"/>
      <c r="M68" s="6"/>
    </row>
    <row r="69" s="3" customFormat="1" ht="15.95" customHeight="1" spans="1:13">
      <c r="A69" s="33"/>
      <c r="B69" s="77" t="s">
        <v>177</v>
      </c>
      <c r="C69" s="77"/>
      <c r="D69" s="77"/>
      <c r="E69" s="77"/>
      <c r="F69" s="77"/>
      <c r="G69" s="77"/>
      <c r="H69" s="77"/>
      <c r="I69" s="94"/>
      <c r="J69" s="77"/>
      <c r="K69" s="95" t="s">
        <v>178</v>
      </c>
      <c r="L69" s="6"/>
      <c r="M69" s="6"/>
    </row>
    <row r="70" s="3" customFormat="1" ht="15.95" customHeight="1" spans="1:13">
      <c r="A70" s="33"/>
      <c r="B70" s="79" t="s">
        <v>179</v>
      </c>
      <c r="C70" s="79"/>
      <c r="D70" s="79"/>
      <c r="E70" s="79"/>
      <c r="F70" s="79"/>
      <c r="G70" s="79"/>
      <c r="H70" s="79"/>
      <c r="I70" s="97"/>
      <c r="J70" s="79"/>
      <c r="K70" s="98" t="s">
        <v>178</v>
      </c>
      <c r="L70" s="6"/>
      <c r="M70" s="6"/>
    </row>
    <row r="71" s="3" customFormat="1" ht="57" customHeight="1" spans="1:11">
      <c r="A71" s="56"/>
      <c r="B71" s="80"/>
      <c r="C71" s="80"/>
      <c r="D71" s="18"/>
      <c r="E71" s="18"/>
      <c r="F71" s="56"/>
      <c r="G71" s="80"/>
      <c r="H71" s="80"/>
      <c r="I71" s="99"/>
      <c r="J71" s="18"/>
      <c r="K71" s="54"/>
    </row>
    <row r="72" s="3" customFormat="1" ht="54" customHeight="1" spans="1:11">
      <c r="A72" s="56"/>
      <c r="B72" s="80"/>
      <c r="C72" s="80"/>
      <c r="D72" s="18" t="s">
        <v>180</v>
      </c>
      <c r="E72" s="18"/>
      <c r="F72" s="56"/>
      <c r="G72" s="80"/>
      <c r="H72" s="80"/>
      <c r="I72" s="99" t="s">
        <v>181</v>
      </c>
      <c r="J72" s="18"/>
      <c r="K72" s="54"/>
    </row>
    <row r="73" s="2" customFormat="1" ht="72" customHeight="1" spans="1:11">
      <c r="A73" s="81"/>
      <c r="B73" s="81"/>
      <c r="C73" s="81"/>
      <c r="D73" s="81"/>
      <c r="E73" s="81"/>
      <c r="F73" s="81"/>
      <c r="G73" s="81"/>
      <c r="H73" s="80"/>
      <c r="I73" s="99"/>
      <c r="J73" s="18"/>
      <c r="K73" s="54"/>
    </row>
    <row r="74" s="2" customFormat="1" ht="14.25" customHeight="1" spans="1:11">
      <c r="A74" s="82" t="s">
        <v>182</v>
      </c>
      <c r="B74" s="83"/>
      <c r="C74" s="83"/>
      <c r="D74" s="83"/>
      <c r="E74" s="83"/>
      <c r="F74" s="83"/>
      <c r="G74" s="83"/>
      <c r="H74" s="83"/>
      <c r="I74" s="100"/>
      <c r="J74" s="83"/>
      <c r="K74" s="100"/>
    </row>
    <row r="75" s="3" customFormat="1" ht="12" customHeight="1" spans="1:11">
      <c r="A75" s="84" t="s">
        <v>183</v>
      </c>
      <c r="B75" s="84"/>
      <c r="C75" s="84"/>
      <c r="D75" s="84"/>
      <c r="E75" s="84"/>
      <c r="F75" s="84"/>
      <c r="G75" s="84"/>
      <c r="H75" s="84"/>
      <c r="I75" s="101"/>
      <c r="J75" s="84"/>
      <c r="K75" s="101"/>
    </row>
    <row r="76" s="3" customFormat="1" customHeight="1" spans="1:11">
      <c r="A76" s="85" t="s">
        <v>184</v>
      </c>
      <c r="B76" s="85"/>
      <c r="C76" s="85"/>
      <c r="D76" s="85"/>
      <c r="E76" s="85"/>
      <c r="F76" s="85"/>
      <c r="G76" s="85"/>
      <c r="H76" s="85"/>
      <c r="I76" s="102"/>
      <c r="J76" s="85"/>
      <c r="K76" s="102"/>
    </row>
    <row r="81" ht="15.5" spans="2:6">
      <c r="B81" s="86"/>
      <c r="C81" s="86"/>
      <c r="D81" s="87"/>
      <c r="E81" s="87"/>
      <c r="F81" s="88"/>
    </row>
    <row r="82" ht="15.5" spans="2:6">
      <c r="B82" s="86"/>
      <c r="C82" s="86"/>
      <c r="D82" s="87"/>
      <c r="E82" s="87"/>
      <c r="F82" s="88"/>
    </row>
    <row r="87" s="8" customFormat="1" ht="15.5" spans="1:11">
      <c r="A87"/>
      <c r="B87" s="86"/>
      <c r="C87" s="86"/>
      <c r="D87" s="87"/>
      <c r="E87" s="87"/>
      <c r="F87" s="88"/>
      <c r="I87" s="10"/>
      <c r="J87" s="9"/>
      <c r="K87" s="11"/>
    </row>
    <row r="90" ht="15.5" spans="1:11">
      <c r="A90" s="8"/>
      <c r="B90" s="86"/>
      <c r="C90" s="86"/>
      <c r="D90" s="87"/>
      <c r="E90" s="87"/>
      <c r="F90" s="88"/>
      <c r="J90" s="8"/>
      <c r="K90" s="10"/>
    </row>
    <row r="98" ht="17.5" spans="6:11">
      <c r="F98" s="89" t="s">
        <v>185</v>
      </c>
      <c r="G98" s="89"/>
      <c r="H98" s="89"/>
      <c r="I98" s="103"/>
      <c r="J98" s="89"/>
      <c r="K98" s="103"/>
    </row>
    <row r="99" spans="6:11">
      <c r="F99" s="90" t="s">
        <v>186</v>
      </c>
      <c r="G99" s="91"/>
      <c r="H99" s="91"/>
      <c r="I99" s="104"/>
      <c r="J99" s="91"/>
      <c r="K99" s="104"/>
    </row>
    <row r="100" spans="6:11">
      <c r="F100" s="91" t="s">
        <v>187</v>
      </c>
      <c r="G100" s="91"/>
      <c r="H100" s="91"/>
      <c r="I100" s="104"/>
      <c r="J100" s="91"/>
      <c r="K100" s="104"/>
    </row>
    <row r="101" spans="6:11">
      <c r="F101" s="91" t="s">
        <v>187</v>
      </c>
      <c r="G101" s="91"/>
      <c r="H101" s="91"/>
      <c r="I101" s="104"/>
      <c r="J101" s="91"/>
      <c r="K101" s="104"/>
    </row>
  </sheetData>
  <autoFilter ref="B15:K70">
    <extLst/>
  </autoFilter>
  <mergeCells count="31">
    <mergeCell ref="A3:K3"/>
    <mergeCell ref="A4:K4"/>
    <mergeCell ref="A5:K5"/>
    <mergeCell ref="A6:K6"/>
    <mergeCell ref="A7:B7"/>
    <mergeCell ref="H10:I10"/>
    <mergeCell ref="A13:G13"/>
    <mergeCell ref="B14:F14"/>
    <mergeCell ref="G14:H14"/>
    <mergeCell ref="I14:J14"/>
    <mergeCell ref="G15:H15"/>
    <mergeCell ref="I15:J15"/>
    <mergeCell ref="B63:F63"/>
    <mergeCell ref="I63:J63"/>
    <mergeCell ref="A64:K64"/>
    <mergeCell ref="B65:K65"/>
    <mergeCell ref="B66:J66"/>
    <mergeCell ref="B67:J67"/>
    <mergeCell ref="B68:J68"/>
    <mergeCell ref="B69:J69"/>
    <mergeCell ref="B70:J70"/>
    <mergeCell ref="A74:K74"/>
    <mergeCell ref="A75:K75"/>
    <mergeCell ref="A76:K76"/>
    <mergeCell ref="F98:K98"/>
    <mergeCell ref="F100:K100"/>
    <mergeCell ref="F101:K101"/>
    <mergeCell ref="A15:A63"/>
    <mergeCell ref="A65:A70"/>
    <mergeCell ref="A1:K2"/>
    <mergeCell ref="A8:E12"/>
  </mergeCells>
  <hyperlinks>
    <hyperlink ref="A74" r:id="rId2" display="http://www.arivotyre.co.uk/"/>
    <hyperlink ref="A4" r:id="rId3" display="Tel:+86 532 84615175     Fax:+86 532 84615175"/>
  </hyperlinks>
  <printOptions horizontalCentered="1"/>
  <pageMargins left="0" right="0" top="0.15625" bottom="0" header="0.511805555555556" footer="0.511805555555556"/>
  <pageSetup paperSize="9" scale="57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O79"/>
  <sheetViews>
    <sheetView view="pageBreakPreview" zoomScaleNormal="100" workbookViewId="0">
      <selection activeCell="A7" sqref="A7:O7"/>
    </sheetView>
  </sheetViews>
  <sheetFormatPr defaultColWidth="9" defaultRowHeight="15"/>
  <cols>
    <col min="1" max="1" width="7.375" customWidth="1"/>
    <col min="2" max="2" width="13.875" customWidth="1"/>
    <col min="3" max="3" width="10.5" style="8" customWidth="1"/>
    <col min="4" max="4" width="10" style="8" customWidth="1"/>
    <col min="5" max="5" width="15" style="9" customWidth="1"/>
    <col min="6" max="6" width="14" style="9" customWidth="1"/>
    <col min="7" max="7" width="20.375" customWidth="1"/>
    <col min="8" max="8" width="9.625" style="8" customWidth="1"/>
    <col min="9" max="9" width="7.75" style="8" customWidth="1"/>
    <col min="10" max="10" width="8.875" style="8" customWidth="1"/>
    <col min="11" max="11" width="8.875" style="105" customWidth="1"/>
    <col min="12" max="12" width="8.375" style="8" customWidth="1"/>
    <col min="13" max="13" width="4.5" style="8" customWidth="1"/>
    <col min="14" max="14" width="4.875" style="8" customWidth="1"/>
    <col min="15" max="15" width="5.875" customWidth="1"/>
    <col min="17" max="17" width="12.625"/>
  </cols>
  <sheetData>
    <row r="1" spans="1:1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29"/>
      <c r="L1" s="106"/>
      <c r="M1" s="106"/>
      <c r="N1" s="106"/>
      <c r="O1" s="106"/>
    </row>
    <row r="2" s="1" customFormat="1" ht="14.25" customHeight="1" spans="1: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29"/>
      <c r="L2" s="106"/>
      <c r="M2" s="106"/>
      <c r="N2" s="106"/>
      <c r="O2" s="106"/>
    </row>
    <row r="3" s="1" customFormat="1" ht="14.25" customHeight="1" spans="1:1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29"/>
      <c r="L3" s="106"/>
      <c r="M3" s="106"/>
      <c r="N3" s="106"/>
      <c r="O3" s="106"/>
    </row>
    <row r="4" ht="27.5" spans="1:15">
      <c r="A4" s="107" t="s">
        <v>1</v>
      </c>
      <c r="B4" s="107"/>
      <c r="C4" s="107"/>
      <c r="D4" s="107"/>
      <c r="E4" s="107"/>
      <c r="F4" s="107"/>
      <c r="G4" s="107"/>
      <c r="H4" s="107"/>
      <c r="I4" s="107"/>
      <c r="J4" s="107"/>
      <c r="K4" s="130"/>
      <c r="L4" s="107"/>
      <c r="M4" s="107"/>
      <c r="N4" s="107"/>
      <c r="O4" s="107"/>
    </row>
    <row r="5" ht="12" customHeight="1" spans="1:15">
      <c r="A5" s="108" t="s">
        <v>2</v>
      </c>
      <c r="B5" s="108"/>
      <c r="C5" s="108"/>
      <c r="D5" s="108"/>
      <c r="E5" s="108"/>
      <c r="F5" s="108"/>
      <c r="G5" s="108"/>
      <c r="H5" s="108"/>
      <c r="I5" s="108"/>
      <c r="J5" s="108"/>
      <c r="K5" s="131"/>
      <c r="L5" s="108"/>
      <c r="M5" s="108"/>
      <c r="N5" s="108"/>
      <c r="O5" s="108"/>
    </row>
    <row r="6" ht="18.95" customHeight="1" spans="1:15">
      <c r="A6" s="108" t="s">
        <v>3</v>
      </c>
      <c r="B6" s="108"/>
      <c r="C6" s="109"/>
      <c r="D6" s="109"/>
      <c r="E6" s="109"/>
      <c r="F6" s="109"/>
      <c r="G6" s="109"/>
      <c r="H6" s="109"/>
      <c r="I6" s="109"/>
      <c r="J6" s="109"/>
      <c r="K6" s="132"/>
      <c r="L6" s="109"/>
      <c r="M6" s="109"/>
      <c r="N6" s="109"/>
      <c r="O6" s="109"/>
    </row>
    <row r="7" ht="25" spans="1:15">
      <c r="A7" s="110" t="s">
        <v>188</v>
      </c>
      <c r="B7" s="110"/>
      <c r="C7" s="110"/>
      <c r="D7" s="110"/>
      <c r="E7" s="110"/>
      <c r="F7" s="110"/>
      <c r="G7" s="110"/>
      <c r="H7" s="110"/>
      <c r="I7" s="110"/>
      <c r="J7" s="110"/>
      <c r="K7" s="133"/>
      <c r="L7" s="110"/>
      <c r="M7" s="110"/>
      <c r="N7" s="110"/>
      <c r="O7" s="110"/>
    </row>
    <row r="8" s="2" customFormat="1" ht="14.1" customHeight="1" spans="1:15">
      <c r="A8" s="16" t="s">
        <v>5</v>
      </c>
      <c r="B8" s="111"/>
      <c r="C8" s="17" t="s">
        <v>189</v>
      </c>
      <c r="D8" s="17" t="s">
        <v>190</v>
      </c>
      <c r="E8" s="112"/>
      <c r="F8" s="112"/>
      <c r="G8" s="112"/>
      <c r="K8" s="134"/>
      <c r="L8" s="3"/>
      <c r="M8" s="3"/>
      <c r="N8" s="3"/>
      <c r="O8" s="3"/>
    </row>
    <row r="9" s="3" customFormat="1" ht="14.1" customHeight="1" spans="1:11">
      <c r="A9" s="19" t="s">
        <v>6</v>
      </c>
      <c r="B9" s="20"/>
      <c r="C9" s="20"/>
      <c r="D9" s="20"/>
      <c r="E9" s="20"/>
      <c r="F9" s="113"/>
      <c r="G9" s="112"/>
      <c r="H9" s="22" t="s">
        <v>7</v>
      </c>
      <c r="I9" s="21"/>
      <c r="J9" s="135"/>
      <c r="K9" s="136"/>
    </row>
    <row r="10" s="3" customFormat="1" ht="14.1" customHeight="1" spans="1:15">
      <c r="A10" s="20"/>
      <c r="B10" s="20"/>
      <c r="C10" s="20"/>
      <c r="D10" s="20"/>
      <c r="E10" s="20"/>
      <c r="F10" s="113"/>
      <c r="G10" s="112"/>
      <c r="H10" s="18"/>
      <c r="I10" s="18"/>
      <c r="J10" s="112"/>
      <c r="K10" s="137"/>
      <c r="L10" s="2"/>
      <c r="M10" s="2"/>
      <c r="N10" s="56"/>
      <c r="O10" s="56"/>
    </row>
    <row r="11" s="3" customFormat="1" ht="14.1" customHeight="1" spans="1:15">
      <c r="A11" s="20"/>
      <c r="B11" s="20"/>
      <c r="C11" s="20"/>
      <c r="D11" s="20"/>
      <c r="E11" s="20"/>
      <c r="F11" s="113"/>
      <c r="G11" s="114"/>
      <c r="H11" s="23" t="s">
        <v>8</v>
      </c>
      <c r="I11" s="23"/>
      <c r="K11" s="138"/>
      <c r="O11" s="139"/>
    </row>
    <row r="12" s="3" customFormat="1" ht="14.1" customHeight="1" spans="1:15">
      <c r="A12" s="20"/>
      <c r="B12" s="20"/>
      <c r="C12" s="20"/>
      <c r="D12" s="20"/>
      <c r="E12" s="20"/>
      <c r="F12" s="113"/>
      <c r="G12" s="114"/>
      <c r="H12" s="115"/>
      <c r="I12" s="140"/>
      <c r="J12" s="140"/>
      <c r="K12" s="141"/>
      <c r="L12" s="4"/>
      <c r="O12" s="139"/>
    </row>
    <row r="13" s="3" customFormat="1" ht="14.1" customHeight="1" spans="1:15">
      <c r="A13" s="20"/>
      <c r="B13" s="20"/>
      <c r="C13" s="20"/>
      <c r="D13" s="20"/>
      <c r="E13" s="20"/>
      <c r="F13" s="113"/>
      <c r="G13" s="114"/>
      <c r="H13" s="116"/>
      <c r="I13" s="142"/>
      <c r="J13" s="142"/>
      <c r="K13" s="143"/>
      <c r="O13" s="139"/>
    </row>
    <row r="14" s="4" customFormat="1" ht="21" customHeight="1" spans="1:15">
      <c r="A14" s="24" t="s">
        <v>9</v>
      </c>
      <c r="B14" s="24"/>
      <c r="C14" s="24"/>
      <c r="D14" s="24"/>
      <c r="E14" s="24"/>
      <c r="F14" s="24"/>
      <c r="G14" s="24"/>
      <c r="H14" s="2"/>
      <c r="I14" s="144"/>
      <c r="J14" s="145"/>
      <c r="K14" s="146"/>
      <c r="L14" s="16"/>
      <c r="M14" s="16"/>
      <c r="N14" s="16"/>
      <c r="O14" s="147"/>
    </row>
    <row r="15" s="5" customFormat="1" ht="18.75" customHeight="1" spans="1:15">
      <c r="A15" s="117" t="s">
        <v>10</v>
      </c>
      <c r="B15" s="117" t="s">
        <v>191</v>
      </c>
      <c r="C15" s="117" t="s">
        <v>11</v>
      </c>
      <c r="D15" s="117"/>
      <c r="E15" s="117"/>
      <c r="F15" s="117"/>
      <c r="G15" s="117"/>
      <c r="H15" s="118" t="s">
        <v>12</v>
      </c>
      <c r="I15" s="118"/>
      <c r="J15" s="148" t="s">
        <v>192</v>
      </c>
      <c r="K15" s="149"/>
      <c r="L15" s="118" t="s">
        <v>192</v>
      </c>
      <c r="M15" s="118"/>
      <c r="N15" s="118" t="s">
        <v>193</v>
      </c>
      <c r="O15" s="118"/>
    </row>
    <row r="16" s="5" customFormat="1" ht="15.95" customHeight="1" spans="1:15">
      <c r="A16" s="27" t="s">
        <v>15</v>
      </c>
      <c r="B16" s="119" t="s">
        <v>194</v>
      </c>
      <c r="C16" s="120" t="s">
        <v>16</v>
      </c>
      <c r="D16" s="120" t="s">
        <v>17</v>
      </c>
      <c r="E16" s="120" t="s">
        <v>18</v>
      </c>
      <c r="F16" s="120" t="s">
        <v>19</v>
      </c>
      <c r="G16" s="120" t="s">
        <v>20</v>
      </c>
      <c r="H16" s="118"/>
      <c r="I16" s="118"/>
      <c r="J16" s="118" t="s">
        <v>195</v>
      </c>
      <c r="K16" s="150"/>
      <c r="L16" s="118"/>
      <c r="M16" s="118"/>
      <c r="N16" s="118"/>
      <c r="O16" s="118"/>
    </row>
    <row r="17" s="5" customFormat="1" ht="17.1" customHeight="1" spans="1:15">
      <c r="A17" s="31"/>
      <c r="B17" s="119"/>
      <c r="C17" s="121" t="s">
        <v>22</v>
      </c>
      <c r="D17" s="121" t="s">
        <v>23</v>
      </c>
      <c r="E17" s="122" t="s">
        <v>24</v>
      </c>
      <c r="F17" s="119" t="s">
        <v>25</v>
      </c>
      <c r="G17" s="35" t="s">
        <v>26</v>
      </c>
      <c r="H17" s="123">
        <v>20</v>
      </c>
      <c r="I17" s="151" t="s">
        <v>27</v>
      </c>
      <c r="J17" s="152">
        <v>5.52</v>
      </c>
      <c r="K17" s="70">
        <f t="shared" ref="K17:K63" si="0">J17*H17</f>
        <v>110.4</v>
      </c>
      <c r="L17" s="153">
        <v>9701</v>
      </c>
      <c r="M17" s="154" t="s">
        <v>195</v>
      </c>
      <c r="N17" s="154">
        <v>62</v>
      </c>
      <c r="O17" s="154" t="s">
        <v>196</v>
      </c>
    </row>
    <row r="18" s="5" customFormat="1" ht="18" customHeight="1" spans="1:15">
      <c r="A18" s="31"/>
      <c r="B18" s="119"/>
      <c r="C18" s="121" t="s">
        <v>22</v>
      </c>
      <c r="D18" s="121" t="s">
        <v>29</v>
      </c>
      <c r="E18" s="122" t="s">
        <v>30</v>
      </c>
      <c r="F18" s="119" t="s">
        <v>31</v>
      </c>
      <c r="G18" s="35" t="s">
        <v>32</v>
      </c>
      <c r="H18" s="123">
        <v>12</v>
      </c>
      <c r="I18" s="151" t="s">
        <v>27</v>
      </c>
      <c r="J18" s="152">
        <v>6.24</v>
      </c>
      <c r="K18" s="70">
        <f t="shared" si="0"/>
        <v>74.88</v>
      </c>
      <c r="L18" s="155"/>
      <c r="M18" s="154"/>
      <c r="N18" s="154"/>
      <c r="O18" s="154"/>
    </row>
    <row r="19" s="5" customFormat="1" ht="18" customHeight="1" spans="1:15">
      <c r="A19" s="31"/>
      <c r="B19" s="119"/>
      <c r="C19" s="121" t="s">
        <v>22</v>
      </c>
      <c r="D19" s="121" t="s">
        <v>33</v>
      </c>
      <c r="E19" s="122" t="s">
        <v>34</v>
      </c>
      <c r="F19" s="119" t="s">
        <v>35</v>
      </c>
      <c r="G19" s="35" t="s">
        <v>32</v>
      </c>
      <c r="H19" s="123">
        <v>20</v>
      </c>
      <c r="I19" s="151" t="s">
        <v>27</v>
      </c>
      <c r="J19" s="152">
        <v>7.22</v>
      </c>
      <c r="K19" s="70">
        <f t="shared" si="0"/>
        <v>144.4</v>
      </c>
      <c r="L19" s="155"/>
      <c r="M19" s="154"/>
      <c r="N19" s="154"/>
      <c r="O19" s="154"/>
    </row>
    <row r="20" s="5" customFormat="1" ht="18" customHeight="1" spans="1:15">
      <c r="A20" s="31"/>
      <c r="B20" s="119"/>
      <c r="C20" s="121" t="s">
        <v>22</v>
      </c>
      <c r="D20" s="121" t="s">
        <v>36</v>
      </c>
      <c r="E20" s="122" t="s">
        <v>37</v>
      </c>
      <c r="F20" s="119" t="s">
        <v>38</v>
      </c>
      <c r="G20" s="35" t="s">
        <v>26</v>
      </c>
      <c r="H20" s="123">
        <v>20</v>
      </c>
      <c r="I20" s="151" t="s">
        <v>27</v>
      </c>
      <c r="J20" s="152">
        <v>6.79</v>
      </c>
      <c r="K20" s="70">
        <f t="shared" si="0"/>
        <v>135.8</v>
      </c>
      <c r="L20" s="155"/>
      <c r="M20" s="154"/>
      <c r="N20" s="154"/>
      <c r="O20" s="154"/>
    </row>
    <row r="21" s="5" customFormat="1" ht="18" customHeight="1" spans="1:15">
      <c r="A21" s="31"/>
      <c r="B21" s="119"/>
      <c r="C21" s="121" t="s">
        <v>22</v>
      </c>
      <c r="D21" s="121" t="s">
        <v>39</v>
      </c>
      <c r="E21" s="122" t="s">
        <v>40</v>
      </c>
      <c r="F21" s="119" t="s">
        <v>41</v>
      </c>
      <c r="G21" s="35" t="s">
        <v>42</v>
      </c>
      <c r="H21" s="123">
        <v>20</v>
      </c>
      <c r="I21" s="151" t="s">
        <v>27</v>
      </c>
      <c r="J21" s="152">
        <v>10.88</v>
      </c>
      <c r="K21" s="70">
        <f t="shared" si="0"/>
        <v>217.6</v>
      </c>
      <c r="L21" s="155"/>
      <c r="M21" s="154"/>
      <c r="N21" s="154"/>
      <c r="O21" s="154"/>
    </row>
    <row r="22" s="5" customFormat="1" ht="18" customHeight="1" spans="1:15">
      <c r="A22" s="31"/>
      <c r="B22" s="119"/>
      <c r="C22" s="121" t="s">
        <v>22</v>
      </c>
      <c r="D22" s="121" t="s">
        <v>43</v>
      </c>
      <c r="E22" s="122" t="s">
        <v>44</v>
      </c>
      <c r="F22" s="119" t="s">
        <v>45</v>
      </c>
      <c r="G22" s="35" t="s">
        <v>26</v>
      </c>
      <c r="H22" s="123">
        <v>20</v>
      </c>
      <c r="I22" s="151" t="s">
        <v>27</v>
      </c>
      <c r="J22" s="152">
        <v>7.03</v>
      </c>
      <c r="K22" s="70">
        <f t="shared" si="0"/>
        <v>140.6</v>
      </c>
      <c r="L22" s="155"/>
      <c r="M22" s="154"/>
      <c r="N22" s="154"/>
      <c r="O22" s="154"/>
    </row>
    <row r="23" s="5" customFormat="1" ht="18" customHeight="1" spans="1:15">
      <c r="A23" s="31"/>
      <c r="B23" s="119"/>
      <c r="C23" s="121" t="s">
        <v>22</v>
      </c>
      <c r="D23" s="121" t="s">
        <v>46</v>
      </c>
      <c r="E23" s="122" t="s">
        <v>47</v>
      </c>
      <c r="F23" s="119" t="s">
        <v>48</v>
      </c>
      <c r="G23" s="35" t="s">
        <v>26</v>
      </c>
      <c r="H23" s="123">
        <v>20</v>
      </c>
      <c r="I23" s="151" t="s">
        <v>27</v>
      </c>
      <c r="J23" s="152">
        <v>7.6</v>
      </c>
      <c r="K23" s="70">
        <f t="shared" si="0"/>
        <v>152</v>
      </c>
      <c r="L23" s="155"/>
      <c r="M23" s="154"/>
      <c r="N23" s="154"/>
      <c r="O23" s="154"/>
    </row>
    <row r="24" s="5" customFormat="1" ht="18" customHeight="1" spans="1:15">
      <c r="A24" s="31"/>
      <c r="B24" s="119"/>
      <c r="C24" s="121" t="s">
        <v>22</v>
      </c>
      <c r="D24" s="121" t="s">
        <v>49</v>
      </c>
      <c r="E24" s="122" t="s">
        <v>50</v>
      </c>
      <c r="F24" s="119" t="s">
        <v>51</v>
      </c>
      <c r="G24" s="35" t="s">
        <v>26</v>
      </c>
      <c r="H24" s="123">
        <v>40</v>
      </c>
      <c r="I24" s="151" t="s">
        <v>27</v>
      </c>
      <c r="J24" s="152">
        <v>8</v>
      </c>
      <c r="K24" s="70">
        <f t="shared" si="0"/>
        <v>320</v>
      </c>
      <c r="L24" s="155"/>
      <c r="M24" s="154"/>
      <c r="N24" s="154"/>
      <c r="O24" s="154"/>
    </row>
    <row r="25" s="5" customFormat="1" ht="18" customHeight="1" spans="1:15">
      <c r="A25" s="31"/>
      <c r="B25" s="119"/>
      <c r="C25" s="121" t="s">
        <v>22</v>
      </c>
      <c r="D25" s="121" t="s">
        <v>52</v>
      </c>
      <c r="E25" s="122" t="s">
        <v>53</v>
      </c>
      <c r="F25" s="119" t="s">
        <v>54</v>
      </c>
      <c r="G25" s="35" t="s">
        <v>26</v>
      </c>
      <c r="H25" s="123">
        <v>20</v>
      </c>
      <c r="I25" s="151" t="s">
        <v>27</v>
      </c>
      <c r="J25" s="152">
        <v>8.51</v>
      </c>
      <c r="K25" s="70">
        <f t="shared" si="0"/>
        <v>170.2</v>
      </c>
      <c r="L25" s="155"/>
      <c r="M25" s="154"/>
      <c r="N25" s="154"/>
      <c r="O25" s="154"/>
    </row>
    <row r="26" s="5" customFormat="1" ht="18" customHeight="1" spans="1:15">
      <c r="A26" s="31"/>
      <c r="B26" s="119"/>
      <c r="C26" s="121" t="s">
        <v>22</v>
      </c>
      <c r="D26" s="121" t="s">
        <v>55</v>
      </c>
      <c r="E26" s="122" t="s">
        <v>56</v>
      </c>
      <c r="F26" s="124" t="s">
        <v>57</v>
      </c>
      <c r="G26" s="35" t="s">
        <v>58</v>
      </c>
      <c r="H26" s="123">
        <v>20</v>
      </c>
      <c r="I26" s="151" t="s">
        <v>27</v>
      </c>
      <c r="J26" s="124">
        <v>9.66</v>
      </c>
      <c r="K26" s="70">
        <f t="shared" si="0"/>
        <v>193.2</v>
      </c>
      <c r="L26" s="155"/>
      <c r="M26" s="154"/>
      <c r="N26" s="154"/>
      <c r="O26" s="154"/>
    </row>
    <row r="27" s="5" customFormat="1" ht="18" customHeight="1" spans="1:15">
      <c r="A27" s="31"/>
      <c r="B27" s="119"/>
      <c r="C27" s="121" t="s">
        <v>22</v>
      </c>
      <c r="D27" s="121" t="s">
        <v>59</v>
      </c>
      <c r="E27" s="122" t="s">
        <v>60</v>
      </c>
      <c r="F27" s="119" t="s">
        <v>61</v>
      </c>
      <c r="G27" s="35" t="s">
        <v>58</v>
      </c>
      <c r="H27" s="123">
        <v>20</v>
      </c>
      <c r="I27" s="151" t="s">
        <v>27</v>
      </c>
      <c r="J27" s="152">
        <v>10</v>
      </c>
      <c r="K27" s="70">
        <f t="shared" si="0"/>
        <v>200</v>
      </c>
      <c r="L27" s="155"/>
      <c r="M27" s="154"/>
      <c r="N27" s="154"/>
      <c r="O27" s="154"/>
    </row>
    <row r="28" s="5" customFormat="1" ht="18" customHeight="1" spans="1:15">
      <c r="A28" s="31"/>
      <c r="B28" s="119"/>
      <c r="C28" s="121" t="s">
        <v>22</v>
      </c>
      <c r="D28" s="121" t="s">
        <v>62</v>
      </c>
      <c r="E28" s="122" t="s">
        <v>63</v>
      </c>
      <c r="F28" s="119" t="s">
        <v>64</v>
      </c>
      <c r="G28" s="35" t="s">
        <v>58</v>
      </c>
      <c r="H28" s="123">
        <v>20</v>
      </c>
      <c r="I28" s="151" t="s">
        <v>27</v>
      </c>
      <c r="J28" s="152">
        <v>10.51</v>
      </c>
      <c r="K28" s="70">
        <f t="shared" si="0"/>
        <v>210.2</v>
      </c>
      <c r="L28" s="155"/>
      <c r="M28" s="154"/>
      <c r="N28" s="154"/>
      <c r="O28" s="154"/>
    </row>
    <row r="29" s="5" customFormat="1" ht="18" customHeight="1" spans="1:15">
      <c r="A29" s="31"/>
      <c r="B29" s="119"/>
      <c r="C29" s="121" t="s">
        <v>22</v>
      </c>
      <c r="D29" s="121" t="s">
        <v>65</v>
      </c>
      <c r="E29" s="122" t="s">
        <v>63</v>
      </c>
      <c r="F29" s="119" t="s">
        <v>66</v>
      </c>
      <c r="G29" s="35" t="s">
        <v>67</v>
      </c>
      <c r="H29" s="123">
        <v>20</v>
      </c>
      <c r="I29" s="151" t="s">
        <v>27</v>
      </c>
      <c r="J29" s="152">
        <v>10.14</v>
      </c>
      <c r="K29" s="70">
        <f t="shared" si="0"/>
        <v>202.8</v>
      </c>
      <c r="L29" s="155"/>
      <c r="M29" s="154"/>
      <c r="N29" s="154"/>
      <c r="O29" s="154"/>
    </row>
    <row r="30" s="5" customFormat="1" ht="18" customHeight="1" spans="1:15">
      <c r="A30" s="31"/>
      <c r="B30" s="119"/>
      <c r="C30" s="121" t="s">
        <v>22</v>
      </c>
      <c r="D30" s="121" t="s">
        <v>68</v>
      </c>
      <c r="E30" s="122" t="s">
        <v>69</v>
      </c>
      <c r="F30" s="119" t="s">
        <v>70</v>
      </c>
      <c r="G30" s="35" t="s">
        <v>71</v>
      </c>
      <c r="H30" s="123">
        <v>28</v>
      </c>
      <c r="I30" s="151" t="s">
        <v>27</v>
      </c>
      <c r="J30" s="152">
        <v>12.07</v>
      </c>
      <c r="K30" s="70">
        <f t="shared" si="0"/>
        <v>337.96</v>
      </c>
      <c r="L30" s="155"/>
      <c r="M30" s="154"/>
      <c r="N30" s="154"/>
      <c r="O30" s="154"/>
    </row>
    <row r="31" s="5" customFormat="1" ht="18" customHeight="1" spans="1:15">
      <c r="A31" s="31"/>
      <c r="B31" s="119"/>
      <c r="C31" s="121" t="s">
        <v>22</v>
      </c>
      <c r="D31" s="121" t="s">
        <v>72</v>
      </c>
      <c r="E31" s="122" t="s">
        <v>73</v>
      </c>
      <c r="F31" s="119" t="s">
        <v>74</v>
      </c>
      <c r="G31" s="35" t="s">
        <v>42</v>
      </c>
      <c r="H31" s="123">
        <v>16</v>
      </c>
      <c r="I31" s="151" t="s">
        <v>27</v>
      </c>
      <c r="J31" s="152">
        <v>11.86</v>
      </c>
      <c r="K31" s="70">
        <f t="shared" si="0"/>
        <v>189.76</v>
      </c>
      <c r="L31" s="155"/>
      <c r="M31" s="154"/>
      <c r="N31" s="154"/>
      <c r="O31" s="154"/>
    </row>
    <row r="32" s="5" customFormat="1" ht="18" customHeight="1" spans="1:15">
      <c r="A32" s="31"/>
      <c r="B32" s="119"/>
      <c r="C32" s="121" t="s">
        <v>22</v>
      </c>
      <c r="D32" s="121" t="s">
        <v>75</v>
      </c>
      <c r="E32" s="122" t="s">
        <v>76</v>
      </c>
      <c r="F32" s="124" t="s">
        <v>77</v>
      </c>
      <c r="G32" s="35" t="s">
        <v>67</v>
      </c>
      <c r="H32" s="123">
        <v>20</v>
      </c>
      <c r="I32" s="151" t="s">
        <v>27</v>
      </c>
      <c r="J32" s="124">
        <v>10.55</v>
      </c>
      <c r="K32" s="70">
        <f t="shared" si="0"/>
        <v>211</v>
      </c>
      <c r="L32" s="155"/>
      <c r="M32" s="154"/>
      <c r="N32" s="154"/>
      <c r="O32" s="154"/>
    </row>
    <row r="33" s="5" customFormat="1" ht="18" customHeight="1" spans="1:15">
      <c r="A33" s="31"/>
      <c r="B33" s="119"/>
      <c r="C33" s="121" t="s">
        <v>22</v>
      </c>
      <c r="D33" s="121" t="s">
        <v>78</v>
      </c>
      <c r="E33" s="122" t="s">
        <v>79</v>
      </c>
      <c r="F33" s="119" t="s">
        <v>61</v>
      </c>
      <c r="G33" s="35" t="s">
        <v>58</v>
      </c>
      <c r="H33" s="123">
        <v>20</v>
      </c>
      <c r="I33" s="151" t="s">
        <v>27</v>
      </c>
      <c r="J33" s="152">
        <v>9.91</v>
      </c>
      <c r="K33" s="70">
        <f t="shared" si="0"/>
        <v>198.2</v>
      </c>
      <c r="L33" s="155"/>
      <c r="M33" s="154"/>
      <c r="N33" s="154"/>
      <c r="O33" s="154"/>
    </row>
    <row r="34" s="5" customFormat="1" ht="18" customHeight="1" spans="1:15">
      <c r="A34" s="31"/>
      <c r="B34" s="119"/>
      <c r="C34" s="121" t="s">
        <v>22</v>
      </c>
      <c r="D34" s="121" t="s">
        <v>80</v>
      </c>
      <c r="E34" s="122" t="s">
        <v>81</v>
      </c>
      <c r="F34" s="124" t="s">
        <v>82</v>
      </c>
      <c r="G34" s="35" t="s">
        <v>67</v>
      </c>
      <c r="H34" s="123">
        <v>20</v>
      </c>
      <c r="I34" s="151" t="s">
        <v>27</v>
      </c>
      <c r="J34" s="124">
        <v>11.51</v>
      </c>
      <c r="K34" s="70">
        <f t="shared" si="0"/>
        <v>230.2</v>
      </c>
      <c r="L34" s="155"/>
      <c r="M34" s="154"/>
      <c r="N34" s="154"/>
      <c r="O34" s="154"/>
    </row>
    <row r="35" s="5" customFormat="1" ht="18" customHeight="1" spans="1:15">
      <c r="A35" s="31"/>
      <c r="B35" s="119"/>
      <c r="C35" s="121" t="s">
        <v>22</v>
      </c>
      <c r="D35" s="121" t="s">
        <v>83</v>
      </c>
      <c r="E35" s="122" t="s">
        <v>84</v>
      </c>
      <c r="F35" s="119" t="s">
        <v>85</v>
      </c>
      <c r="G35" s="35" t="s">
        <v>32</v>
      </c>
      <c r="H35" s="123">
        <v>20</v>
      </c>
      <c r="I35" s="151" t="s">
        <v>27</v>
      </c>
      <c r="J35" s="152">
        <v>11</v>
      </c>
      <c r="K35" s="70">
        <f t="shared" si="0"/>
        <v>220</v>
      </c>
      <c r="L35" s="155"/>
      <c r="M35" s="154"/>
      <c r="N35" s="154"/>
      <c r="O35" s="154"/>
    </row>
    <row r="36" s="5" customFormat="1" ht="18" customHeight="1" spans="1:15">
      <c r="A36" s="31"/>
      <c r="B36" s="119"/>
      <c r="C36" s="121" t="s">
        <v>22</v>
      </c>
      <c r="D36" s="121" t="s">
        <v>86</v>
      </c>
      <c r="E36" s="122" t="s">
        <v>87</v>
      </c>
      <c r="F36" s="119" t="s">
        <v>88</v>
      </c>
      <c r="G36" s="35" t="s">
        <v>89</v>
      </c>
      <c r="H36" s="123">
        <v>16</v>
      </c>
      <c r="I36" s="151" t="s">
        <v>27</v>
      </c>
      <c r="J36" s="152">
        <v>12.47</v>
      </c>
      <c r="K36" s="70">
        <f t="shared" si="0"/>
        <v>199.52</v>
      </c>
      <c r="L36" s="155"/>
      <c r="M36" s="154"/>
      <c r="N36" s="154"/>
      <c r="O36" s="154"/>
    </row>
    <row r="37" s="5" customFormat="1" ht="18" customHeight="1" spans="1:15">
      <c r="A37" s="31"/>
      <c r="B37" s="119"/>
      <c r="C37" s="121" t="s">
        <v>22</v>
      </c>
      <c r="D37" s="121" t="s">
        <v>90</v>
      </c>
      <c r="E37" s="122" t="s">
        <v>91</v>
      </c>
      <c r="F37" s="119" t="s">
        <v>92</v>
      </c>
      <c r="G37" s="35" t="s">
        <v>67</v>
      </c>
      <c r="H37" s="123">
        <v>12</v>
      </c>
      <c r="I37" s="151" t="s">
        <v>27</v>
      </c>
      <c r="J37" s="152">
        <v>10.57</v>
      </c>
      <c r="K37" s="70">
        <f t="shared" si="0"/>
        <v>126.84</v>
      </c>
      <c r="L37" s="155"/>
      <c r="M37" s="154"/>
      <c r="N37" s="154"/>
      <c r="O37" s="154"/>
    </row>
    <row r="38" s="5" customFormat="1" ht="18" customHeight="1" spans="1:15">
      <c r="A38" s="31"/>
      <c r="B38" s="119"/>
      <c r="C38" s="121" t="s">
        <v>22</v>
      </c>
      <c r="D38" s="121" t="s">
        <v>93</v>
      </c>
      <c r="E38" s="122" t="s">
        <v>94</v>
      </c>
      <c r="F38" s="124" t="s">
        <v>95</v>
      </c>
      <c r="G38" s="35" t="s">
        <v>96</v>
      </c>
      <c r="H38" s="123">
        <v>12</v>
      </c>
      <c r="I38" s="151" t="s">
        <v>27</v>
      </c>
      <c r="J38" s="124">
        <v>13.77</v>
      </c>
      <c r="K38" s="70">
        <f t="shared" si="0"/>
        <v>165.24</v>
      </c>
      <c r="L38" s="155"/>
      <c r="M38" s="154"/>
      <c r="N38" s="154"/>
      <c r="O38" s="154"/>
    </row>
    <row r="39" s="5" customFormat="1" ht="18" customHeight="1" spans="1:15">
      <c r="A39" s="31"/>
      <c r="B39" s="119"/>
      <c r="C39" s="121" t="s">
        <v>22</v>
      </c>
      <c r="D39" s="121" t="s">
        <v>97</v>
      </c>
      <c r="E39" s="122" t="s">
        <v>94</v>
      </c>
      <c r="F39" s="124" t="s">
        <v>98</v>
      </c>
      <c r="G39" s="35" t="s">
        <v>89</v>
      </c>
      <c r="H39" s="123">
        <v>16</v>
      </c>
      <c r="I39" s="151" t="s">
        <v>27</v>
      </c>
      <c r="J39" s="124">
        <v>13.41</v>
      </c>
      <c r="K39" s="70">
        <f t="shared" si="0"/>
        <v>214.56</v>
      </c>
      <c r="L39" s="155"/>
      <c r="M39" s="154"/>
      <c r="N39" s="154"/>
      <c r="O39" s="154"/>
    </row>
    <row r="40" s="5" customFormat="1" ht="18" customHeight="1" spans="1:15">
      <c r="A40" s="31"/>
      <c r="B40" s="119"/>
      <c r="C40" s="121" t="s">
        <v>22</v>
      </c>
      <c r="D40" s="121" t="s">
        <v>99</v>
      </c>
      <c r="E40" s="122" t="s">
        <v>100</v>
      </c>
      <c r="F40" s="119" t="s">
        <v>101</v>
      </c>
      <c r="G40" s="35" t="s">
        <v>67</v>
      </c>
      <c r="H40" s="123">
        <v>12</v>
      </c>
      <c r="I40" s="151" t="s">
        <v>27</v>
      </c>
      <c r="J40" s="152">
        <v>11.06</v>
      </c>
      <c r="K40" s="70">
        <f t="shared" si="0"/>
        <v>132.72</v>
      </c>
      <c r="L40" s="155"/>
      <c r="M40" s="154"/>
      <c r="N40" s="154"/>
      <c r="O40" s="154"/>
    </row>
    <row r="41" s="5" customFormat="1" ht="18" customHeight="1" spans="1:15">
      <c r="A41" s="31"/>
      <c r="B41" s="119"/>
      <c r="C41" s="121" t="s">
        <v>22</v>
      </c>
      <c r="D41" s="121" t="s">
        <v>102</v>
      </c>
      <c r="E41" s="122" t="s">
        <v>103</v>
      </c>
      <c r="F41" s="124" t="s">
        <v>104</v>
      </c>
      <c r="G41" s="35" t="s">
        <v>67</v>
      </c>
      <c r="H41" s="123">
        <v>20</v>
      </c>
      <c r="I41" s="151" t="s">
        <v>27</v>
      </c>
      <c r="J41" s="124">
        <v>12.25</v>
      </c>
      <c r="K41" s="70">
        <f t="shared" si="0"/>
        <v>245</v>
      </c>
      <c r="L41" s="155"/>
      <c r="M41" s="154"/>
      <c r="N41" s="154"/>
      <c r="O41" s="154"/>
    </row>
    <row r="42" s="5" customFormat="1" ht="18" customHeight="1" spans="1:15">
      <c r="A42" s="31"/>
      <c r="B42" s="119"/>
      <c r="C42" s="121" t="s">
        <v>22</v>
      </c>
      <c r="D42" s="121" t="s">
        <v>105</v>
      </c>
      <c r="E42" s="122" t="s">
        <v>106</v>
      </c>
      <c r="F42" s="119" t="s">
        <v>107</v>
      </c>
      <c r="G42" s="35" t="s">
        <v>67</v>
      </c>
      <c r="H42" s="123">
        <v>48</v>
      </c>
      <c r="I42" s="151" t="s">
        <v>27</v>
      </c>
      <c r="J42" s="152">
        <v>12.4</v>
      </c>
      <c r="K42" s="70">
        <f t="shared" si="0"/>
        <v>595.2</v>
      </c>
      <c r="L42" s="155"/>
      <c r="M42" s="154"/>
      <c r="N42" s="154"/>
      <c r="O42" s="154"/>
    </row>
    <row r="43" s="5" customFormat="1" ht="18" customHeight="1" spans="1:15">
      <c r="A43" s="31"/>
      <c r="B43" s="119"/>
      <c r="C43" s="121" t="s">
        <v>22</v>
      </c>
      <c r="D43" s="121" t="s">
        <v>108</v>
      </c>
      <c r="E43" s="122" t="s">
        <v>109</v>
      </c>
      <c r="F43" s="119" t="s">
        <v>110</v>
      </c>
      <c r="G43" s="35" t="s">
        <v>67</v>
      </c>
      <c r="H43" s="123">
        <v>20</v>
      </c>
      <c r="I43" s="151" t="s">
        <v>27</v>
      </c>
      <c r="J43" s="152">
        <v>14.91</v>
      </c>
      <c r="K43" s="70">
        <f t="shared" si="0"/>
        <v>298.2</v>
      </c>
      <c r="L43" s="155"/>
      <c r="M43" s="154"/>
      <c r="N43" s="154"/>
      <c r="O43" s="154"/>
    </row>
    <row r="44" s="5" customFormat="1" ht="18" customHeight="1" spans="1:15">
      <c r="A44" s="31"/>
      <c r="B44" s="119"/>
      <c r="C44" s="121" t="s">
        <v>22</v>
      </c>
      <c r="D44" s="121" t="s">
        <v>111</v>
      </c>
      <c r="E44" s="122" t="s">
        <v>112</v>
      </c>
      <c r="F44" s="119" t="s">
        <v>113</v>
      </c>
      <c r="G44" s="35" t="s">
        <v>114</v>
      </c>
      <c r="H44" s="123">
        <v>8</v>
      </c>
      <c r="I44" s="151" t="s">
        <v>27</v>
      </c>
      <c r="J44" s="152">
        <v>15.33</v>
      </c>
      <c r="K44" s="70">
        <f t="shared" si="0"/>
        <v>122.64</v>
      </c>
      <c r="L44" s="155"/>
      <c r="M44" s="154"/>
      <c r="N44" s="154"/>
      <c r="O44" s="154"/>
    </row>
    <row r="45" s="5" customFormat="1" ht="18" customHeight="1" spans="1:15">
      <c r="A45" s="31"/>
      <c r="B45" s="119"/>
      <c r="C45" s="121" t="s">
        <v>22</v>
      </c>
      <c r="D45" s="121" t="s">
        <v>115</v>
      </c>
      <c r="E45" s="122" t="s">
        <v>116</v>
      </c>
      <c r="F45" s="119" t="s">
        <v>117</v>
      </c>
      <c r="G45" s="35" t="s">
        <v>67</v>
      </c>
      <c r="H45" s="123">
        <v>20</v>
      </c>
      <c r="I45" s="151" t="s">
        <v>27</v>
      </c>
      <c r="J45" s="152">
        <v>13.8</v>
      </c>
      <c r="K45" s="70">
        <f t="shared" si="0"/>
        <v>276</v>
      </c>
      <c r="L45" s="155"/>
      <c r="M45" s="154"/>
      <c r="N45" s="154"/>
      <c r="O45" s="154"/>
    </row>
    <row r="46" s="5" customFormat="1" ht="18" customHeight="1" spans="1:15">
      <c r="A46" s="31"/>
      <c r="B46" s="119"/>
      <c r="C46" s="121" t="s">
        <v>22</v>
      </c>
      <c r="D46" s="121" t="s">
        <v>118</v>
      </c>
      <c r="E46" s="122" t="s">
        <v>119</v>
      </c>
      <c r="F46" s="119" t="s">
        <v>120</v>
      </c>
      <c r="G46" s="35" t="s">
        <v>121</v>
      </c>
      <c r="H46" s="123">
        <v>12</v>
      </c>
      <c r="I46" s="151" t="s">
        <v>27</v>
      </c>
      <c r="J46" s="152">
        <v>16.26</v>
      </c>
      <c r="K46" s="70">
        <f t="shared" si="0"/>
        <v>195.12</v>
      </c>
      <c r="L46" s="155"/>
      <c r="M46" s="154"/>
      <c r="N46" s="154"/>
      <c r="O46" s="154"/>
    </row>
    <row r="47" s="5" customFormat="1" ht="18" customHeight="1" spans="1:15">
      <c r="A47" s="31"/>
      <c r="B47" s="119"/>
      <c r="C47" s="121" t="s">
        <v>22</v>
      </c>
      <c r="D47" s="121" t="s">
        <v>122</v>
      </c>
      <c r="E47" s="122" t="s">
        <v>119</v>
      </c>
      <c r="F47" s="119" t="s">
        <v>123</v>
      </c>
      <c r="G47" s="35" t="s">
        <v>114</v>
      </c>
      <c r="H47" s="123">
        <v>8</v>
      </c>
      <c r="I47" s="151" t="s">
        <v>27</v>
      </c>
      <c r="J47" s="152">
        <v>16.2</v>
      </c>
      <c r="K47" s="70">
        <f t="shared" si="0"/>
        <v>129.6</v>
      </c>
      <c r="L47" s="155"/>
      <c r="M47" s="154"/>
      <c r="N47" s="154"/>
      <c r="O47" s="154"/>
    </row>
    <row r="48" s="5" customFormat="1" ht="18" customHeight="1" spans="1:15">
      <c r="A48" s="31"/>
      <c r="B48" s="119"/>
      <c r="C48" s="121" t="s">
        <v>22</v>
      </c>
      <c r="D48" s="121" t="s">
        <v>124</v>
      </c>
      <c r="E48" s="122" t="s">
        <v>125</v>
      </c>
      <c r="F48" s="119" t="s">
        <v>126</v>
      </c>
      <c r="G48" s="35" t="s">
        <v>89</v>
      </c>
      <c r="H48" s="123">
        <v>20</v>
      </c>
      <c r="I48" s="151" t="s">
        <v>27</v>
      </c>
      <c r="J48" s="152">
        <v>15.98</v>
      </c>
      <c r="K48" s="70">
        <f t="shared" si="0"/>
        <v>319.6</v>
      </c>
      <c r="L48" s="155"/>
      <c r="M48" s="154"/>
      <c r="N48" s="154"/>
      <c r="O48" s="154"/>
    </row>
    <row r="49" s="5" customFormat="1" ht="18" customHeight="1" spans="1:15">
      <c r="A49" s="31"/>
      <c r="B49" s="119"/>
      <c r="C49" s="121" t="s">
        <v>22</v>
      </c>
      <c r="D49" s="121" t="s">
        <v>127</v>
      </c>
      <c r="E49" s="122" t="s">
        <v>128</v>
      </c>
      <c r="F49" s="119" t="s">
        <v>129</v>
      </c>
      <c r="G49" s="35" t="s">
        <v>96</v>
      </c>
      <c r="H49" s="123">
        <v>20</v>
      </c>
      <c r="I49" s="151" t="s">
        <v>27</v>
      </c>
      <c r="J49" s="152">
        <v>16.39</v>
      </c>
      <c r="K49" s="70">
        <f t="shared" si="0"/>
        <v>327.8</v>
      </c>
      <c r="L49" s="155"/>
      <c r="M49" s="154"/>
      <c r="N49" s="154"/>
      <c r="O49" s="154"/>
    </row>
    <row r="50" s="5" customFormat="1" ht="18" customHeight="1" spans="1:15">
      <c r="A50" s="31"/>
      <c r="B50" s="119"/>
      <c r="C50" s="121" t="s">
        <v>22</v>
      </c>
      <c r="D50" s="121" t="s">
        <v>130</v>
      </c>
      <c r="E50" s="122" t="s">
        <v>131</v>
      </c>
      <c r="F50" s="119" t="s">
        <v>132</v>
      </c>
      <c r="G50" s="35" t="s">
        <v>71</v>
      </c>
      <c r="H50" s="123">
        <v>12</v>
      </c>
      <c r="I50" s="151" t="s">
        <v>27</v>
      </c>
      <c r="J50" s="152">
        <v>17.16</v>
      </c>
      <c r="K50" s="70">
        <f t="shared" si="0"/>
        <v>205.92</v>
      </c>
      <c r="L50" s="155"/>
      <c r="M50" s="154"/>
      <c r="N50" s="154"/>
      <c r="O50" s="154"/>
    </row>
    <row r="51" s="5" customFormat="1" ht="18" customHeight="1" spans="1:15">
      <c r="A51" s="31"/>
      <c r="B51" s="119"/>
      <c r="C51" s="121" t="s">
        <v>22</v>
      </c>
      <c r="D51" s="121" t="s">
        <v>133</v>
      </c>
      <c r="E51" s="122" t="s">
        <v>134</v>
      </c>
      <c r="F51" s="124" t="s">
        <v>135</v>
      </c>
      <c r="G51" s="35" t="s">
        <v>67</v>
      </c>
      <c r="H51" s="123">
        <v>8</v>
      </c>
      <c r="I51" s="151" t="s">
        <v>27</v>
      </c>
      <c r="J51" s="124">
        <v>14.88</v>
      </c>
      <c r="K51" s="70">
        <f t="shared" si="0"/>
        <v>119.04</v>
      </c>
      <c r="L51" s="155"/>
      <c r="M51" s="154"/>
      <c r="N51" s="154"/>
      <c r="O51" s="154"/>
    </row>
    <row r="52" s="5" customFormat="1" ht="18" customHeight="1" spans="1:15">
      <c r="A52" s="31"/>
      <c r="B52" s="119"/>
      <c r="C52" s="121" t="s">
        <v>22</v>
      </c>
      <c r="D52" s="121" t="s">
        <v>136</v>
      </c>
      <c r="E52" s="122" t="s">
        <v>137</v>
      </c>
      <c r="F52" s="124" t="s">
        <v>113</v>
      </c>
      <c r="G52" s="35" t="s">
        <v>67</v>
      </c>
      <c r="H52" s="123">
        <v>20</v>
      </c>
      <c r="I52" s="151" t="s">
        <v>27</v>
      </c>
      <c r="J52" s="124">
        <v>14.45</v>
      </c>
      <c r="K52" s="70">
        <f t="shared" si="0"/>
        <v>289</v>
      </c>
      <c r="L52" s="155"/>
      <c r="M52" s="154"/>
      <c r="N52" s="154"/>
      <c r="O52" s="154"/>
    </row>
    <row r="53" s="5" customFormat="1" ht="18" customHeight="1" spans="1:15">
      <c r="A53" s="31"/>
      <c r="B53" s="119"/>
      <c r="C53" s="121" t="s">
        <v>22</v>
      </c>
      <c r="D53" s="121" t="s">
        <v>138</v>
      </c>
      <c r="E53" s="122" t="s">
        <v>137</v>
      </c>
      <c r="F53" s="124" t="s">
        <v>113</v>
      </c>
      <c r="G53" s="35" t="s">
        <v>114</v>
      </c>
      <c r="H53" s="123">
        <v>8</v>
      </c>
      <c r="I53" s="151" t="s">
        <v>27</v>
      </c>
      <c r="J53" s="124">
        <v>15.1</v>
      </c>
      <c r="K53" s="70">
        <f t="shared" si="0"/>
        <v>120.8</v>
      </c>
      <c r="L53" s="155"/>
      <c r="M53" s="154"/>
      <c r="N53" s="154"/>
      <c r="O53" s="154"/>
    </row>
    <row r="54" s="5" customFormat="1" ht="18" customHeight="1" spans="1:15">
      <c r="A54" s="31"/>
      <c r="B54" s="119"/>
      <c r="C54" s="121" t="s">
        <v>22</v>
      </c>
      <c r="D54" s="121" t="s">
        <v>139</v>
      </c>
      <c r="E54" s="122" t="s">
        <v>140</v>
      </c>
      <c r="F54" s="119" t="s">
        <v>123</v>
      </c>
      <c r="G54" s="35" t="s">
        <v>67</v>
      </c>
      <c r="H54" s="123">
        <v>4</v>
      </c>
      <c r="I54" s="151" t="s">
        <v>27</v>
      </c>
      <c r="J54" s="152">
        <v>15.91</v>
      </c>
      <c r="K54" s="70">
        <f t="shared" si="0"/>
        <v>63.64</v>
      </c>
      <c r="L54" s="155"/>
      <c r="M54" s="154"/>
      <c r="N54" s="154"/>
      <c r="O54" s="154"/>
    </row>
    <row r="55" s="5" customFormat="1" ht="18" customHeight="1" spans="1:15">
      <c r="A55" s="31"/>
      <c r="B55" s="119"/>
      <c r="C55" s="121" t="s">
        <v>22</v>
      </c>
      <c r="D55" s="121" t="s">
        <v>141</v>
      </c>
      <c r="E55" s="122" t="s">
        <v>142</v>
      </c>
      <c r="F55" s="119" t="s">
        <v>143</v>
      </c>
      <c r="G55" s="35" t="s">
        <v>67</v>
      </c>
      <c r="H55" s="123">
        <v>12</v>
      </c>
      <c r="I55" s="151" t="s">
        <v>27</v>
      </c>
      <c r="J55" s="152">
        <v>17.87</v>
      </c>
      <c r="K55" s="70">
        <f t="shared" si="0"/>
        <v>214.44</v>
      </c>
      <c r="L55" s="155"/>
      <c r="M55" s="154"/>
      <c r="N55" s="154"/>
      <c r="O55" s="154"/>
    </row>
    <row r="56" s="5" customFormat="1" ht="18" customHeight="1" spans="1:15">
      <c r="A56" s="31"/>
      <c r="B56" s="119"/>
      <c r="C56" s="121" t="s">
        <v>22</v>
      </c>
      <c r="D56" s="121" t="s">
        <v>144</v>
      </c>
      <c r="E56" s="122" t="s">
        <v>145</v>
      </c>
      <c r="F56" s="119" t="s">
        <v>146</v>
      </c>
      <c r="G56" s="35" t="s">
        <v>67</v>
      </c>
      <c r="H56" s="123">
        <v>8</v>
      </c>
      <c r="I56" s="151" t="s">
        <v>27</v>
      </c>
      <c r="J56" s="152">
        <v>16.26</v>
      </c>
      <c r="K56" s="70">
        <f t="shared" si="0"/>
        <v>130.08</v>
      </c>
      <c r="L56" s="155"/>
      <c r="M56" s="154"/>
      <c r="N56" s="154"/>
      <c r="O56" s="154"/>
    </row>
    <row r="57" s="5" customFormat="1" ht="18" customHeight="1" spans="1:15">
      <c r="A57" s="31"/>
      <c r="B57" s="119"/>
      <c r="C57" s="121" t="s">
        <v>22</v>
      </c>
      <c r="D57" s="121" t="s">
        <v>147</v>
      </c>
      <c r="E57" s="122" t="s">
        <v>148</v>
      </c>
      <c r="F57" s="119" t="s">
        <v>149</v>
      </c>
      <c r="G57" s="35" t="s">
        <v>121</v>
      </c>
      <c r="H57" s="123">
        <v>20</v>
      </c>
      <c r="I57" s="151" t="s">
        <v>27</v>
      </c>
      <c r="J57" s="152">
        <v>19.61</v>
      </c>
      <c r="K57" s="70">
        <f t="shared" si="0"/>
        <v>392.2</v>
      </c>
      <c r="L57" s="155"/>
      <c r="M57" s="154"/>
      <c r="N57" s="154"/>
      <c r="O57" s="154"/>
    </row>
    <row r="58" s="5" customFormat="1" ht="18" customHeight="1" spans="1:15">
      <c r="A58" s="31"/>
      <c r="B58" s="119"/>
      <c r="C58" s="121" t="s">
        <v>22</v>
      </c>
      <c r="D58" s="121" t="s">
        <v>150</v>
      </c>
      <c r="E58" s="122" t="s">
        <v>151</v>
      </c>
      <c r="F58" s="124" t="s">
        <v>152</v>
      </c>
      <c r="G58" s="35" t="s">
        <v>67</v>
      </c>
      <c r="H58" s="123">
        <v>8</v>
      </c>
      <c r="I58" s="151" t="s">
        <v>27</v>
      </c>
      <c r="J58" s="124">
        <v>16.94</v>
      </c>
      <c r="K58" s="70">
        <f t="shared" si="0"/>
        <v>135.52</v>
      </c>
      <c r="L58" s="155"/>
      <c r="M58" s="154"/>
      <c r="N58" s="154"/>
      <c r="O58" s="154"/>
    </row>
    <row r="59" s="5" customFormat="1" ht="18" customHeight="1" spans="1:15">
      <c r="A59" s="31"/>
      <c r="B59" s="119"/>
      <c r="C59" s="121" t="s">
        <v>22</v>
      </c>
      <c r="D59" s="121" t="s">
        <v>153</v>
      </c>
      <c r="E59" s="122" t="s">
        <v>154</v>
      </c>
      <c r="F59" s="119" t="s">
        <v>155</v>
      </c>
      <c r="G59" s="35" t="s">
        <v>156</v>
      </c>
      <c r="H59" s="123">
        <v>8</v>
      </c>
      <c r="I59" s="151" t="s">
        <v>27</v>
      </c>
      <c r="J59" s="152">
        <v>19.31</v>
      </c>
      <c r="K59" s="70">
        <f t="shared" si="0"/>
        <v>154.48</v>
      </c>
      <c r="L59" s="155"/>
      <c r="M59" s="154"/>
      <c r="N59" s="154"/>
      <c r="O59" s="154"/>
    </row>
    <row r="60" s="5" customFormat="1" ht="18" customHeight="1" spans="1:15">
      <c r="A60" s="31"/>
      <c r="B60" s="119"/>
      <c r="C60" s="121" t="s">
        <v>22</v>
      </c>
      <c r="D60" s="121" t="s">
        <v>157</v>
      </c>
      <c r="E60" s="122" t="s">
        <v>158</v>
      </c>
      <c r="F60" s="124" t="s">
        <v>159</v>
      </c>
      <c r="G60" s="35" t="s">
        <v>156</v>
      </c>
      <c r="H60" s="123">
        <v>8</v>
      </c>
      <c r="I60" s="151" t="s">
        <v>27</v>
      </c>
      <c r="J60" s="124">
        <v>23.45</v>
      </c>
      <c r="K60" s="70">
        <f t="shared" si="0"/>
        <v>187.6</v>
      </c>
      <c r="L60" s="155"/>
      <c r="M60" s="154"/>
      <c r="N60" s="154"/>
      <c r="O60" s="154"/>
    </row>
    <row r="61" s="5" customFormat="1" ht="18" customHeight="1" spans="1:15">
      <c r="A61" s="31"/>
      <c r="B61" s="119"/>
      <c r="C61" s="121" t="s">
        <v>22</v>
      </c>
      <c r="D61" s="121" t="s">
        <v>160</v>
      </c>
      <c r="E61" s="122" t="s">
        <v>161</v>
      </c>
      <c r="F61" s="119" t="s">
        <v>162</v>
      </c>
      <c r="G61" s="35" t="s">
        <v>163</v>
      </c>
      <c r="H61" s="123">
        <v>12</v>
      </c>
      <c r="I61" s="151" t="s">
        <v>27</v>
      </c>
      <c r="J61" s="152">
        <v>18.48</v>
      </c>
      <c r="K61" s="70">
        <f t="shared" si="0"/>
        <v>221.76</v>
      </c>
      <c r="L61" s="155"/>
      <c r="M61" s="154"/>
      <c r="N61" s="154"/>
      <c r="O61" s="154"/>
    </row>
    <row r="62" s="5" customFormat="1" ht="18" customHeight="1" spans="1:15">
      <c r="A62" s="31"/>
      <c r="B62" s="119"/>
      <c r="C62" s="121" t="s">
        <v>22</v>
      </c>
      <c r="D62" s="121" t="s">
        <v>164</v>
      </c>
      <c r="E62" s="122" t="s">
        <v>165</v>
      </c>
      <c r="F62" s="124" t="s">
        <v>166</v>
      </c>
      <c r="G62" s="35" t="s">
        <v>156</v>
      </c>
      <c r="H62" s="123">
        <v>8</v>
      </c>
      <c r="I62" s="151" t="s">
        <v>27</v>
      </c>
      <c r="J62" s="124">
        <v>27.47</v>
      </c>
      <c r="K62" s="70">
        <f t="shared" si="0"/>
        <v>219.76</v>
      </c>
      <c r="L62" s="155"/>
      <c r="M62" s="154"/>
      <c r="N62" s="154"/>
      <c r="O62" s="154"/>
    </row>
    <row r="63" s="5" customFormat="1" ht="18" customHeight="1" spans="1:15">
      <c r="A63" s="31"/>
      <c r="B63" s="119"/>
      <c r="C63" s="121" t="s">
        <v>22</v>
      </c>
      <c r="D63" s="121" t="s">
        <v>167</v>
      </c>
      <c r="E63" s="122" t="s">
        <v>168</v>
      </c>
      <c r="F63" s="119" t="s">
        <v>169</v>
      </c>
      <c r="G63" s="35" t="s">
        <v>156</v>
      </c>
      <c r="H63" s="123">
        <v>8</v>
      </c>
      <c r="I63" s="151" t="s">
        <v>27</v>
      </c>
      <c r="J63" s="152">
        <v>29.94</v>
      </c>
      <c r="K63" s="70">
        <f t="shared" si="0"/>
        <v>239.52</v>
      </c>
      <c r="L63" s="155"/>
      <c r="M63" s="154"/>
      <c r="N63" s="154"/>
      <c r="O63" s="154"/>
    </row>
    <row r="64" ht="23.1" customHeight="1" spans="1:15">
      <c r="A64" s="125" t="s">
        <v>197</v>
      </c>
      <c r="B64" s="126"/>
      <c r="C64" s="126"/>
      <c r="D64" s="126"/>
      <c r="E64" s="126"/>
      <c r="F64" s="126"/>
      <c r="G64" s="127"/>
      <c r="H64" s="128">
        <f>SUM(H17:H63)</f>
        <v>784</v>
      </c>
      <c r="I64" s="151" t="s">
        <v>27</v>
      </c>
      <c r="J64" s="156"/>
      <c r="K64" s="157">
        <f>SUM(K17:K63)</f>
        <v>9701</v>
      </c>
      <c r="L64" s="119">
        <f>SUM(L17:L63)</f>
        <v>9701</v>
      </c>
      <c r="M64" s="119" t="s">
        <v>195</v>
      </c>
      <c r="N64" s="119">
        <f>SUM(N17:N63)</f>
        <v>62</v>
      </c>
      <c r="O64" s="119" t="s">
        <v>196</v>
      </c>
    </row>
    <row r="65" spans="1:15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66"/>
      <c r="L65" s="158"/>
      <c r="M65" s="158"/>
      <c r="N65" s="158"/>
      <c r="O65" s="162"/>
    </row>
    <row r="66" ht="12.95" customHeight="1" spans="1:15">
      <c r="A66" s="159" t="s">
        <v>172</v>
      </c>
      <c r="B66" s="78" t="s">
        <v>198</v>
      </c>
      <c r="C66" s="160"/>
      <c r="D66" s="160"/>
      <c r="E66" s="160"/>
      <c r="F66" s="159"/>
      <c r="G66" s="161"/>
      <c r="H66" s="158"/>
      <c r="I66" s="158"/>
      <c r="J66" s="158"/>
      <c r="K66" s="166"/>
      <c r="L66" s="158"/>
      <c r="M66" s="158"/>
      <c r="N66" s="158"/>
      <c r="O66" s="162"/>
    </row>
    <row r="67" spans="1:15">
      <c r="A67" s="159"/>
      <c r="B67" s="78" t="s">
        <v>199</v>
      </c>
      <c r="C67" s="160"/>
      <c r="D67" s="160"/>
      <c r="E67" s="160"/>
      <c r="F67" s="159"/>
      <c r="G67" s="161"/>
      <c r="H67" s="158"/>
      <c r="I67" s="158"/>
      <c r="J67" s="158"/>
      <c r="K67" s="166"/>
      <c r="L67" s="158"/>
      <c r="M67" s="158"/>
      <c r="N67" s="158"/>
      <c r="O67" s="162"/>
    </row>
    <row r="68" spans="1:15">
      <c r="A68" s="159"/>
      <c r="B68" s="78" t="s">
        <v>200</v>
      </c>
      <c r="C68" s="160"/>
      <c r="D68" s="160"/>
      <c r="E68" s="160"/>
      <c r="F68" s="159"/>
      <c r="G68" s="161"/>
      <c r="H68" s="158"/>
      <c r="I68" s="158"/>
      <c r="J68" s="158"/>
      <c r="K68" s="166"/>
      <c r="L68" s="158"/>
      <c r="M68" s="158"/>
      <c r="N68" s="158"/>
      <c r="O68" s="162"/>
    </row>
    <row r="69" spans="1:15">
      <c r="A69" s="159"/>
      <c r="B69" s="78" t="s">
        <v>179</v>
      </c>
      <c r="C69" s="160"/>
      <c r="D69" s="160"/>
      <c r="E69" s="160"/>
      <c r="F69" s="159"/>
      <c r="G69" s="161"/>
      <c r="H69" s="158"/>
      <c r="I69" s="158"/>
      <c r="J69" s="158"/>
      <c r="K69" s="166"/>
      <c r="L69" s="158"/>
      <c r="M69" s="158"/>
      <c r="N69" s="158"/>
      <c r="O69" s="162"/>
    </row>
    <row r="70" spans="1:15">
      <c r="A70" s="162"/>
      <c r="B70" s="162"/>
      <c r="C70" s="158"/>
      <c r="D70" s="158"/>
      <c r="E70" s="163"/>
      <c r="F70" s="163"/>
      <c r="G70" s="162"/>
      <c r="H70" s="158"/>
      <c r="I70" s="158"/>
      <c r="J70" s="158"/>
      <c r="K70" s="166"/>
      <c r="L70" s="158"/>
      <c r="M70" s="158"/>
      <c r="N70" s="158"/>
      <c r="O70" s="162"/>
    </row>
    <row r="71" spans="1:15">
      <c r="A71" s="162"/>
      <c r="B71" s="162"/>
      <c r="C71" s="158"/>
      <c r="D71" s="158"/>
      <c r="E71" s="163"/>
      <c r="F71" s="163"/>
      <c r="G71" s="162"/>
      <c r="H71" s="158"/>
      <c r="I71" s="158"/>
      <c r="J71" s="158"/>
      <c r="K71" s="166"/>
      <c r="L71" s="158"/>
      <c r="M71" s="158"/>
      <c r="N71" s="158"/>
      <c r="O71" s="162"/>
    </row>
    <row r="72" spans="1:15">
      <c r="A72" s="162"/>
      <c r="B72" s="162"/>
      <c r="C72" s="158"/>
      <c r="D72" s="158"/>
      <c r="E72" s="163"/>
      <c r="F72" s="163"/>
      <c r="G72" s="162"/>
      <c r="H72" s="158"/>
      <c r="I72" s="158"/>
      <c r="J72" s="158"/>
      <c r="K72" s="166"/>
      <c r="L72" s="158"/>
      <c r="M72" s="158"/>
      <c r="N72" s="158"/>
      <c r="O72" s="162"/>
    </row>
    <row r="73" spans="1:15">
      <c r="A73" s="162"/>
      <c r="B73" s="162"/>
      <c r="C73" s="158"/>
      <c r="D73" s="158"/>
      <c r="E73" s="163"/>
      <c r="F73" s="163"/>
      <c r="G73" s="162"/>
      <c r="H73" s="158"/>
      <c r="I73" s="158"/>
      <c r="J73" s="158"/>
      <c r="K73" s="166"/>
      <c r="L73" s="158"/>
      <c r="M73" s="158"/>
      <c r="N73" s="158"/>
      <c r="O73" s="162"/>
    </row>
    <row r="74" spans="1:15">
      <c r="A74" s="162"/>
      <c r="B74" s="162"/>
      <c r="C74" s="158"/>
      <c r="D74" s="158"/>
      <c r="E74" s="163"/>
      <c r="F74" s="163"/>
      <c r="G74" s="162"/>
      <c r="H74" s="158"/>
      <c r="I74" s="158"/>
      <c r="J74" s="158"/>
      <c r="K74" s="166"/>
      <c r="L74" s="158"/>
      <c r="M74" s="158"/>
      <c r="N74" s="158"/>
      <c r="O74" s="162"/>
    </row>
    <row r="75" spans="1:15">
      <c r="A75" s="164"/>
      <c r="B75" s="164"/>
      <c r="C75" s="163"/>
      <c r="D75" s="163"/>
      <c r="E75" s="163"/>
      <c r="F75" s="163"/>
      <c r="G75" s="163"/>
      <c r="H75" s="163"/>
      <c r="I75" s="163"/>
      <c r="J75" s="163"/>
      <c r="K75" s="167"/>
      <c r="L75" s="163"/>
      <c r="M75" s="163"/>
      <c r="N75" s="163"/>
      <c r="O75" s="162"/>
    </row>
    <row r="76" ht="35.1" customHeight="1" spans="1:15">
      <c r="A76" s="165"/>
      <c r="B76" s="165"/>
      <c r="C76" s="165"/>
      <c r="D76" s="165"/>
      <c r="E76" s="165"/>
      <c r="F76" s="165"/>
      <c r="G76" s="165"/>
      <c r="H76" s="165"/>
      <c r="I76" s="158"/>
      <c r="J76" s="158"/>
      <c r="K76" s="166"/>
      <c r="L76" s="158"/>
      <c r="M76" s="158"/>
      <c r="N76" s="158"/>
      <c r="O76" s="162"/>
    </row>
    <row r="77" spans="1:15">
      <c r="A77" s="82" t="s">
        <v>182</v>
      </c>
      <c r="B77" s="83"/>
      <c r="C77" s="83"/>
      <c r="D77" s="83"/>
      <c r="E77" s="83"/>
      <c r="F77" s="83"/>
      <c r="G77" s="83"/>
      <c r="H77" s="83"/>
      <c r="I77" s="83"/>
      <c r="J77" s="83"/>
      <c r="K77" s="168"/>
      <c r="L77" s="83"/>
      <c r="M77" s="83"/>
      <c r="N77" s="83"/>
      <c r="O77" s="83"/>
    </row>
    <row r="78" spans="1:15">
      <c r="A78" s="85" t="s">
        <v>183</v>
      </c>
      <c r="B78" s="85"/>
      <c r="C78" s="85"/>
      <c r="D78" s="85"/>
      <c r="E78" s="85"/>
      <c r="F78" s="85"/>
      <c r="G78" s="85"/>
      <c r="H78" s="85"/>
      <c r="I78" s="85"/>
      <c r="J78" s="85"/>
      <c r="K78" s="169"/>
      <c r="L78" s="85"/>
      <c r="M78" s="85"/>
      <c r="N78" s="85"/>
      <c r="O78" s="85"/>
    </row>
    <row r="79" spans="1:15">
      <c r="A79" s="85" t="s">
        <v>3</v>
      </c>
      <c r="B79" s="85"/>
      <c r="C79" s="85"/>
      <c r="D79" s="85"/>
      <c r="E79" s="85"/>
      <c r="F79" s="85"/>
      <c r="G79" s="85"/>
      <c r="H79" s="85"/>
      <c r="I79" s="85"/>
      <c r="J79" s="85"/>
      <c r="K79" s="169"/>
      <c r="L79" s="85"/>
      <c r="M79" s="85"/>
      <c r="N79" s="85"/>
      <c r="O79" s="85"/>
    </row>
  </sheetData>
  <sortState ref="D17:K63">
    <sortCondition ref="E17:E63"/>
    <sortCondition ref="G17:G63"/>
  </sortState>
  <mergeCells count="29">
    <mergeCell ref="A4:O4"/>
    <mergeCell ref="A5:O5"/>
    <mergeCell ref="A6:O6"/>
    <mergeCell ref="A7:O7"/>
    <mergeCell ref="H11:I11"/>
    <mergeCell ref="I12:J12"/>
    <mergeCell ref="A14:G14"/>
    <mergeCell ref="C15:G15"/>
    <mergeCell ref="H15:I15"/>
    <mergeCell ref="J15:K15"/>
    <mergeCell ref="L15:M15"/>
    <mergeCell ref="N15:O15"/>
    <mergeCell ref="H16:I16"/>
    <mergeCell ref="J16:K16"/>
    <mergeCell ref="L16:M16"/>
    <mergeCell ref="N16:O16"/>
    <mergeCell ref="A64:G64"/>
    <mergeCell ref="A77:O77"/>
    <mergeCell ref="A78:O78"/>
    <mergeCell ref="A79:O79"/>
    <mergeCell ref="A16:A63"/>
    <mergeCell ref="A66:A69"/>
    <mergeCell ref="B16:B63"/>
    <mergeCell ref="L17:L63"/>
    <mergeCell ref="M17:M63"/>
    <mergeCell ref="N17:N63"/>
    <mergeCell ref="O17:O63"/>
    <mergeCell ref="A1:O3"/>
    <mergeCell ref="A9:E13"/>
  </mergeCells>
  <hyperlinks>
    <hyperlink ref="A77" r:id="rId2" display="http://www.arivotyre.co.uk/"/>
  </hyperlinks>
  <printOptions horizontalCentered="1"/>
  <pageMargins left="0" right="0" top="0.393055555555556" bottom="0" header="0" footer="0"/>
  <pageSetup paperSize="9" scale="47" orientation="portrait"/>
  <headerFooter alignWithMargins="0"/>
  <rowBreaks count="1" manualBreakCount="1">
    <brk id="87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S101"/>
  <sheetViews>
    <sheetView tabSelected="1" view="pageBreakPreview" zoomScaleNormal="100" workbookViewId="0">
      <selection activeCell="E17" sqref="E17"/>
    </sheetView>
  </sheetViews>
  <sheetFormatPr defaultColWidth="9" defaultRowHeight="15"/>
  <cols>
    <col min="1" max="1" width="8.625" customWidth="1"/>
    <col min="2" max="3" width="15.5" style="8" customWidth="1"/>
    <col min="4" max="4" width="17.5" style="9" customWidth="1"/>
    <col min="5" max="5" width="9.5" style="9" customWidth="1"/>
    <col min="6" max="6" width="20.25" customWidth="1"/>
    <col min="7" max="7" width="8.625" style="8" customWidth="1"/>
    <col min="8" max="8" width="6.375" style="8" customWidth="1"/>
    <col min="9" max="9" width="10.125" style="10" customWidth="1"/>
    <col min="10" max="10" width="5.375" style="9" customWidth="1"/>
    <col min="11" max="11" width="13.5" style="11" customWidth="1"/>
    <col min="12" max="12" width="9" customWidth="1"/>
    <col min="13" max="13" width="9.375" customWidth="1"/>
  </cols>
  <sheetData>
    <row r="1" s="1" customFormat="1" ht="14.25" customHeight="1" spans="1:12">
      <c r="A1" s="12" t="s">
        <v>0</v>
      </c>
      <c r="B1" s="12"/>
      <c r="C1" s="12"/>
      <c r="D1" s="12"/>
      <c r="E1" s="12"/>
      <c r="F1" s="12"/>
      <c r="G1" s="12"/>
      <c r="H1" s="12"/>
      <c r="I1" s="42"/>
      <c r="J1" s="12"/>
      <c r="K1" s="42"/>
      <c r="L1" s="43"/>
    </row>
    <row r="2" s="1" customFormat="1" ht="12" customHeight="1" spans="1:12">
      <c r="A2" s="12"/>
      <c r="B2" s="12"/>
      <c r="C2" s="12"/>
      <c r="D2" s="12"/>
      <c r="E2" s="12"/>
      <c r="F2" s="12"/>
      <c r="G2" s="12"/>
      <c r="H2" s="12"/>
      <c r="I2" s="42"/>
      <c r="J2" s="12"/>
      <c r="K2" s="42"/>
      <c r="L2" s="43"/>
    </row>
    <row r="3" ht="27" customHeight="1" spans="1:12">
      <c r="A3" s="13" t="s">
        <v>1</v>
      </c>
      <c r="B3" s="13"/>
      <c r="C3" s="13"/>
      <c r="D3" s="13"/>
      <c r="E3" s="13"/>
      <c r="F3" s="13"/>
      <c r="G3" s="13"/>
      <c r="H3" s="13"/>
      <c r="I3" s="44"/>
      <c r="J3" s="13"/>
      <c r="K3" s="44"/>
      <c r="L3" s="45"/>
    </row>
    <row r="4" ht="15.75" customHeight="1" spans="1:12">
      <c r="A4" s="14" t="s">
        <v>2</v>
      </c>
      <c r="B4" s="14"/>
      <c r="C4" s="14"/>
      <c r="D4" s="14"/>
      <c r="E4" s="14"/>
      <c r="F4" s="14"/>
      <c r="G4" s="14"/>
      <c r="H4" s="14"/>
      <c r="I4" s="46"/>
      <c r="J4" s="14"/>
      <c r="K4" s="46"/>
      <c r="L4" s="47"/>
    </row>
    <row r="5" customHeight="1" spans="1:12">
      <c r="A5" s="14" t="s">
        <v>3</v>
      </c>
      <c r="B5" s="14"/>
      <c r="C5" s="14"/>
      <c r="D5" s="14"/>
      <c r="E5" s="14"/>
      <c r="F5" s="14"/>
      <c r="G5" s="14"/>
      <c r="H5" s="14"/>
      <c r="I5" s="46"/>
      <c r="J5" s="14"/>
      <c r="K5" s="46"/>
      <c r="L5" s="47"/>
    </row>
    <row r="6" ht="24" customHeight="1" spans="1:12">
      <c r="A6" s="15" t="s">
        <v>4</v>
      </c>
      <c r="B6" s="15"/>
      <c r="C6" s="15"/>
      <c r="D6" s="15"/>
      <c r="E6" s="15"/>
      <c r="F6" s="15"/>
      <c r="G6" s="15"/>
      <c r="H6" s="15"/>
      <c r="I6" s="48"/>
      <c r="J6" s="15"/>
      <c r="K6" s="48"/>
      <c r="L6" s="49"/>
    </row>
    <row r="7" s="2" customFormat="1" ht="14.1" customHeight="1" spans="1:11">
      <c r="A7" s="16" t="s">
        <v>5</v>
      </c>
      <c r="B7" s="16"/>
      <c r="C7" s="17" t="s">
        <v>189</v>
      </c>
      <c r="D7" s="17" t="s">
        <v>190</v>
      </c>
      <c r="E7" s="18"/>
      <c r="F7" s="18"/>
      <c r="I7" s="50"/>
      <c r="K7" s="50"/>
    </row>
    <row r="8" s="3" customFormat="1" ht="14.1" customHeight="1" spans="1:11">
      <c r="A8" s="19" t="s">
        <v>6</v>
      </c>
      <c r="B8" s="20"/>
      <c r="C8" s="20"/>
      <c r="D8" s="20"/>
      <c r="E8" s="20"/>
      <c r="F8" s="21"/>
      <c r="G8" s="21"/>
      <c r="H8" s="22" t="s">
        <v>7</v>
      </c>
      <c r="I8" s="51"/>
      <c r="J8" s="21"/>
      <c r="K8" s="51"/>
    </row>
    <row r="9" s="3" customFormat="1" ht="14.1" customHeight="1" spans="1:11">
      <c r="A9" s="20"/>
      <c r="B9" s="20"/>
      <c r="C9" s="20"/>
      <c r="D9" s="20"/>
      <c r="E9" s="20"/>
      <c r="F9" s="21"/>
      <c r="G9" s="21"/>
      <c r="H9" s="18"/>
      <c r="I9" s="52"/>
      <c r="J9" s="53"/>
      <c r="K9" s="54"/>
    </row>
    <row r="10" s="3" customFormat="1" ht="14.1" customHeight="1" spans="1:13">
      <c r="A10" s="20"/>
      <c r="B10" s="20"/>
      <c r="C10" s="20"/>
      <c r="D10" s="20"/>
      <c r="E10" s="20"/>
      <c r="F10" s="21"/>
      <c r="G10" s="21"/>
      <c r="H10" s="23" t="s">
        <v>8</v>
      </c>
      <c r="I10" s="55"/>
      <c r="J10" s="53"/>
      <c r="K10" s="54"/>
      <c r="M10" s="3">
        <v>0.73</v>
      </c>
    </row>
    <row r="11" s="3" customFormat="1" ht="14.1" customHeight="1" spans="1:13">
      <c r="A11" s="20"/>
      <c r="B11" s="20"/>
      <c r="C11" s="20"/>
      <c r="D11" s="20"/>
      <c r="E11" s="20"/>
      <c r="F11" s="21"/>
      <c r="G11" s="21"/>
      <c r="H11" s="18"/>
      <c r="I11" s="52"/>
      <c r="J11" s="56"/>
      <c r="K11" s="54"/>
      <c r="L11" s="3" t="s">
        <v>201</v>
      </c>
      <c r="M11" s="3">
        <v>12.6821</v>
      </c>
    </row>
    <row r="12" s="3" customFormat="1" ht="14.1" customHeight="1" spans="1:13">
      <c r="A12" s="20"/>
      <c r="B12" s="20"/>
      <c r="C12" s="20"/>
      <c r="D12" s="20"/>
      <c r="E12" s="20"/>
      <c r="F12" s="21"/>
      <c r="G12" s="21"/>
      <c r="I12" s="57"/>
      <c r="K12" s="58"/>
      <c r="L12" s="3" t="s">
        <v>202</v>
      </c>
      <c r="M12" s="3">
        <v>92.0538</v>
      </c>
    </row>
    <row r="13" s="4" customFormat="1" ht="14.1" customHeight="1" spans="1:11">
      <c r="A13" s="24" t="s">
        <v>9</v>
      </c>
      <c r="B13" s="24"/>
      <c r="C13" s="24"/>
      <c r="D13" s="24"/>
      <c r="E13" s="24"/>
      <c r="F13" s="24"/>
      <c r="G13" s="24"/>
      <c r="H13" s="3"/>
      <c r="I13" s="59"/>
      <c r="J13" s="16"/>
      <c r="K13" s="60"/>
    </row>
    <row r="14" s="5" customFormat="1" ht="18.95" customHeight="1" spans="1:13">
      <c r="A14" s="25" t="s">
        <v>10</v>
      </c>
      <c r="B14" s="25" t="s">
        <v>11</v>
      </c>
      <c r="C14" s="25"/>
      <c r="D14" s="25"/>
      <c r="E14" s="25"/>
      <c r="F14" s="25"/>
      <c r="G14" s="26" t="s">
        <v>12</v>
      </c>
      <c r="H14" s="26"/>
      <c r="I14" s="61" t="s">
        <v>13</v>
      </c>
      <c r="J14" s="26"/>
      <c r="K14" s="61" t="s">
        <v>14</v>
      </c>
      <c r="L14" s="62" t="s">
        <v>192</v>
      </c>
      <c r="M14" s="63"/>
    </row>
    <row r="15" s="6" customFormat="1" ht="20.1" customHeight="1" spans="1:13">
      <c r="A15" s="27" t="s">
        <v>15</v>
      </c>
      <c r="B15" s="28" t="s">
        <v>16</v>
      </c>
      <c r="C15" s="28" t="s">
        <v>17</v>
      </c>
      <c r="D15" s="29" t="s">
        <v>18</v>
      </c>
      <c r="E15" s="29" t="s">
        <v>19</v>
      </c>
      <c r="F15" s="29" t="s">
        <v>20</v>
      </c>
      <c r="G15" s="30"/>
      <c r="H15" s="30"/>
      <c r="I15" s="64" t="s">
        <v>21</v>
      </c>
      <c r="J15" s="28"/>
      <c r="K15" s="65"/>
      <c r="L15" s="66" t="s">
        <v>195</v>
      </c>
      <c r="M15" s="67">
        <f>205126.29/M12</f>
        <v>2228.33049803484</v>
      </c>
    </row>
    <row r="16" s="6" customFormat="1" ht="18" customHeight="1" spans="1:13">
      <c r="A16" s="31"/>
      <c r="B16" s="32" t="s">
        <v>22</v>
      </c>
      <c r="C16" s="33" t="s">
        <v>23</v>
      </c>
      <c r="D16" s="34" t="s">
        <v>24</v>
      </c>
      <c r="E16" s="33" t="s">
        <v>25</v>
      </c>
      <c r="F16" s="35" t="s">
        <v>26</v>
      </c>
      <c r="G16" s="35">
        <v>20</v>
      </c>
      <c r="H16" s="33" t="s">
        <v>27</v>
      </c>
      <c r="I16" s="68">
        <f>ROUND($M$10*CI!I16,0)+2</f>
        <v>80</v>
      </c>
      <c r="J16" s="69" t="s">
        <v>28</v>
      </c>
      <c r="K16" s="68">
        <f t="shared" ref="K16:K62" si="0">I16*G16</f>
        <v>1600</v>
      </c>
      <c r="L16" s="70">
        <v>110.4</v>
      </c>
      <c r="M16" s="6">
        <f>($M$15/$L$63*L16+K16*$M$11/$M$12)/L16</f>
        <v>2.22634384510271</v>
      </c>
    </row>
    <row r="17" s="7" customFormat="1" ht="18" customHeight="1" spans="1:19">
      <c r="A17" s="31"/>
      <c r="B17" s="32" t="s">
        <v>22</v>
      </c>
      <c r="C17" s="33" t="s">
        <v>29</v>
      </c>
      <c r="D17" s="34" t="s">
        <v>30</v>
      </c>
      <c r="E17" s="33" t="s">
        <v>31</v>
      </c>
      <c r="F17" s="35" t="s">
        <v>32</v>
      </c>
      <c r="G17" s="35">
        <v>12</v>
      </c>
      <c r="H17" s="33" t="s">
        <v>27</v>
      </c>
      <c r="I17" s="68">
        <f>ROUND($M$10*CI!I17,0)+2</f>
        <v>91</v>
      </c>
      <c r="J17" s="69" t="s">
        <v>28</v>
      </c>
      <c r="K17" s="68">
        <f t="shared" si="0"/>
        <v>1092</v>
      </c>
      <c r="L17" s="70">
        <v>74.88</v>
      </c>
      <c r="M17" s="6">
        <f t="shared" ref="M17:M62" si="1">($M$15/$L$63*L17+K17*$M$11/$M$12)/L17</f>
        <v>2.23882286217782</v>
      </c>
      <c r="N17" s="6"/>
      <c r="O17" s="6"/>
      <c r="P17" s="6"/>
      <c r="Q17" s="6"/>
      <c r="R17" s="6"/>
      <c r="S17" s="6"/>
    </row>
    <row r="18" s="7" customFormat="1" ht="18" customHeight="1" spans="1:19">
      <c r="A18" s="31"/>
      <c r="B18" s="32" t="s">
        <v>22</v>
      </c>
      <c r="C18" s="33" t="s">
        <v>33</v>
      </c>
      <c r="D18" s="34" t="s">
        <v>34</v>
      </c>
      <c r="E18" s="33" t="s">
        <v>35</v>
      </c>
      <c r="F18" s="35" t="s">
        <v>32</v>
      </c>
      <c r="G18" s="35">
        <v>20</v>
      </c>
      <c r="H18" s="33" t="s">
        <v>27</v>
      </c>
      <c r="I18" s="68">
        <f>ROUND($M$10*CI!I18,0)+9</f>
        <v>105</v>
      </c>
      <c r="J18" s="69" t="s">
        <v>28</v>
      </c>
      <c r="K18" s="68">
        <f t="shared" si="0"/>
        <v>2100</v>
      </c>
      <c r="L18" s="70">
        <v>144.4</v>
      </c>
      <c r="M18" s="6">
        <f t="shared" si="1"/>
        <v>2.23325742796981</v>
      </c>
      <c r="N18" s="6"/>
      <c r="O18" s="6"/>
      <c r="P18" s="6"/>
      <c r="Q18" s="6"/>
      <c r="R18" s="6"/>
      <c r="S18" s="6"/>
    </row>
    <row r="19" s="7" customFormat="1" ht="18" customHeight="1" spans="1:19">
      <c r="A19" s="31"/>
      <c r="B19" s="32" t="s">
        <v>22</v>
      </c>
      <c r="C19" s="33" t="s">
        <v>36</v>
      </c>
      <c r="D19" s="34" t="s">
        <v>37</v>
      </c>
      <c r="E19" s="33" t="s">
        <v>38</v>
      </c>
      <c r="F19" s="35" t="s">
        <v>26</v>
      </c>
      <c r="G19" s="35">
        <v>20</v>
      </c>
      <c r="H19" s="33" t="s">
        <v>27</v>
      </c>
      <c r="I19" s="68">
        <f>ROUND($M$10*CI!I19,0)+9</f>
        <v>99</v>
      </c>
      <c r="J19" s="69" t="s">
        <v>28</v>
      </c>
      <c r="K19" s="68">
        <f t="shared" si="0"/>
        <v>1980</v>
      </c>
      <c r="L19" s="70">
        <v>135.8</v>
      </c>
      <c r="M19" s="6">
        <f t="shared" si="1"/>
        <v>2.23840015615024</v>
      </c>
      <c r="N19" s="6"/>
      <c r="O19" s="6"/>
      <c r="P19" s="6"/>
      <c r="Q19" s="6"/>
      <c r="R19" s="6"/>
      <c r="S19" s="6"/>
    </row>
    <row r="20" s="7" customFormat="1" ht="18" customHeight="1" spans="1:19">
      <c r="A20" s="31"/>
      <c r="B20" s="32" t="s">
        <v>22</v>
      </c>
      <c r="C20" s="33" t="s">
        <v>39</v>
      </c>
      <c r="D20" s="34" t="s">
        <v>40</v>
      </c>
      <c r="E20" s="33" t="s">
        <v>41</v>
      </c>
      <c r="F20" s="35" t="s">
        <v>42</v>
      </c>
      <c r="G20" s="35">
        <v>20</v>
      </c>
      <c r="H20" s="33" t="s">
        <v>27</v>
      </c>
      <c r="I20" s="68">
        <f>ROUND($M$10*CI!I20,0)</f>
        <v>158</v>
      </c>
      <c r="J20" s="69" t="s">
        <v>28</v>
      </c>
      <c r="K20" s="68">
        <f t="shared" si="0"/>
        <v>3160</v>
      </c>
      <c r="L20" s="70">
        <v>217.6</v>
      </c>
      <c r="M20" s="6">
        <f t="shared" si="1"/>
        <v>2.23038117415642</v>
      </c>
      <c r="N20" s="6"/>
      <c r="O20" s="6"/>
      <c r="P20" s="6"/>
      <c r="Q20" s="6"/>
      <c r="R20" s="6"/>
      <c r="S20" s="6"/>
    </row>
    <row r="21" s="7" customFormat="1" ht="18" customHeight="1" spans="1:19">
      <c r="A21" s="31"/>
      <c r="B21" s="32" t="s">
        <v>22</v>
      </c>
      <c r="C21" s="33" t="s">
        <v>43</v>
      </c>
      <c r="D21" s="34" t="s">
        <v>44</v>
      </c>
      <c r="E21" s="33" t="s">
        <v>45</v>
      </c>
      <c r="F21" s="35" t="s">
        <v>26</v>
      </c>
      <c r="G21" s="35">
        <v>20</v>
      </c>
      <c r="H21" s="33" t="s">
        <v>27</v>
      </c>
      <c r="I21" s="68">
        <f>ROUND($M$10*CI!I21,0)</f>
        <v>102</v>
      </c>
      <c r="J21" s="69" t="s">
        <v>28</v>
      </c>
      <c r="K21" s="68">
        <f t="shared" si="0"/>
        <v>2040</v>
      </c>
      <c r="L21" s="70">
        <v>140.6</v>
      </c>
      <c r="M21" s="6">
        <f t="shared" si="1"/>
        <v>2.2286159847693</v>
      </c>
      <c r="N21" s="6"/>
      <c r="O21" s="6"/>
      <c r="P21" s="6"/>
      <c r="Q21" s="6"/>
      <c r="R21" s="6"/>
      <c r="S21" s="6"/>
    </row>
    <row r="22" s="7" customFormat="1" ht="18" customHeight="1" spans="1:19">
      <c r="A22" s="31"/>
      <c r="B22" s="32" t="s">
        <v>22</v>
      </c>
      <c r="C22" s="33" t="s">
        <v>46</v>
      </c>
      <c r="D22" s="34" t="s">
        <v>47</v>
      </c>
      <c r="E22" s="33" t="s">
        <v>48</v>
      </c>
      <c r="F22" s="35" t="s">
        <v>26</v>
      </c>
      <c r="G22" s="35">
        <v>20</v>
      </c>
      <c r="H22" s="33" t="s">
        <v>27</v>
      </c>
      <c r="I22" s="68">
        <f>ROUND($M$10*CI!I22,0)</f>
        <v>119</v>
      </c>
      <c r="J22" s="69" t="s">
        <v>28</v>
      </c>
      <c r="K22" s="68">
        <f t="shared" si="0"/>
        <v>2380</v>
      </c>
      <c r="L22" s="70">
        <v>152</v>
      </c>
      <c r="M22" s="6">
        <f t="shared" si="1"/>
        <v>2.386863412111</v>
      </c>
      <c r="N22" s="6"/>
      <c r="O22" s="6"/>
      <c r="P22" s="6"/>
      <c r="Q22" s="6"/>
      <c r="R22" s="6"/>
      <c r="S22" s="6"/>
    </row>
    <row r="23" s="7" customFormat="1" ht="18" customHeight="1" spans="1:19">
      <c r="A23" s="31"/>
      <c r="B23" s="32" t="s">
        <v>22</v>
      </c>
      <c r="C23" s="33" t="s">
        <v>49</v>
      </c>
      <c r="D23" s="34" t="s">
        <v>50</v>
      </c>
      <c r="E23" s="33" t="s">
        <v>51</v>
      </c>
      <c r="F23" s="35" t="s">
        <v>26</v>
      </c>
      <c r="G23" s="35">
        <v>40</v>
      </c>
      <c r="H23" s="33" t="s">
        <v>27</v>
      </c>
      <c r="I23" s="68">
        <f>ROUND($M$10*CI!I23,0)+11</f>
        <v>116</v>
      </c>
      <c r="J23" s="69" t="s">
        <v>28</v>
      </c>
      <c r="K23" s="68">
        <f t="shared" si="0"/>
        <v>4640</v>
      </c>
      <c r="L23" s="70">
        <v>320</v>
      </c>
      <c r="M23" s="6">
        <f t="shared" si="1"/>
        <v>2.22734216646872</v>
      </c>
      <c r="N23" s="6"/>
      <c r="O23" s="6"/>
      <c r="P23" s="6"/>
      <c r="Q23" s="6"/>
      <c r="R23" s="6"/>
      <c r="S23" s="6"/>
    </row>
    <row r="24" s="7" customFormat="1" ht="18" customHeight="1" spans="1:19">
      <c r="A24" s="31"/>
      <c r="B24" s="32" t="s">
        <v>22</v>
      </c>
      <c r="C24" s="33" t="s">
        <v>52</v>
      </c>
      <c r="D24" s="34" t="s">
        <v>53</v>
      </c>
      <c r="E24" s="33" t="s">
        <v>54</v>
      </c>
      <c r="F24" s="35" t="s">
        <v>26</v>
      </c>
      <c r="G24" s="35">
        <v>20</v>
      </c>
      <c r="H24" s="33" t="s">
        <v>27</v>
      </c>
      <c r="I24" s="68">
        <f>ROUND($M$10*CI!I24,0)</f>
        <v>123</v>
      </c>
      <c r="J24" s="69" t="s">
        <v>28</v>
      </c>
      <c r="K24" s="68">
        <f t="shared" si="0"/>
        <v>2460</v>
      </c>
      <c r="L24" s="70">
        <v>170.2</v>
      </c>
      <c r="M24" s="6">
        <f t="shared" si="1"/>
        <v>2.22094751339455</v>
      </c>
      <c r="N24" s="6"/>
      <c r="O24" s="6"/>
      <c r="P24" s="6"/>
      <c r="Q24" s="6"/>
      <c r="R24" s="6"/>
      <c r="S24" s="6"/>
    </row>
    <row r="25" s="7" customFormat="1" ht="18" customHeight="1" spans="1:19">
      <c r="A25" s="31"/>
      <c r="B25" s="32" t="s">
        <v>22</v>
      </c>
      <c r="C25" s="33" t="s">
        <v>55</v>
      </c>
      <c r="D25" s="34" t="s">
        <v>56</v>
      </c>
      <c r="E25" s="33" t="s">
        <v>57</v>
      </c>
      <c r="F25" s="35" t="s">
        <v>58</v>
      </c>
      <c r="G25" s="35">
        <v>20</v>
      </c>
      <c r="H25" s="33" t="s">
        <v>27</v>
      </c>
      <c r="I25" s="68">
        <f>ROUND($M$10*CI!I25,0)</f>
        <v>142</v>
      </c>
      <c r="J25" s="69" t="s">
        <v>28</v>
      </c>
      <c r="K25" s="68">
        <f t="shared" si="0"/>
        <v>2840</v>
      </c>
      <c r="L25" s="70">
        <v>193.2</v>
      </c>
      <c r="M25" s="6">
        <f t="shared" si="1"/>
        <v>2.25486731270296</v>
      </c>
      <c r="N25" s="6"/>
      <c r="O25" s="6"/>
      <c r="P25" s="6"/>
      <c r="Q25" s="6"/>
      <c r="R25" s="6"/>
      <c r="S25" s="6"/>
    </row>
    <row r="26" s="7" customFormat="1" ht="18" customHeight="1" spans="1:19">
      <c r="A26" s="31"/>
      <c r="B26" s="32" t="s">
        <v>22</v>
      </c>
      <c r="C26" s="33" t="s">
        <v>59</v>
      </c>
      <c r="D26" s="34" t="s">
        <v>60</v>
      </c>
      <c r="E26" s="33" t="s">
        <v>61</v>
      </c>
      <c r="F26" s="35" t="s">
        <v>58</v>
      </c>
      <c r="G26" s="35">
        <v>20</v>
      </c>
      <c r="H26" s="33" t="s">
        <v>27</v>
      </c>
      <c r="I26" s="68">
        <f>ROUND($M$10*CI!I26,0)</f>
        <v>149</v>
      </c>
      <c r="J26" s="69" t="s">
        <v>28</v>
      </c>
      <c r="K26" s="68">
        <f t="shared" si="0"/>
        <v>2980</v>
      </c>
      <c r="L26" s="70">
        <v>200</v>
      </c>
      <c r="M26" s="6">
        <f t="shared" si="1"/>
        <v>2.28244950587241</v>
      </c>
      <c r="N26" s="6"/>
      <c r="O26" s="6"/>
      <c r="P26" s="6"/>
      <c r="Q26" s="6"/>
      <c r="R26" s="6"/>
      <c r="S26" s="6"/>
    </row>
    <row r="27" s="7" customFormat="1" ht="18" customHeight="1" spans="1:19">
      <c r="A27" s="31"/>
      <c r="B27" s="32" t="s">
        <v>22</v>
      </c>
      <c r="C27" s="33" t="s">
        <v>62</v>
      </c>
      <c r="D27" s="34" t="s">
        <v>63</v>
      </c>
      <c r="E27" s="33" t="s">
        <v>64</v>
      </c>
      <c r="F27" s="35" t="s">
        <v>58</v>
      </c>
      <c r="G27" s="35">
        <v>20</v>
      </c>
      <c r="H27" s="33" t="s">
        <v>27</v>
      </c>
      <c r="I27" s="68">
        <f>ROUND($M$10*CI!I27,0)</f>
        <v>153</v>
      </c>
      <c r="J27" s="69" t="s">
        <v>28</v>
      </c>
      <c r="K27" s="68">
        <f t="shared" si="0"/>
        <v>3060</v>
      </c>
      <c r="L27" s="70">
        <v>210.2</v>
      </c>
      <c r="M27" s="6">
        <f t="shared" si="1"/>
        <v>2.23527269461792</v>
      </c>
      <c r="N27" s="6"/>
      <c r="O27" s="6"/>
      <c r="P27" s="6"/>
      <c r="Q27" s="6"/>
      <c r="R27" s="6"/>
      <c r="S27" s="6"/>
    </row>
    <row r="28" s="7" customFormat="1" ht="18" customHeight="1" spans="1:19">
      <c r="A28" s="31"/>
      <c r="B28" s="32" t="s">
        <v>22</v>
      </c>
      <c r="C28" s="33" t="s">
        <v>65</v>
      </c>
      <c r="D28" s="34" t="s">
        <v>63</v>
      </c>
      <c r="E28" s="33" t="s">
        <v>66</v>
      </c>
      <c r="F28" s="35" t="s">
        <v>67</v>
      </c>
      <c r="G28" s="35">
        <v>20</v>
      </c>
      <c r="H28" s="33" t="s">
        <v>27</v>
      </c>
      <c r="I28" s="68">
        <f>ROUND($M$10*CI!I28,0)</f>
        <v>153</v>
      </c>
      <c r="J28" s="69" t="s">
        <v>28</v>
      </c>
      <c r="K28" s="68">
        <f t="shared" si="0"/>
        <v>3060</v>
      </c>
      <c r="L28" s="70">
        <v>202.8</v>
      </c>
      <c r="M28" s="6">
        <f t="shared" si="1"/>
        <v>2.30845430065019</v>
      </c>
      <c r="N28" s="6"/>
      <c r="O28" s="6"/>
      <c r="P28" s="6"/>
      <c r="Q28" s="6"/>
      <c r="R28" s="6"/>
      <c r="S28" s="6"/>
    </row>
    <row r="29" s="7" customFormat="1" ht="18" customHeight="1" spans="1:19">
      <c r="A29" s="31"/>
      <c r="B29" s="32" t="s">
        <v>22</v>
      </c>
      <c r="C29" s="33" t="s">
        <v>68</v>
      </c>
      <c r="D29" s="34" t="s">
        <v>69</v>
      </c>
      <c r="E29" s="33" t="s">
        <v>70</v>
      </c>
      <c r="F29" s="35" t="s">
        <v>71</v>
      </c>
      <c r="G29" s="35">
        <v>28</v>
      </c>
      <c r="H29" s="33" t="s">
        <v>27</v>
      </c>
      <c r="I29" s="68">
        <f>ROUND($M$10*CI!I29,0)+1</f>
        <v>175</v>
      </c>
      <c r="J29" s="69" t="s">
        <v>28</v>
      </c>
      <c r="K29" s="68">
        <f t="shared" si="0"/>
        <v>4900</v>
      </c>
      <c r="L29" s="70">
        <v>337.96</v>
      </c>
      <c r="M29" s="6">
        <f t="shared" si="1"/>
        <v>2.227170954768</v>
      </c>
      <c r="N29" s="6"/>
      <c r="O29" s="6"/>
      <c r="P29" s="6"/>
      <c r="Q29" s="6"/>
      <c r="R29" s="6"/>
      <c r="S29" s="6"/>
    </row>
    <row r="30" s="7" customFormat="1" ht="18" customHeight="1" spans="1:19">
      <c r="A30" s="31"/>
      <c r="B30" s="32" t="s">
        <v>22</v>
      </c>
      <c r="C30" s="33" t="s">
        <v>72</v>
      </c>
      <c r="D30" s="34" t="s">
        <v>73</v>
      </c>
      <c r="E30" s="33" t="s">
        <v>74</v>
      </c>
      <c r="F30" s="35" t="s">
        <v>42</v>
      </c>
      <c r="G30" s="35">
        <v>16</v>
      </c>
      <c r="H30" s="33" t="s">
        <v>27</v>
      </c>
      <c r="I30" s="68">
        <f>ROUND($M$10*CI!I30,0)+6</f>
        <v>172</v>
      </c>
      <c r="J30" s="69" t="s">
        <v>28</v>
      </c>
      <c r="K30" s="68">
        <f t="shared" si="0"/>
        <v>2752</v>
      </c>
      <c r="L30" s="70">
        <v>189.76</v>
      </c>
      <c r="M30" s="6">
        <f t="shared" si="1"/>
        <v>2.22769065301638</v>
      </c>
      <c r="N30" s="6"/>
      <c r="O30" s="6"/>
      <c r="P30" s="6"/>
      <c r="Q30" s="6"/>
      <c r="R30" s="6"/>
      <c r="S30" s="6"/>
    </row>
    <row r="31" s="7" customFormat="1" ht="18" customHeight="1" spans="1:19">
      <c r="A31" s="31"/>
      <c r="B31" s="32" t="s">
        <v>22</v>
      </c>
      <c r="C31" s="33" t="s">
        <v>75</v>
      </c>
      <c r="D31" s="34" t="s">
        <v>76</v>
      </c>
      <c r="E31" s="33" t="s">
        <v>77</v>
      </c>
      <c r="F31" s="35" t="s">
        <v>67</v>
      </c>
      <c r="G31" s="35">
        <v>20</v>
      </c>
      <c r="H31" s="33" t="s">
        <v>27</v>
      </c>
      <c r="I31" s="68">
        <f>ROUND($M$10*CI!I31,0)</f>
        <v>162</v>
      </c>
      <c r="J31" s="69" t="s">
        <v>28</v>
      </c>
      <c r="K31" s="68">
        <f t="shared" si="0"/>
        <v>3240</v>
      </c>
      <c r="L31" s="70">
        <v>211</v>
      </c>
      <c r="M31" s="6">
        <f t="shared" si="1"/>
        <v>2.34519613284748</v>
      </c>
      <c r="N31" s="6"/>
      <c r="O31" s="6"/>
      <c r="P31" s="6"/>
      <c r="Q31" s="6"/>
      <c r="R31" s="6"/>
      <c r="S31" s="6"/>
    </row>
    <row r="32" s="7" customFormat="1" ht="18" customHeight="1" spans="1:19">
      <c r="A32" s="31"/>
      <c r="B32" s="32" t="s">
        <v>22</v>
      </c>
      <c r="C32" s="33" t="s">
        <v>78</v>
      </c>
      <c r="D32" s="34" t="s">
        <v>79</v>
      </c>
      <c r="E32" s="33" t="s">
        <v>61</v>
      </c>
      <c r="F32" s="35" t="s">
        <v>58</v>
      </c>
      <c r="G32" s="35">
        <v>20</v>
      </c>
      <c r="H32" s="33" t="s">
        <v>27</v>
      </c>
      <c r="I32" s="68">
        <f>ROUND($M$10*CI!I32,0)</f>
        <v>152</v>
      </c>
      <c r="J32" s="69" t="s">
        <v>28</v>
      </c>
      <c r="K32" s="68">
        <f t="shared" si="0"/>
        <v>3040</v>
      </c>
      <c r="L32" s="70">
        <v>198.2</v>
      </c>
      <c r="M32" s="6">
        <f t="shared" si="1"/>
        <v>2.34279788133948</v>
      </c>
      <c r="N32" s="6"/>
      <c r="O32" s="6"/>
      <c r="P32" s="6"/>
      <c r="Q32" s="6"/>
      <c r="R32" s="6"/>
      <c r="S32" s="6"/>
    </row>
    <row r="33" s="7" customFormat="1" ht="18" customHeight="1" spans="1:19">
      <c r="A33" s="31"/>
      <c r="B33" s="32" t="s">
        <v>22</v>
      </c>
      <c r="C33" s="33" t="s">
        <v>80</v>
      </c>
      <c r="D33" s="34" t="s">
        <v>81</v>
      </c>
      <c r="E33" s="33" t="s">
        <v>82</v>
      </c>
      <c r="F33" s="35" t="s">
        <v>67</v>
      </c>
      <c r="G33" s="35">
        <v>20</v>
      </c>
      <c r="H33" s="33" t="s">
        <v>27</v>
      </c>
      <c r="I33" s="68">
        <f>ROUND($M$10*CI!I33,0)</f>
        <v>171</v>
      </c>
      <c r="J33" s="69" t="s">
        <v>28</v>
      </c>
      <c r="K33" s="68">
        <f t="shared" si="0"/>
        <v>3420</v>
      </c>
      <c r="L33" s="70">
        <v>230.2</v>
      </c>
      <c r="M33" s="6">
        <f t="shared" si="1"/>
        <v>2.27647675123244</v>
      </c>
      <c r="N33" s="6"/>
      <c r="O33" s="6"/>
      <c r="P33" s="6"/>
      <c r="Q33" s="6"/>
      <c r="R33" s="6"/>
      <c r="S33" s="6"/>
    </row>
    <row r="34" s="7" customFormat="1" ht="18" customHeight="1" spans="1:19">
      <c r="A34" s="31"/>
      <c r="B34" s="32" t="s">
        <v>22</v>
      </c>
      <c r="C34" s="33" t="s">
        <v>83</v>
      </c>
      <c r="D34" s="34" t="s">
        <v>84</v>
      </c>
      <c r="E34" s="33" t="s">
        <v>85</v>
      </c>
      <c r="F34" s="35" t="s">
        <v>32</v>
      </c>
      <c r="G34" s="35">
        <v>20</v>
      </c>
      <c r="H34" s="33" t="s">
        <v>27</v>
      </c>
      <c r="I34" s="68">
        <f>ROUND($M$10*CI!I34,0)</f>
        <v>166</v>
      </c>
      <c r="J34" s="69" t="s">
        <v>28</v>
      </c>
      <c r="K34" s="68">
        <f t="shared" si="0"/>
        <v>3320</v>
      </c>
      <c r="L34" s="70">
        <v>220</v>
      </c>
      <c r="M34" s="6">
        <f t="shared" si="1"/>
        <v>2.30875073604236</v>
      </c>
      <c r="N34" s="6"/>
      <c r="O34" s="6"/>
      <c r="P34" s="6"/>
      <c r="Q34" s="6"/>
      <c r="R34" s="6"/>
      <c r="S34" s="6"/>
    </row>
    <row r="35" s="7" customFormat="1" ht="18" customHeight="1" spans="1:19">
      <c r="A35" s="31"/>
      <c r="B35" s="32" t="s">
        <v>22</v>
      </c>
      <c r="C35" s="33" t="s">
        <v>86</v>
      </c>
      <c r="D35" s="34" t="s">
        <v>87</v>
      </c>
      <c r="E35" s="33" t="s">
        <v>88</v>
      </c>
      <c r="F35" s="35" t="s">
        <v>89</v>
      </c>
      <c r="G35" s="35">
        <v>16</v>
      </c>
      <c r="H35" s="33" t="s">
        <v>27</v>
      </c>
      <c r="I35" s="68">
        <f>ROUND($M$10*CI!I35,0)+2</f>
        <v>181</v>
      </c>
      <c r="J35" s="69" t="s">
        <v>28</v>
      </c>
      <c r="K35" s="68">
        <f t="shared" si="0"/>
        <v>2896</v>
      </c>
      <c r="L35" s="70">
        <v>199.52</v>
      </c>
      <c r="M35" s="6">
        <f t="shared" si="1"/>
        <v>2.22938604333112</v>
      </c>
      <c r="N35" s="6"/>
      <c r="O35" s="6"/>
      <c r="P35" s="6"/>
      <c r="Q35" s="6"/>
      <c r="R35" s="6"/>
      <c r="S35" s="6"/>
    </row>
    <row r="36" s="7" customFormat="1" ht="18" customHeight="1" spans="1:19">
      <c r="A36" s="31"/>
      <c r="B36" s="32" t="s">
        <v>22</v>
      </c>
      <c r="C36" s="33" t="s">
        <v>90</v>
      </c>
      <c r="D36" s="34" t="s">
        <v>91</v>
      </c>
      <c r="E36" s="33" t="s">
        <v>92</v>
      </c>
      <c r="F36" s="35" t="s">
        <v>67</v>
      </c>
      <c r="G36" s="35">
        <v>12</v>
      </c>
      <c r="H36" s="33" t="s">
        <v>27</v>
      </c>
      <c r="I36" s="68">
        <f>ROUND($M$10*CI!I36,0)+1</f>
        <v>153</v>
      </c>
      <c r="J36" s="69" t="s">
        <v>28</v>
      </c>
      <c r="K36" s="68">
        <f t="shared" si="0"/>
        <v>1836</v>
      </c>
      <c r="L36" s="70">
        <v>126.84</v>
      </c>
      <c r="M36" s="6">
        <f t="shared" si="1"/>
        <v>2.22388818232918</v>
      </c>
      <c r="N36" s="6"/>
      <c r="O36" s="6"/>
      <c r="P36" s="6"/>
      <c r="Q36" s="6"/>
      <c r="R36" s="6"/>
      <c r="S36" s="6"/>
    </row>
    <row r="37" s="7" customFormat="1" ht="18" customHeight="1" spans="1:19">
      <c r="A37" s="31"/>
      <c r="B37" s="32" t="s">
        <v>22</v>
      </c>
      <c r="C37" s="33" t="s">
        <v>93</v>
      </c>
      <c r="D37" s="34" t="s">
        <v>94</v>
      </c>
      <c r="E37" s="33" t="s">
        <v>95</v>
      </c>
      <c r="F37" s="35" t="s">
        <v>96</v>
      </c>
      <c r="G37" s="35">
        <v>12</v>
      </c>
      <c r="H37" s="33" t="s">
        <v>27</v>
      </c>
      <c r="I37" s="68">
        <f>ROUND($M$10*CI!I37,0)</f>
        <v>214</v>
      </c>
      <c r="J37" s="69" t="s">
        <v>28</v>
      </c>
      <c r="K37" s="68">
        <f t="shared" si="0"/>
        <v>2568</v>
      </c>
      <c r="L37" s="70">
        <v>165.24</v>
      </c>
      <c r="M37" s="6">
        <f t="shared" si="1"/>
        <v>2.37076331940118</v>
      </c>
      <c r="N37" s="6"/>
      <c r="O37" s="6"/>
      <c r="P37" s="6"/>
      <c r="Q37" s="6"/>
      <c r="R37" s="6"/>
      <c r="S37" s="6"/>
    </row>
    <row r="38" s="7" customFormat="1" ht="18" customHeight="1" spans="1:19">
      <c r="A38" s="31"/>
      <c r="B38" s="32" t="s">
        <v>22</v>
      </c>
      <c r="C38" s="33" t="s">
        <v>97</v>
      </c>
      <c r="D38" s="34" t="s">
        <v>94</v>
      </c>
      <c r="E38" s="33" t="s">
        <v>98</v>
      </c>
      <c r="F38" s="35" t="s">
        <v>89</v>
      </c>
      <c r="G38" s="35">
        <v>16</v>
      </c>
      <c r="H38" s="33" t="s">
        <v>27</v>
      </c>
      <c r="I38" s="68">
        <f>ROUND($M$10*CI!I38,0)+1</f>
        <v>194</v>
      </c>
      <c r="J38" s="69" t="s">
        <v>28</v>
      </c>
      <c r="K38" s="68">
        <f t="shared" si="0"/>
        <v>3104</v>
      </c>
      <c r="L38" s="70">
        <v>214.56</v>
      </c>
      <c r="M38" s="6">
        <f t="shared" si="1"/>
        <v>2.22277043529149</v>
      </c>
      <c r="N38" s="6"/>
      <c r="O38" s="6"/>
      <c r="P38" s="6"/>
      <c r="Q38" s="6"/>
      <c r="R38" s="6"/>
      <c r="S38" s="6"/>
    </row>
    <row r="39" s="7" customFormat="1" ht="18" customHeight="1" spans="1:19">
      <c r="A39" s="31"/>
      <c r="B39" s="32" t="s">
        <v>22</v>
      </c>
      <c r="C39" s="33" t="s">
        <v>99</v>
      </c>
      <c r="D39" s="34" t="s">
        <v>100</v>
      </c>
      <c r="E39" s="33" t="s">
        <v>101</v>
      </c>
      <c r="F39" s="35" t="s">
        <v>67</v>
      </c>
      <c r="G39" s="35">
        <v>12</v>
      </c>
      <c r="H39" s="33" t="s">
        <v>27</v>
      </c>
      <c r="I39" s="68">
        <f>ROUND($M$10*CI!I39,0)</f>
        <v>166</v>
      </c>
      <c r="J39" s="69" t="s">
        <v>28</v>
      </c>
      <c r="K39" s="68">
        <f t="shared" si="0"/>
        <v>1992</v>
      </c>
      <c r="L39" s="70">
        <v>132.72</v>
      </c>
      <c r="M39" s="6">
        <f t="shared" si="1"/>
        <v>2.2974719858274</v>
      </c>
      <c r="N39" s="6"/>
      <c r="O39" s="6"/>
      <c r="P39" s="6"/>
      <c r="Q39" s="6"/>
      <c r="R39" s="6"/>
      <c r="S39" s="6"/>
    </row>
    <row r="40" s="7" customFormat="1" ht="18" customHeight="1" spans="1:19">
      <c r="A40" s="31"/>
      <c r="B40" s="32" t="s">
        <v>22</v>
      </c>
      <c r="C40" s="33" t="s">
        <v>102</v>
      </c>
      <c r="D40" s="34" t="s">
        <v>103</v>
      </c>
      <c r="E40" s="33" t="s">
        <v>104</v>
      </c>
      <c r="F40" s="35" t="s">
        <v>67</v>
      </c>
      <c r="G40" s="35">
        <v>20</v>
      </c>
      <c r="H40" s="33" t="s">
        <v>27</v>
      </c>
      <c r="I40" s="68">
        <f>ROUND($M$10*CI!I40,0)</f>
        <v>177</v>
      </c>
      <c r="J40" s="69" t="s">
        <v>28</v>
      </c>
      <c r="K40" s="68">
        <f t="shared" si="0"/>
        <v>3540</v>
      </c>
      <c r="L40" s="70">
        <v>245</v>
      </c>
      <c r="M40" s="6">
        <f t="shared" si="1"/>
        <v>2.2203131690958</v>
      </c>
      <c r="N40" s="6"/>
      <c r="O40" s="6"/>
      <c r="P40" s="6"/>
      <c r="Q40" s="6"/>
      <c r="R40" s="6"/>
      <c r="S40" s="6"/>
    </row>
    <row r="41" s="7" customFormat="1" ht="18" customHeight="1" spans="1:19">
      <c r="A41" s="31"/>
      <c r="B41" s="32" t="s">
        <v>22</v>
      </c>
      <c r="C41" s="33" t="s">
        <v>105</v>
      </c>
      <c r="D41" s="34" t="s">
        <v>106</v>
      </c>
      <c r="E41" s="33" t="s">
        <v>107</v>
      </c>
      <c r="F41" s="35" t="s">
        <v>67</v>
      </c>
      <c r="G41" s="35">
        <v>48</v>
      </c>
      <c r="H41" s="33" t="s">
        <v>27</v>
      </c>
      <c r="I41" s="68">
        <f>ROUND($M$10*CI!I41,0)-15</f>
        <v>195</v>
      </c>
      <c r="J41" s="69" t="s">
        <v>28</v>
      </c>
      <c r="K41" s="68">
        <f t="shared" si="0"/>
        <v>9360</v>
      </c>
      <c r="L41" s="70">
        <v>595.2</v>
      </c>
      <c r="M41" s="6">
        <f t="shared" si="1"/>
        <v>2.3962194968994</v>
      </c>
      <c r="N41" s="6"/>
      <c r="O41" s="6"/>
      <c r="P41" s="6"/>
      <c r="Q41" s="6"/>
      <c r="R41" s="6"/>
      <c r="S41" s="6"/>
    </row>
    <row r="42" s="7" customFormat="1" ht="18" customHeight="1" spans="1:19">
      <c r="A42" s="31"/>
      <c r="B42" s="32" t="s">
        <v>22</v>
      </c>
      <c r="C42" s="33" t="s">
        <v>108</v>
      </c>
      <c r="D42" s="34" t="s">
        <v>109</v>
      </c>
      <c r="E42" s="33" t="s">
        <v>110</v>
      </c>
      <c r="F42" s="35" t="s">
        <v>67</v>
      </c>
      <c r="G42" s="35">
        <v>20</v>
      </c>
      <c r="H42" s="33" t="s">
        <v>27</v>
      </c>
      <c r="I42" s="68">
        <f>ROUND($M$10*CI!I42,0)</f>
        <v>230</v>
      </c>
      <c r="J42" s="69" t="s">
        <v>28</v>
      </c>
      <c r="K42" s="68">
        <f t="shared" si="0"/>
        <v>4600</v>
      </c>
      <c r="L42" s="70">
        <v>298.2</v>
      </c>
      <c r="M42" s="6">
        <f t="shared" si="1"/>
        <v>2.35490031879401</v>
      </c>
      <c r="N42" s="6"/>
      <c r="O42" s="6"/>
      <c r="P42" s="6"/>
      <c r="Q42" s="6"/>
      <c r="R42" s="6"/>
      <c r="S42" s="6"/>
    </row>
    <row r="43" s="7" customFormat="1" ht="18" customHeight="1" spans="1:19">
      <c r="A43" s="31"/>
      <c r="B43" s="32" t="s">
        <v>22</v>
      </c>
      <c r="C43" s="33" t="s">
        <v>111</v>
      </c>
      <c r="D43" s="34" t="s">
        <v>112</v>
      </c>
      <c r="E43" s="33" t="s">
        <v>113</v>
      </c>
      <c r="F43" s="35" t="s">
        <v>114</v>
      </c>
      <c r="G43" s="35">
        <v>8</v>
      </c>
      <c r="H43" s="33" t="s">
        <v>27</v>
      </c>
      <c r="I43" s="68">
        <f>ROUND($M$10*CI!I43,0)-22</f>
        <v>241</v>
      </c>
      <c r="J43" s="69" t="s">
        <v>28</v>
      </c>
      <c r="K43" s="68">
        <f t="shared" si="0"/>
        <v>1928</v>
      </c>
      <c r="L43" s="70">
        <v>122.64</v>
      </c>
      <c r="M43" s="6">
        <f t="shared" si="1"/>
        <v>2.39553098853985</v>
      </c>
      <c r="N43" s="6"/>
      <c r="O43" s="6"/>
      <c r="P43" s="6"/>
      <c r="Q43" s="6"/>
      <c r="R43" s="6"/>
      <c r="S43" s="6"/>
    </row>
    <row r="44" s="7" customFormat="1" ht="18" customHeight="1" spans="1:19">
      <c r="A44" s="31"/>
      <c r="B44" s="32" t="s">
        <v>22</v>
      </c>
      <c r="C44" s="33" t="s">
        <v>115</v>
      </c>
      <c r="D44" s="34" t="s">
        <v>116</v>
      </c>
      <c r="E44" s="33" t="s">
        <v>117</v>
      </c>
      <c r="F44" s="35" t="s">
        <v>67</v>
      </c>
      <c r="G44" s="35">
        <v>20</v>
      </c>
      <c r="H44" s="33" t="s">
        <v>27</v>
      </c>
      <c r="I44" s="68">
        <f>ROUND($M$10*CI!I44,0)-10</f>
        <v>215</v>
      </c>
      <c r="J44" s="69" t="s">
        <v>28</v>
      </c>
      <c r="K44" s="68">
        <f t="shared" si="0"/>
        <v>4300</v>
      </c>
      <c r="L44" s="70">
        <v>276</v>
      </c>
      <c r="M44" s="6">
        <f t="shared" si="1"/>
        <v>2.37609205000406</v>
      </c>
      <c r="N44" s="6"/>
      <c r="O44" s="6"/>
      <c r="P44" s="6"/>
      <c r="Q44" s="6"/>
      <c r="R44" s="6"/>
      <c r="S44" s="6"/>
    </row>
    <row r="45" s="7" customFormat="1" ht="18" customHeight="1" spans="1:19">
      <c r="A45" s="31"/>
      <c r="B45" s="32" t="s">
        <v>22</v>
      </c>
      <c r="C45" s="33" t="s">
        <v>118</v>
      </c>
      <c r="D45" s="34" t="s">
        <v>119</v>
      </c>
      <c r="E45" s="33" t="s">
        <v>120</v>
      </c>
      <c r="F45" s="35" t="s">
        <v>121</v>
      </c>
      <c r="G45" s="35">
        <v>12</v>
      </c>
      <c r="H45" s="33" t="s">
        <v>27</v>
      </c>
      <c r="I45" s="68">
        <f>ROUND($M$10*CI!I45,0)-15</f>
        <v>254</v>
      </c>
      <c r="J45" s="69" t="s">
        <v>28</v>
      </c>
      <c r="K45" s="68">
        <f t="shared" si="0"/>
        <v>3048</v>
      </c>
      <c r="L45" s="70">
        <v>195.12</v>
      </c>
      <c r="M45" s="6">
        <f t="shared" si="1"/>
        <v>2.38180200615651</v>
      </c>
      <c r="N45" s="6"/>
      <c r="O45" s="6"/>
      <c r="P45" s="6"/>
      <c r="Q45" s="6"/>
      <c r="R45" s="6"/>
      <c r="S45" s="6"/>
    </row>
    <row r="46" s="7" customFormat="1" ht="18" customHeight="1" spans="1:19">
      <c r="A46" s="31"/>
      <c r="B46" s="32" t="s">
        <v>22</v>
      </c>
      <c r="C46" s="33" t="s">
        <v>122</v>
      </c>
      <c r="D46" s="34" t="s">
        <v>119</v>
      </c>
      <c r="E46" s="33" t="s">
        <v>123</v>
      </c>
      <c r="F46" s="35" t="s">
        <v>114</v>
      </c>
      <c r="G46" s="35">
        <v>8</v>
      </c>
      <c r="H46" s="33" t="s">
        <v>27</v>
      </c>
      <c r="I46" s="68">
        <f>ROUND($M$10*CI!I46,0)-5</f>
        <v>254</v>
      </c>
      <c r="J46" s="69" t="s">
        <v>28</v>
      </c>
      <c r="K46" s="68">
        <f t="shared" si="0"/>
        <v>2032</v>
      </c>
      <c r="L46" s="70">
        <v>129.6</v>
      </c>
      <c r="M46" s="6">
        <f t="shared" si="1"/>
        <v>2.38977275020492</v>
      </c>
      <c r="N46" s="6"/>
      <c r="O46" s="6"/>
      <c r="P46" s="6"/>
      <c r="Q46" s="6"/>
      <c r="R46" s="6"/>
      <c r="S46" s="6"/>
    </row>
    <row r="47" s="7" customFormat="1" ht="18" customHeight="1" spans="1:19">
      <c r="A47" s="31"/>
      <c r="B47" s="32" t="s">
        <v>22</v>
      </c>
      <c r="C47" s="33" t="s">
        <v>124</v>
      </c>
      <c r="D47" s="34" t="s">
        <v>125</v>
      </c>
      <c r="E47" s="33" t="s">
        <v>126</v>
      </c>
      <c r="F47" s="35" t="s">
        <v>89</v>
      </c>
      <c r="G47" s="35">
        <v>20</v>
      </c>
      <c r="H47" s="33" t="s">
        <v>27</v>
      </c>
      <c r="I47" s="68">
        <f>ROUND($M$10*CI!I47,0)</f>
        <v>244</v>
      </c>
      <c r="J47" s="69" t="s">
        <v>28</v>
      </c>
      <c r="K47" s="68">
        <f t="shared" si="0"/>
        <v>4880</v>
      </c>
      <c r="L47" s="70">
        <v>319.6</v>
      </c>
      <c r="M47" s="6">
        <f t="shared" si="1"/>
        <v>2.33329792386412</v>
      </c>
      <c r="N47" s="6"/>
      <c r="O47" s="6"/>
      <c r="P47" s="6"/>
      <c r="Q47" s="6"/>
      <c r="R47" s="6"/>
      <c r="S47" s="6"/>
    </row>
    <row r="48" s="7" customFormat="1" ht="18" customHeight="1" spans="1:19">
      <c r="A48" s="31"/>
      <c r="B48" s="32" t="s">
        <v>22</v>
      </c>
      <c r="C48" s="33" t="s">
        <v>127</v>
      </c>
      <c r="D48" s="34" t="s">
        <v>128</v>
      </c>
      <c r="E48" s="33" t="s">
        <v>129</v>
      </c>
      <c r="F48" s="35" t="s">
        <v>96</v>
      </c>
      <c r="G48" s="35">
        <v>20</v>
      </c>
      <c r="H48" s="33" t="s">
        <v>27</v>
      </c>
      <c r="I48" s="68">
        <f>ROUND($M$10*CI!I48,0)-12</f>
        <v>258</v>
      </c>
      <c r="J48" s="69" t="s">
        <v>28</v>
      </c>
      <c r="K48" s="68">
        <f t="shared" si="0"/>
        <v>5160</v>
      </c>
      <c r="L48" s="70">
        <v>327.8</v>
      </c>
      <c r="M48" s="6">
        <f t="shared" si="1"/>
        <v>2.39835479919724</v>
      </c>
      <c r="N48" s="6"/>
      <c r="O48" s="6"/>
      <c r="P48" s="6"/>
      <c r="Q48" s="6"/>
      <c r="R48" s="6"/>
      <c r="S48" s="6"/>
    </row>
    <row r="49" s="7" customFormat="1" ht="18" customHeight="1" spans="1:19">
      <c r="A49" s="31"/>
      <c r="B49" s="32" t="s">
        <v>22</v>
      </c>
      <c r="C49" s="33" t="s">
        <v>130</v>
      </c>
      <c r="D49" s="34" t="s">
        <v>131</v>
      </c>
      <c r="E49" s="33" t="s">
        <v>132</v>
      </c>
      <c r="F49" s="35" t="s">
        <v>71</v>
      </c>
      <c r="G49" s="35">
        <v>12</v>
      </c>
      <c r="H49" s="33" t="s">
        <v>27</v>
      </c>
      <c r="I49" s="68">
        <f>ROUND($M$10*CI!I49,0)</f>
        <v>260</v>
      </c>
      <c r="J49" s="69" t="s">
        <v>28</v>
      </c>
      <c r="K49" s="68">
        <f t="shared" si="0"/>
        <v>3120</v>
      </c>
      <c r="L49" s="70">
        <v>205.92</v>
      </c>
      <c r="M49" s="6">
        <f t="shared" si="1"/>
        <v>2.31710033292171</v>
      </c>
      <c r="N49" s="6"/>
      <c r="O49" s="6"/>
      <c r="P49" s="6"/>
      <c r="Q49" s="6"/>
      <c r="R49" s="6"/>
      <c r="S49" s="6"/>
    </row>
    <row r="50" s="7" customFormat="1" ht="18" customHeight="1" spans="1:19">
      <c r="A50" s="31"/>
      <c r="B50" s="32" t="s">
        <v>22</v>
      </c>
      <c r="C50" s="33" t="s">
        <v>133</v>
      </c>
      <c r="D50" s="34" t="s">
        <v>134</v>
      </c>
      <c r="E50" s="33" t="s">
        <v>135</v>
      </c>
      <c r="F50" s="35" t="s">
        <v>67</v>
      </c>
      <c r="G50" s="35">
        <v>8</v>
      </c>
      <c r="H50" s="33" t="s">
        <v>27</v>
      </c>
      <c r="I50" s="68">
        <f>ROUND($M$10*CI!I50,0)-15</f>
        <v>233</v>
      </c>
      <c r="J50" s="69" t="s">
        <v>28</v>
      </c>
      <c r="K50" s="68">
        <f t="shared" si="0"/>
        <v>1864</v>
      </c>
      <c r="L50" s="70">
        <v>119.04</v>
      </c>
      <c r="M50" s="6">
        <f t="shared" si="1"/>
        <v>2.38696087132754</v>
      </c>
      <c r="N50" s="6"/>
      <c r="O50" s="6"/>
      <c r="P50" s="6"/>
      <c r="Q50" s="6"/>
      <c r="R50" s="6"/>
      <c r="S50" s="6"/>
    </row>
    <row r="51" s="7" customFormat="1" ht="18" customHeight="1" spans="1:19">
      <c r="A51" s="31"/>
      <c r="B51" s="32" t="s">
        <v>22</v>
      </c>
      <c r="C51" s="33" t="s">
        <v>136</v>
      </c>
      <c r="D51" s="34" t="s">
        <v>137</v>
      </c>
      <c r="E51" s="33" t="s">
        <v>113</v>
      </c>
      <c r="F51" s="35" t="s">
        <v>67</v>
      </c>
      <c r="G51" s="35">
        <v>20</v>
      </c>
      <c r="H51" s="33" t="s">
        <v>27</v>
      </c>
      <c r="I51" s="68">
        <f>ROUND($M$10*CI!I51,0)-10</f>
        <v>227</v>
      </c>
      <c r="J51" s="69" t="s">
        <v>28</v>
      </c>
      <c r="K51" s="68">
        <f t="shared" si="0"/>
        <v>4540</v>
      </c>
      <c r="L51" s="70">
        <v>289</v>
      </c>
      <c r="M51" s="6">
        <f t="shared" si="1"/>
        <v>2.39395129381813</v>
      </c>
      <c r="N51" s="6"/>
      <c r="O51" s="6"/>
      <c r="P51" s="6"/>
      <c r="Q51" s="6"/>
      <c r="R51" s="6"/>
      <c r="S51" s="6"/>
    </row>
    <row r="52" s="7" customFormat="1" ht="18" customHeight="1" spans="1:19">
      <c r="A52" s="31"/>
      <c r="B52" s="32" t="s">
        <v>22</v>
      </c>
      <c r="C52" s="33" t="s">
        <v>138</v>
      </c>
      <c r="D52" s="34" t="s">
        <v>137</v>
      </c>
      <c r="E52" s="33" t="s">
        <v>113</v>
      </c>
      <c r="F52" s="35" t="s">
        <v>114</v>
      </c>
      <c r="G52" s="35">
        <v>8</v>
      </c>
      <c r="H52" s="33" t="s">
        <v>27</v>
      </c>
      <c r="I52" s="68">
        <f>ROUND($M$10*CI!I52,0)</f>
        <v>237</v>
      </c>
      <c r="J52" s="69" t="s">
        <v>28</v>
      </c>
      <c r="K52" s="68">
        <f t="shared" si="0"/>
        <v>1896</v>
      </c>
      <c r="L52" s="70">
        <v>120.8</v>
      </c>
      <c r="M52" s="6">
        <f t="shared" si="1"/>
        <v>2.39202552346155</v>
      </c>
      <c r="N52" s="6"/>
      <c r="O52" s="6"/>
      <c r="P52" s="6"/>
      <c r="Q52" s="6"/>
      <c r="R52" s="6"/>
      <c r="S52" s="6"/>
    </row>
    <row r="53" s="7" customFormat="1" ht="18" customHeight="1" spans="1:19">
      <c r="A53" s="31"/>
      <c r="B53" s="32" t="s">
        <v>22</v>
      </c>
      <c r="C53" s="33" t="s">
        <v>139</v>
      </c>
      <c r="D53" s="34" t="s">
        <v>140</v>
      </c>
      <c r="E53" s="33" t="s">
        <v>123</v>
      </c>
      <c r="F53" s="35" t="s">
        <v>67</v>
      </c>
      <c r="G53" s="35">
        <v>4</v>
      </c>
      <c r="H53" s="33" t="s">
        <v>27</v>
      </c>
      <c r="I53" s="68">
        <f>ROUND($M$10*CI!I53,0)</f>
        <v>249</v>
      </c>
      <c r="J53" s="69" t="s">
        <v>28</v>
      </c>
      <c r="K53" s="68">
        <f t="shared" si="0"/>
        <v>996</v>
      </c>
      <c r="L53" s="70">
        <v>63.64</v>
      </c>
      <c r="M53" s="6">
        <f t="shared" si="1"/>
        <v>2.38584937070892</v>
      </c>
      <c r="N53" s="6"/>
      <c r="O53" s="6"/>
      <c r="P53" s="6"/>
      <c r="Q53" s="6"/>
      <c r="R53" s="6"/>
      <c r="S53" s="6"/>
    </row>
    <row r="54" s="7" customFormat="1" ht="18" customHeight="1" spans="1:19">
      <c r="A54" s="31"/>
      <c r="B54" s="32" t="s">
        <v>22</v>
      </c>
      <c r="C54" s="33" t="s">
        <v>141</v>
      </c>
      <c r="D54" s="34" t="s">
        <v>142</v>
      </c>
      <c r="E54" s="33" t="s">
        <v>143</v>
      </c>
      <c r="F54" s="35" t="s">
        <v>67</v>
      </c>
      <c r="G54" s="35">
        <v>12</v>
      </c>
      <c r="H54" s="33" t="s">
        <v>27</v>
      </c>
      <c r="I54" s="68">
        <f>ROUND($M$10*CI!I54,0)</f>
        <v>275</v>
      </c>
      <c r="J54" s="69" t="s">
        <v>28</v>
      </c>
      <c r="K54" s="68">
        <f t="shared" si="0"/>
        <v>3300</v>
      </c>
      <c r="L54" s="70">
        <v>214.44</v>
      </c>
      <c r="M54" s="6">
        <f t="shared" si="1"/>
        <v>2.34980720374176</v>
      </c>
      <c r="N54" s="6"/>
      <c r="O54" s="6"/>
      <c r="P54" s="6"/>
      <c r="Q54" s="6"/>
      <c r="R54" s="6"/>
      <c r="S54" s="6"/>
    </row>
    <row r="55" s="7" customFormat="1" ht="18" customHeight="1" spans="1:19">
      <c r="A55" s="31"/>
      <c r="B55" s="32" t="s">
        <v>22</v>
      </c>
      <c r="C55" s="33" t="s">
        <v>144</v>
      </c>
      <c r="D55" s="34" t="s">
        <v>145</v>
      </c>
      <c r="E55" s="33" t="s">
        <v>146</v>
      </c>
      <c r="F55" s="35" t="s">
        <v>67</v>
      </c>
      <c r="G55" s="35">
        <v>8</v>
      </c>
      <c r="H55" s="33" t="s">
        <v>27</v>
      </c>
      <c r="I55" s="68">
        <f>ROUND($M$10*CI!I55,0)-17</f>
        <v>255</v>
      </c>
      <c r="J55" s="69" t="s">
        <v>28</v>
      </c>
      <c r="K55" s="68">
        <f t="shared" si="0"/>
        <v>2040</v>
      </c>
      <c r="L55" s="70">
        <v>130.08</v>
      </c>
      <c r="M55" s="6">
        <f t="shared" si="1"/>
        <v>2.39027484431821</v>
      </c>
      <c r="N55" s="6"/>
      <c r="O55" s="6"/>
      <c r="P55" s="6"/>
      <c r="Q55" s="6"/>
      <c r="R55" s="6"/>
      <c r="S55" s="6"/>
    </row>
    <row r="56" s="7" customFormat="1" ht="18" customHeight="1" spans="1:19">
      <c r="A56" s="31"/>
      <c r="B56" s="32" t="s">
        <v>22</v>
      </c>
      <c r="C56" s="33" t="s">
        <v>147</v>
      </c>
      <c r="D56" s="34" t="s">
        <v>148</v>
      </c>
      <c r="E56" s="33" t="s">
        <v>149</v>
      </c>
      <c r="F56" s="35" t="s">
        <v>121</v>
      </c>
      <c r="G56" s="35">
        <v>20</v>
      </c>
      <c r="H56" s="33" t="s">
        <v>27</v>
      </c>
      <c r="I56" s="68">
        <f>ROUND($M$10*CI!I56,0)-13</f>
        <v>308</v>
      </c>
      <c r="J56" s="69" t="s">
        <v>28</v>
      </c>
      <c r="K56" s="68">
        <f t="shared" si="0"/>
        <v>6160</v>
      </c>
      <c r="L56" s="70">
        <v>392.2</v>
      </c>
      <c r="M56" s="6">
        <f t="shared" si="1"/>
        <v>2.39352831047617</v>
      </c>
      <c r="N56" s="6"/>
      <c r="O56" s="6"/>
      <c r="P56" s="6"/>
      <c r="Q56" s="6"/>
      <c r="R56" s="6"/>
      <c r="S56" s="6"/>
    </row>
    <row r="57" s="7" customFormat="1" ht="18" customHeight="1" spans="1:19">
      <c r="A57" s="31"/>
      <c r="B57" s="32" t="s">
        <v>22</v>
      </c>
      <c r="C57" s="33" t="s">
        <v>150</v>
      </c>
      <c r="D57" s="34" t="s">
        <v>151</v>
      </c>
      <c r="E57" s="33" t="s">
        <v>152</v>
      </c>
      <c r="F57" s="35" t="s">
        <v>67</v>
      </c>
      <c r="G57" s="35">
        <v>8</v>
      </c>
      <c r="H57" s="33" t="s">
        <v>27</v>
      </c>
      <c r="I57" s="68">
        <f>ROUND($M$10*CI!I57,0)-31</f>
        <v>266</v>
      </c>
      <c r="J57" s="69" t="s">
        <v>28</v>
      </c>
      <c r="K57" s="68">
        <f t="shared" si="0"/>
        <v>2128</v>
      </c>
      <c r="L57" s="70">
        <v>135.52</v>
      </c>
      <c r="M57" s="6">
        <f t="shared" si="1"/>
        <v>2.3930057590976</v>
      </c>
      <c r="N57" s="6"/>
      <c r="O57" s="6"/>
      <c r="P57" s="6"/>
      <c r="Q57" s="6"/>
      <c r="R57" s="6"/>
      <c r="S57" s="6"/>
    </row>
    <row r="58" s="7" customFormat="1" ht="18" customHeight="1" spans="1:19">
      <c r="A58" s="31"/>
      <c r="B58" s="32" t="s">
        <v>22</v>
      </c>
      <c r="C58" s="33" t="s">
        <v>153</v>
      </c>
      <c r="D58" s="34" t="s">
        <v>154</v>
      </c>
      <c r="E58" s="33" t="s">
        <v>155</v>
      </c>
      <c r="F58" s="35" t="s">
        <v>156</v>
      </c>
      <c r="G58" s="35">
        <v>8</v>
      </c>
      <c r="H58" s="33" t="s">
        <v>27</v>
      </c>
      <c r="I58" s="68">
        <f>ROUND($M$10*CI!I58,0)</f>
        <v>304</v>
      </c>
      <c r="J58" s="69" t="s">
        <v>28</v>
      </c>
      <c r="K58" s="68">
        <f t="shared" si="0"/>
        <v>2432</v>
      </c>
      <c r="L58" s="70">
        <v>154.48</v>
      </c>
      <c r="M58" s="6">
        <f t="shared" si="1"/>
        <v>2.3986072729402</v>
      </c>
      <c r="N58" s="6"/>
      <c r="O58" s="6"/>
      <c r="P58" s="6"/>
      <c r="Q58" s="6"/>
      <c r="R58" s="6"/>
      <c r="S58" s="6"/>
    </row>
    <row r="59" s="7" customFormat="1" ht="18" customHeight="1" spans="1:19">
      <c r="A59" s="31"/>
      <c r="B59" s="32" t="s">
        <v>22</v>
      </c>
      <c r="C59" s="33" t="s">
        <v>157</v>
      </c>
      <c r="D59" s="34" t="s">
        <v>158</v>
      </c>
      <c r="E59" s="33" t="s">
        <v>159</v>
      </c>
      <c r="F59" s="35" t="s">
        <v>156</v>
      </c>
      <c r="G59" s="35">
        <v>8</v>
      </c>
      <c r="H59" s="33" t="s">
        <v>27</v>
      </c>
      <c r="I59" s="68">
        <f>ROUND($M$10*CI!I59,0)-10</f>
        <v>369</v>
      </c>
      <c r="J59" s="69" t="s">
        <v>28</v>
      </c>
      <c r="K59" s="68">
        <f t="shared" si="0"/>
        <v>2952</v>
      </c>
      <c r="L59" s="70">
        <v>187.6</v>
      </c>
      <c r="M59" s="6">
        <f t="shared" si="1"/>
        <v>2.39756979538365</v>
      </c>
      <c r="N59" s="6"/>
      <c r="O59" s="6"/>
      <c r="P59" s="6"/>
      <c r="Q59" s="6"/>
      <c r="R59" s="6"/>
      <c r="S59" s="6"/>
    </row>
    <row r="60" s="7" customFormat="1" ht="18" customHeight="1" spans="1:19">
      <c r="A60" s="31"/>
      <c r="B60" s="32" t="s">
        <v>22</v>
      </c>
      <c r="C60" s="33" t="s">
        <v>160</v>
      </c>
      <c r="D60" s="34" t="s">
        <v>161</v>
      </c>
      <c r="E60" s="33" t="s">
        <v>162</v>
      </c>
      <c r="F60" s="35" t="s">
        <v>163</v>
      </c>
      <c r="G60" s="35">
        <v>12</v>
      </c>
      <c r="H60" s="33" t="s">
        <v>27</v>
      </c>
      <c r="I60" s="68">
        <f>ROUND($M$10*CI!I60,0)</f>
        <v>280</v>
      </c>
      <c r="J60" s="69" t="s">
        <v>28</v>
      </c>
      <c r="K60" s="68">
        <f t="shared" si="0"/>
        <v>3360</v>
      </c>
      <c r="L60" s="70">
        <v>221.76</v>
      </c>
      <c r="M60" s="6">
        <f t="shared" si="1"/>
        <v>2.31710033292171</v>
      </c>
      <c r="N60" s="6"/>
      <c r="O60" s="6"/>
      <c r="P60" s="6"/>
      <c r="Q60" s="6"/>
      <c r="R60" s="6"/>
      <c r="S60" s="6"/>
    </row>
    <row r="61" s="7" customFormat="1" ht="18" customHeight="1" spans="1:19">
      <c r="A61" s="31"/>
      <c r="B61" s="32" t="s">
        <v>22</v>
      </c>
      <c r="C61" s="33" t="s">
        <v>164</v>
      </c>
      <c r="D61" s="34" t="s">
        <v>165</v>
      </c>
      <c r="E61" s="33" t="s">
        <v>166</v>
      </c>
      <c r="F61" s="35" t="s">
        <v>156</v>
      </c>
      <c r="G61" s="35">
        <v>8</v>
      </c>
      <c r="H61" s="33" t="s">
        <v>27</v>
      </c>
      <c r="I61" s="68">
        <f>ROUND($M$10*CI!I61,0)-20</f>
        <v>430</v>
      </c>
      <c r="J61" s="69" t="s">
        <v>28</v>
      </c>
      <c r="K61" s="68">
        <f t="shared" si="0"/>
        <v>3440</v>
      </c>
      <c r="L61" s="70">
        <v>219.76</v>
      </c>
      <c r="M61" s="6">
        <f t="shared" si="1"/>
        <v>2.38624970642195</v>
      </c>
      <c r="N61" s="6"/>
      <c r="O61" s="6"/>
      <c r="P61" s="6"/>
      <c r="Q61" s="6"/>
      <c r="R61" s="6"/>
      <c r="S61" s="6"/>
    </row>
    <row r="62" s="7" customFormat="1" ht="18" customHeight="1" spans="1:19">
      <c r="A62" s="31"/>
      <c r="B62" s="32" t="s">
        <v>22</v>
      </c>
      <c r="C62" s="33" t="s">
        <v>167</v>
      </c>
      <c r="D62" s="34" t="s">
        <v>168</v>
      </c>
      <c r="E62" s="33" t="s">
        <v>169</v>
      </c>
      <c r="F62" s="35" t="s">
        <v>156</v>
      </c>
      <c r="G62" s="35">
        <v>8</v>
      </c>
      <c r="H62" s="33" t="s">
        <v>27</v>
      </c>
      <c r="I62" s="68">
        <f>ROUND($M$10*CI!I62,0)</f>
        <v>451</v>
      </c>
      <c r="J62" s="69" t="s">
        <v>28</v>
      </c>
      <c r="K62" s="68">
        <f t="shared" si="0"/>
        <v>3608</v>
      </c>
      <c r="L62" s="70">
        <v>239.52</v>
      </c>
      <c r="M62" s="6">
        <f t="shared" si="1"/>
        <v>2.30496915509099</v>
      </c>
      <c r="N62" s="6"/>
      <c r="O62" s="6"/>
      <c r="P62" s="6"/>
      <c r="Q62" s="6"/>
      <c r="R62" s="6"/>
      <c r="S62" s="6"/>
    </row>
    <row r="63" s="7" customFormat="1" customHeight="1" spans="1:13">
      <c r="A63" s="36"/>
      <c r="B63" s="37" t="s">
        <v>170</v>
      </c>
      <c r="C63" s="37"/>
      <c r="D63" s="38"/>
      <c r="E63" s="38"/>
      <c r="F63" s="38"/>
      <c r="G63" s="39">
        <f>SUM(G16:G62)</f>
        <v>784</v>
      </c>
      <c r="H63" s="33" t="s">
        <v>27</v>
      </c>
      <c r="I63" s="71"/>
      <c r="J63" s="32"/>
      <c r="K63" s="72">
        <f>SUM(K16:K62)</f>
        <v>147144</v>
      </c>
      <c r="L63" s="73">
        <f>SUM(L16:L62)</f>
        <v>9701</v>
      </c>
      <c r="M63" s="6"/>
    </row>
    <row r="64" s="7" customFormat="1" ht="23.1" customHeight="1" spans="1:13">
      <c r="A64" s="40" t="s">
        <v>171</v>
      </c>
      <c r="B64" s="41"/>
      <c r="C64" s="41"/>
      <c r="D64" s="41"/>
      <c r="E64" s="41"/>
      <c r="F64" s="41"/>
      <c r="G64" s="41"/>
      <c r="H64" s="41"/>
      <c r="I64" s="74"/>
      <c r="J64" s="41"/>
      <c r="K64" s="75"/>
      <c r="L64" s="6"/>
      <c r="M64" s="6"/>
    </row>
    <row r="65" s="3" customFormat="1" ht="12" customHeight="1" spans="1:13">
      <c r="A65" s="33" t="s">
        <v>172</v>
      </c>
      <c r="B65" s="76" t="s">
        <v>173</v>
      </c>
      <c r="C65" s="76"/>
      <c r="D65" s="76"/>
      <c r="E65" s="76"/>
      <c r="F65" s="76"/>
      <c r="G65" s="76"/>
      <c r="H65" s="76"/>
      <c r="I65" s="92"/>
      <c r="J65" s="76"/>
      <c r="K65" s="93"/>
      <c r="L65" s="6"/>
      <c r="M65" s="6"/>
    </row>
    <row r="66" s="3" customFormat="1" ht="14.1" customHeight="1" spans="1:13">
      <c r="A66" s="33"/>
      <c r="B66" s="77" t="s">
        <v>174</v>
      </c>
      <c r="C66" s="77"/>
      <c r="D66" s="77"/>
      <c r="E66" s="77"/>
      <c r="F66" s="77"/>
      <c r="G66" s="77"/>
      <c r="H66" s="77"/>
      <c r="I66" s="94"/>
      <c r="J66" s="77"/>
      <c r="K66" s="95"/>
      <c r="L66" s="6"/>
      <c r="M66" s="6"/>
    </row>
    <row r="67" s="3" customFormat="1" ht="14.1" customHeight="1" spans="1:13">
      <c r="A67" s="33"/>
      <c r="B67" s="77" t="s">
        <v>175</v>
      </c>
      <c r="C67" s="77"/>
      <c r="D67" s="77"/>
      <c r="E67" s="77"/>
      <c r="F67" s="77"/>
      <c r="G67" s="77"/>
      <c r="H67" s="77"/>
      <c r="I67" s="94"/>
      <c r="J67" s="77"/>
      <c r="K67" s="95"/>
      <c r="L67" s="6"/>
      <c r="M67" s="6"/>
    </row>
    <row r="68" s="3" customFormat="1" ht="17.1" customHeight="1" spans="1:13">
      <c r="A68" s="33"/>
      <c r="B68" s="78" t="s">
        <v>176</v>
      </c>
      <c r="C68" s="78"/>
      <c r="D68" s="78"/>
      <c r="E68" s="78"/>
      <c r="F68" s="78"/>
      <c r="G68" s="78"/>
      <c r="H68" s="78"/>
      <c r="I68" s="96"/>
      <c r="J68" s="78"/>
      <c r="K68" s="95"/>
      <c r="L68" s="6"/>
      <c r="M68" s="6"/>
    </row>
    <row r="69" s="3" customFormat="1" ht="15.95" customHeight="1" spans="1:13">
      <c r="A69" s="33"/>
      <c r="B69" s="77" t="s">
        <v>177</v>
      </c>
      <c r="C69" s="77"/>
      <c r="D69" s="77"/>
      <c r="E69" s="77"/>
      <c r="F69" s="77"/>
      <c r="G69" s="77"/>
      <c r="H69" s="77"/>
      <c r="I69" s="94"/>
      <c r="J69" s="77"/>
      <c r="K69" s="95" t="s">
        <v>178</v>
      </c>
      <c r="L69" s="6"/>
      <c r="M69" s="6"/>
    </row>
    <row r="70" s="3" customFormat="1" ht="15.95" customHeight="1" spans="1:13">
      <c r="A70" s="33"/>
      <c r="B70" s="79" t="s">
        <v>179</v>
      </c>
      <c r="C70" s="79"/>
      <c r="D70" s="79"/>
      <c r="E70" s="79"/>
      <c r="F70" s="79"/>
      <c r="G70" s="79"/>
      <c r="H70" s="79"/>
      <c r="I70" s="97"/>
      <c r="J70" s="79"/>
      <c r="K70" s="98" t="s">
        <v>178</v>
      </c>
      <c r="L70" s="6"/>
      <c r="M70" s="6"/>
    </row>
    <row r="71" s="3" customFormat="1" ht="57" customHeight="1" spans="1:11">
      <c r="A71" s="56"/>
      <c r="B71" s="80"/>
      <c r="C71" s="80"/>
      <c r="D71" s="18"/>
      <c r="E71" s="18"/>
      <c r="F71" s="56"/>
      <c r="G71" s="80"/>
      <c r="H71" s="80"/>
      <c r="I71" s="99"/>
      <c r="J71" s="18"/>
      <c r="K71" s="54"/>
    </row>
    <row r="72" s="3" customFormat="1" ht="54" customHeight="1" spans="1:11">
      <c r="A72" s="56"/>
      <c r="B72" s="80"/>
      <c r="C72" s="80"/>
      <c r="D72" s="18" t="s">
        <v>180</v>
      </c>
      <c r="E72" s="18"/>
      <c r="F72" s="56"/>
      <c r="G72" s="80"/>
      <c r="H72" s="80"/>
      <c r="I72" s="99" t="s">
        <v>181</v>
      </c>
      <c r="J72" s="18"/>
      <c r="K72" s="54"/>
    </row>
    <row r="73" s="2" customFormat="1" ht="72" customHeight="1" spans="1:11">
      <c r="A73" s="81"/>
      <c r="B73" s="81"/>
      <c r="C73" s="81"/>
      <c r="D73" s="81"/>
      <c r="E73" s="81"/>
      <c r="F73" s="81"/>
      <c r="G73" s="81"/>
      <c r="H73" s="80"/>
      <c r="I73" s="99"/>
      <c r="J73" s="18"/>
      <c r="K73" s="54"/>
    </row>
    <row r="74" s="2" customFormat="1" ht="14.25" customHeight="1" spans="1:11">
      <c r="A74" s="82" t="s">
        <v>182</v>
      </c>
      <c r="B74" s="83"/>
      <c r="C74" s="83"/>
      <c r="D74" s="83"/>
      <c r="E74" s="83"/>
      <c r="F74" s="83"/>
      <c r="G74" s="83"/>
      <c r="H74" s="83"/>
      <c r="I74" s="100"/>
      <c r="J74" s="83"/>
      <c r="K74" s="100"/>
    </row>
    <row r="75" s="3" customFormat="1" ht="12" customHeight="1" spans="1:11">
      <c r="A75" s="84" t="s">
        <v>183</v>
      </c>
      <c r="B75" s="84"/>
      <c r="C75" s="84"/>
      <c r="D75" s="84"/>
      <c r="E75" s="84"/>
      <c r="F75" s="84"/>
      <c r="G75" s="84"/>
      <c r="H75" s="84"/>
      <c r="I75" s="101"/>
      <c r="J75" s="84"/>
      <c r="K75" s="101"/>
    </row>
    <row r="76" s="3" customFormat="1" customHeight="1" spans="1:11">
      <c r="A76" s="85" t="s">
        <v>184</v>
      </c>
      <c r="B76" s="85"/>
      <c r="C76" s="85"/>
      <c r="D76" s="85"/>
      <c r="E76" s="85"/>
      <c r="F76" s="85"/>
      <c r="G76" s="85"/>
      <c r="H76" s="85"/>
      <c r="I76" s="102"/>
      <c r="J76" s="85"/>
      <c r="K76" s="102"/>
    </row>
    <row r="81" ht="15.5" spans="2:6">
      <c r="B81" s="86"/>
      <c r="C81" s="86"/>
      <c r="D81" s="87"/>
      <c r="E81" s="87"/>
      <c r="F81" s="88"/>
    </row>
    <row r="82" ht="15.5" spans="2:6">
      <c r="B82" s="86"/>
      <c r="C82" s="86"/>
      <c r="D82" s="87"/>
      <c r="E82" s="87"/>
      <c r="F82" s="88"/>
    </row>
    <row r="87" s="8" customFormat="1" ht="15.5" spans="1:11">
      <c r="A87"/>
      <c r="B87" s="86"/>
      <c r="C87" s="86"/>
      <c r="D87" s="87"/>
      <c r="E87" s="87"/>
      <c r="F87" s="88"/>
      <c r="I87" s="10"/>
      <c r="J87" s="9"/>
      <c r="K87" s="11"/>
    </row>
    <row r="90" ht="15.5" spans="1:11">
      <c r="A90" s="8"/>
      <c r="B90" s="86"/>
      <c r="C90" s="86"/>
      <c r="D90" s="87"/>
      <c r="E90" s="87"/>
      <c r="F90" s="88"/>
      <c r="J90" s="8"/>
      <c r="K90" s="10"/>
    </row>
    <row r="98" ht="17.5" spans="6:11">
      <c r="F98" s="89" t="s">
        <v>185</v>
      </c>
      <c r="G98" s="89"/>
      <c r="H98" s="89"/>
      <c r="I98" s="103"/>
      <c r="J98" s="89"/>
      <c r="K98" s="103"/>
    </row>
    <row r="99" spans="6:11">
      <c r="F99" s="90" t="s">
        <v>186</v>
      </c>
      <c r="G99" s="91"/>
      <c r="H99" s="91"/>
      <c r="I99" s="104"/>
      <c r="J99" s="91"/>
      <c r="K99" s="104"/>
    </row>
    <row r="100" spans="6:11">
      <c r="F100" s="91" t="s">
        <v>187</v>
      </c>
      <c r="G100" s="91"/>
      <c r="H100" s="91"/>
      <c r="I100" s="104"/>
      <c r="J100" s="91"/>
      <c r="K100" s="104"/>
    </row>
    <row r="101" spans="6:11">
      <c r="F101" s="91" t="s">
        <v>187</v>
      </c>
      <c r="G101" s="91"/>
      <c r="H101" s="91"/>
      <c r="I101" s="104"/>
      <c r="J101" s="91"/>
      <c r="K101" s="104"/>
    </row>
  </sheetData>
  <autoFilter ref="A15:S70">
    <extLst/>
  </autoFilter>
  <sortState ref="B16:K62">
    <sortCondition ref="D16:D62"/>
    <sortCondition ref="F16:F62"/>
  </sortState>
  <mergeCells count="31">
    <mergeCell ref="A3:K3"/>
    <mergeCell ref="A4:K4"/>
    <mergeCell ref="A5:K5"/>
    <mergeCell ref="A6:K6"/>
    <mergeCell ref="A7:B7"/>
    <mergeCell ref="H10:I10"/>
    <mergeCell ref="A13:G13"/>
    <mergeCell ref="B14:F14"/>
    <mergeCell ref="G14:H14"/>
    <mergeCell ref="I14:J14"/>
    <mergeCell ref="G15:H15"/>
    <mergeCell ref="I15:J15"/>
    <mergeCell ref="B63:F63"/>
    <mergeCell ref="I63:J63"/>
    <mergeCell ref="A64:K64"/>
    <mergeCell ref="B65:K65"/>
    <mergeCell ref="B66:J66"/>
    <mergeCell ref="B67:J67"/>
    <mergeCell ref="B68:J68"/>
    <mergeCell ref="B69:J69"/>
    <mergeCell ref="B70:J70"/>
    <mergeCell ref="A74:K74"/>
    <mergeCell ref="A75:K75"/>
    <mergeCell ref="A76:K76"/>
    <mergeCell ref="F98:K98"/>
    <mergeCell ref="F100:K100"/>
    <mergeCell ref="F101:K101"/>
    <mergeCell ref="A15:A63"/>
    <mergeCell ref="A65:A70"/>
    <mergeCell ref="A8:E12"/>
    <mergeCell ref="A1:K2"/>
  </mergeCells>
  <hyperlinks>
    <hyperlink ref="A74" r:id="rId2" display="http://www.arivotyre.co.uk/"/>
    <hyperlink ref="A4" r:id="rId3" display="Tel:+86 532 84615175     Fax:+86 532 84615175"/>
  </hyperlinks>
  <printOptions horizontalCentered="1"/>
  <pageMargins left="0" right="0" top="0.15625" bottom="0" header="0.511805555555556" footer="0.511805555555556"/>
  <pageSetup paperSize="9" scale="57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联想中国(北京)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</vt:lpstr>
      <vt:lpstr>PL </vt:lpstr>
      <vt:lpstr>CI RMB (for ED)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联想用户</dc:creator>
  <cp:lastModifiedBy>WPS_1718972667</cp:lastModifiedBy>
  <dcterms:created xsi:type="dcterms:W3CDTF">2012-06-14T08:39:00Z</dcterms:created>
  <cp:lastPrinted>2016-08-24T08:38:00Z</cp:lastPrinted>
  <dcterms:modified xsi:type="dcterms:W3CDTF">2024-08-18T04:18:35Z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2457E9F1A1F448A0B25D4ED0E84668F1</vt:lpwstr>
  </property>
</Properties>
</file>