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dmin\workspace\fpga\step-by-step\step-by-step-lib\docs\"/>
    </mc:Choice>
  </mc:AlternateContent>
  <xr:revisionPtr revIDLastSave="0" documentId="8_{821489F3-E77C-450E-B93F-2B174D796C4E}" xr6:coauthVersionLast="46" xr6:coauthVersionMax="46" xr10:uidLastSave="{00000000-0000-0000-0000-000000000000}"/>
  <bookViews>
    <workbookView xWindow="-108" yWindow="492" windowWidth="23256" windowHeight="12576" xr2:uid="{10245DB0-0427-4A42-A480-4ECF2E85EB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T3" i="1"/>
  <c r="S10" i="1"/>
  <c r="S9" i="1"/>
  <c r="S8" i="1"/>
  <c r="S7" i="1"/>
  <c r="X7" i="1" s="1"/>
  <c r="S6" i="1"/>
  <c r="S5" i="1"/>
  <c r="S4" i="1"/>
  <c r="X4" i="1" s="1"/>
  <c r="S3" i="1"/>
  <c r="X3" i="1" s="1"/>
  <c r="R10" i="1"/>
  <c r="R9" i="1"/>
  <c r="R8" i="1"/>
  <c r="R7" i="1"/>
  <c r="W7" i="1" s="1"/>
  <c r="R6" i="1"/>
  <c r="R5" i="1"/>
  <c r="R4" i="1"/>
  <c r="R3" i="1"/>
  <c r="W3" i="1" s="1"/>
  <c r="W10" i="1"/>
  <c r="W9" i="1"/>
  <c r="W8" i="1"/>
  <c r="W6" i="1"/>
  <c r="W5" i="1"/>
  <c r="W4" i="1"/>
  <c r="O10" i="1"/>
  <c r="T10" i="1" s="1"/>
  <c r="Y10" i="1" s="1"/>
  <c r="O9" i="1"/>
  <c r="T9" i="1" s="1"/>
  <c r="Y9" i="1" s="1"/>
  <c r="O8" i="1"/>
  <c r="T8" i="1" s="1"/>
  <c r="Y8" i="1" s="1"/>
  <c r="O7" i="1"/>
  <c r="T7" i="1" s="1"/>
  <c r="Y7" i="1" s="1"/>
  <c r="O6" i="1"/>
  <c r="T6" i="1" s="1"/>
  <c r="Y6" i="1" s="1"/>
  <c r="O5" i="1"/>
  <c r="T5" i="1" s="1"/>
  <c r="Y5" i="1" s="1"/>
  <c r="O4" i="1"/>
  <c r="T4" i="1" s="1"/>
  <c r="Y4" i="1" s="1"/>
  <c r="O3" i="1"/>
  <c r="X10" i="1"/>
  <c r="X9" i="1"/>
  <c r="X8" i="1"/>
  <c r="X6" i="1"/>
  <c r="X5" i="1"/>
  <c r="N5" i="1"/>
  <c r="N10" i="1"/>
  <c r="N9" i="1"/>
  <c r="N8" i="1"/>
  <c r="N7" i="1"/>
  <c r="N6" i="1"/>
  <c r="N3" i="1"/>
  <c r="N4" i="1"/>
  <c r="M8" i="1"/>
  <c r="M10" i="1"/>
  <c r="M9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<sst xmlns="http://schemas.openxmlformats.org/spreadsheetml/2006/main" count="24" uniqueCount="23">
  <si>
    <t>Tensões:</t>
  </si>
  <si>
    <t>VGA RGB:</t>
  </si>
  <si>
    <t>Estado do Pino</t>
  </si>
  <si>
    <t>Rede de Resistores</t>
  </si>
  <si>
    <t>R1</t>
  </si>
  <si>
    <t>Impedância:</t>
  </si>
  <si>
    <t>R2</t>
  </si>
  <si>
    <t>R3</t>
  </si>
  <si>
    <t>R4</t>
  </si>
  <si>
    <t>Alimenação:</t>
  </si>
  <si>
    <t>Rede 1</t>
  </si>
  <si>
    <t>Rede 2</t>
  </si>
  <si>
    <t>Rede 3</t>
  </si>
  <si>
    <t>Rede 4</t>
  </si>
  <si>
    <t>Rede 5</t>
  </si>
  <si>
    <t>inf</t>
  </si>
  <si>
    <t>Tensão de saida</t>
  </si>
  <si>
    <t>Resistência Final (R1, R2, R3)</t>
  </si>
  <si>
    <t>Fator de Ganho (R1, R2, R3, R4 e Impedância)</t>
  </si>
  <si>
    <t>=SE(OU($J3;$K3;$L3);(SE($I$5="inf";$C$5;1/(1/$I$5)+(1/$C$5)))/SE($O3="inf";1;$O3);"inf")</t>
  </si>
  <si>
    <t>Fator:</t>
  </si>
  <si>
    <t>Resistência</t>
  </si>
  <si>
    <t>=SE(OU($J3;$K3;$L3);1/(SE($J3;1/$F$5;0)+SE($K3;1/$G$5;0)+SE($L3;1/$H$5;0));"inf")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</si>
</sst>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3" applyAlignment="1">
      <alignment horizontal="center"/>
    </xf>
    <xf numFmtId="0" fontId="2" fillId="0" borderId="1" xfId="3"/>
    <xf numFmtId="0" fontId="2" fillId="0" borderId="1" xfId="3" applyAlignment="1">
      <alignment horizontal="center" vertical="center"/>
    </xf>
    <xf numFmtId="0" fontId="2" fillId="0" borderId="1" xfId="3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3" applyAlignment="1">
      <alignment vertical="center"/>
    </xf>
    <xf numFmtId="0" fontId="2" fillId="0" borderId="1" xfId="3" applyAlignment="1">
      <alignment horizontal="center" vertical="center" wrapText="1" readingOrder="1"/>
    </xf>
    <xf numFmtId="0" fontId="2" fillId="0" borderId="1" xfId="3" applyAlignment="1">
      <alignment horizontal="center" vertical="center" wrapText="1" readingOrder="1"/>
    </xf>
    <xf numFmtId="1" fontId="0" fillId="0" borderId="0" xfId="0" applyNumberFormat="1" applyAlignment="1">
      <alignment horizontal="center" vertical="center"/>
    </xf>
    <xf numFmtId="0" fontId="2" fillId="0" borderId="0" xfId="3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" fillId="0" borderId="1" xfId="3" applyNumberForma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4">
    <cellStyle name="Moeda" xfId="2" builtinId="4"/>
    <cellStyle name="Normal" xfId="0" builtinId="0"/>
    <cellStyle name="Título 3" xfId="3" builtinId="18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B8C6-C890-41E1-9F5F-CC44F26CF7FB}">
  <dimension ref="A1:AA20"/>
  <sheetViews>
    <sheetView tabSelected="1" workbookViewId="0">
      <selection activeCell="F12" sqref="F12"/>
    </sheetView>
  </sheetViews>
  <sheetFormatPr defaultRowHeight="15" thickBottom="1" x14ac:dyDescent="0.35"/>
  <cols>
    <col min="1" max="1" width="2" bestFit="1" customWidth="1"/>
    <col min="2" max="2" width="11.44140625" bestFit="1" customWidth="1"/>
    <col min="3" max="3" width="4.44140625" style="8" bestFit="1" customWidth="1"/>
    <col min="4" max="4" width="3.5546875" customWidth="1"/>
    <col min="5" max="5" width="8.88671875" style="3"/>
    <col min="6" max="9" width="9.88671875" style="8" customWidth="1"/>
    <col min="10" max="12" width="6" customWidth="1"/>
    <col min="13" max="17" width="7.109375" style="8" customWidth="1"/>
    <col min="18" max="18" width="6.77734375" style="8" customWidth="1"/>
    <col min="19" max="22" width="6.77734375" customWidth="1"/>
    <col min="23" max="27" width="8.44140625" style="15" customWidth="1"/>
  </cols>
  <sheetData>
    <row r="1" spans="1:27" s="7" customFormat="1" ht="31.8" customHeight="1" thickBot="1" x14ac:dyDescent="0.35">
      <c r="A1" s="4" t="s">
        <v>0</v>
      </c>
      <c r="B1" s="4"/>
      <c r="C1" s="4"/>
      <c r="D1" s="5"/>
      <c r="E1" s="9"/>
      <c r="F1" s="4" t="s">
        <v>3</v>
      </c>
      <c r="G1" s="4"/>
      <c r="H1" s="4"/>
      <c r="I1" s="4"/>
      <c r="J1" s="4" t="s">
        <v>2</v>
      </c>
      <c r="K1" s="4"/>
      <c r="L1" s="4"/>
      <c r="M1" s="10" t="s">
        <v>17</v>
      </c>
      <c r="N1" s="10"/>
      <c r="O1" s="10"/>
      <c r="P1" s="10"/>
      <c r="Q1" s="10"/>
      <c r="R1" s="13" t="s">
        <v>18</v>
      </c>
      <c r="S1" s="13"/>
      <c r="T1" s="13"/>
      <c r="U1" s="13"/>
      <c r="V1" s="13"/>
      <c r="W1" s="18" t="s">
        <v>16</v>
      </c>
      <c r="X1" s="18"/>
      <c r="Y1" s="18"/>
      <c r="Z1" s="18"/>
      <c r="AA1" s="18"/>
    </row>
    <row r="2" spans="1:27" thickBot="1" x14ac:dyDescent="0.35">
      <c r="A2" s="3"/>
      <c r="B2" s="3" t="s">
        <v>9</v>
      </c>
      <c r="C2" s="14">
        <v>3.3</v>
      </c>
      <c r="F2" s="5" t="s">
        <v>4</v>
      </c>
      <c r="G2" s="5" t="s">
        <v>6</v>
      </c>
      <c r="H2" s="5" t="s">
        <v>7</v>
      </c>
      <c r="I2" s="5" t="s">
        <v>8</v>
      </c>
      <c r="J2" s="2">
        <v>1</v>
      </c>
      <c r="K2" s="2">
        <v>2</v>
      </c>
      <c r="L2" s="2">
        <v>3</v>
      </c>
      <c r="M2" s="11">
        <v>1</v>
      </c>
      <c r="N2" s="5">
        <v>2</v>
      </c>
      <c r="O2" s="5">
        <v>3</v>
      </c>
      <c r="P2" s="5">
        <v>4</v>
      </c>
      <c r="Q2" s="5">
        <v>5</v>
      </c>
      <c r="R2" s="11">
        <v>1</v>
      </c>
      <c r="S2" s="5">
        <v>2</v>
      </c>
      <c r="T2" s="5">
        <v>3</v>
      </c>
      <c r="U2" s="5">
        <v>4</v>
      </c>
      <c r="V2" s="5">
        <v>5</v>
      </c>
      <c r="W2" s="19">
        <v>1</v>
      </c>
      <c r="X2" s="20">
        <v>2</v>
      </c>
      <c r="Y2" s="20">
        <v>3</v>
      </c>
      <c r="Z2" s="20">
        <v>4</v>
      </c>
      <c r="AA2" s="20">
        <v>5</v>
      </c>
    </row>
    <row r="3" spans="1:27" thickBot="1" x14ac:dyDescent="0.35">
      <c r="A3" s="3"/>
      <c r="B3" s="3" t="s">
        <v>1</v>
      </c>
      <c r="C3" s="14">
        <v>0.7</v>
      </c>
      <c r="E3" s="3" t="s">
        <v>10</v>
      </c>
      <c r="F3" s="6">
        <v>270</v>
      </c>
      <c r="G3" s="6">
        <v>512</v>
      </c>
      <c r="H3" s="6">
        <v>1000</v>
      </c>
      <c r="I3" s="6" t="s">
        <v>15</v>
      </c>
      <c r="J3" s="1">
        <v>0</v>
      </c>
      <c r="K3" s="1">
        <v>0</v>
      </c>
      <c r="L3" s="1">
        <v>0</v>
      </c>
      <c r="M3" s="12" t="str">
        <f>IF(OR($J3,$K3,$L3),(1/(IF($J3,(1/$F$3),0)+IF($K3,(1/$G$3),0)+IF($L3,(1/$H$3),0))),"inf")</f>
        <v>inf</v>
      </c>
      <c r="N3" s="12" t="str">
        <f>IF(OR($J3,$K3,$L3),1/(IF($J3,1/$F$4,0)+IF($K3,1/$G$4,0)+IF($L3,1/$H$4,0)),"inf")</f>
        <v>inf</v>
      </c>
      <c r="O3" s="12" t="str">
        <f>IF(OR($J3,$K3,$L3),1/(IF($J3,1/$F$5,0)+IF($K3,1/$G$5,0)+IF($L3,1/$H$5,0)),"inf")</f>
        <v>inf</v>
      </c>
      <c r="R3" s="16" t="str">
        <f>IF(OR($J3,$K3,$L3),(IF($I$3="inf",$C$5,1/(1/$I$3)+(1/$C$5))/IF($M3="inf",1,$M3)),"inf")</f>
        <v>inf</v>
      </c>
      <c r="S3" s="16" t="str">
        <f>IF(OR($J3,$K3,$L3),(IF($I$4="inf",$C$5,1/(1/$I$4)+(1/$C$5)))/IF($N3="inf",1,$N3),"inf")</f>
        <v>inf</v>
      </c>
      <c r="T3" s="16" t="str">
        <f>IF(OR($J3,$K3,$L3),(IF($I$5="inf",$C$5,1/(1/$I$5)+(1/$C$5)))/IF($O3="inf",1,$O3),"inf")</f>
        <v>inf</v>
      </c>
      <c r="W3" s="16">
        <f>IF($R3="inf",0,$R3)*$C$2</f>
        <v>0</v>
      </c>
      <c r="X3" s="16">
        <f>IF($S3="inf",0,$S3)*$C$2</f>
        <v>0</v>
      </c>
      <c r="Y3" s="16">
        <f>IF($T3="inf",0,$T3)*$C$2</f>
        <v>0</v>
      </c>
    </row>
    <row r="4" spans="1:27" thickBot="1" x14ac:dyDescent="0.35">
      <c r="A4" s="3"/>
      <c r="B4" s="3"/>
      <c r="E4" s="3" t="s">
        <v>11</v>
      </c>
      <c r="F4" s="6">
        <v>512</v>
      </c>
      <c r="G4" s="6">
        <v>2000</v>
      </c>
      <c r="H4" s="6">
        <v>3000</v>
      </c>
      <c r="I4" s="6" t="s">
        <v>15</v>
      </c>
      <c r="J4" s="1">
        <v>0</v>
      </c>
      <c r="K4" s="1">
        <v>0</v>
      </c>
      <c r="L4" s="1">
        <v>1</v>
      </c>
      <c r="M4" s="12">
        <f t="shared" ref="M4:M10" si="0">IF(OR($J4,$K4,$L4),(1/(IF($J4,(1/$F$3),0)+IF($K4,(1/$G$3),0)+IF($L4,(1/$H$3),0))),"inf")</f>
        <v>1000</v>
      </c>
      <c r="N4" s="12">
        <f>IF(OR($J4,$K4,$L4),1/(IF($J4,1/$F$4,0)+IF($K4,1/$G$4,0)+IF($L4,1/$H$4,0)),"inf")</f>
        <v>3000</v>
      </c>
      <c r="O4" s="12">
        <f t="shared" ref="O4:O10" si="1">IF(OR($J4,$K4,$L4),1/(IF($J4,1/$F$5,0)+IF($K4,1/$G$5,0)+IF($L4,1/$H$5,0)),"inf")</f>
        <v>3000</v>
      </c>
      <c r="R4" s="16">
        <f t="shared" ref="R4:R10" si="2">IF(OR($J4,$K4,$L4),(IF($I$3="inf",$C$5,1/(1/$I$3)+(1/$C$5))/IF($M4="inf",1,$M4)),"inf")</f>
        <v>7.4999999999999997E-2</v>
      </c>
      <c r="S4" s="16">
        <f>IF(OR($J4,$K4,$L4),(IF($I$4="inf",$C$5,1/(1/$I$4)+(1/$C$5)))/IF($N4="inf",1,$N4),"inf")</f>
        <v>2.5000000000000001E-2</v>
      </c>
      <c r="T4" s="16">
        <f t="shared" ref="T4:T10" si="3">IF(OR($J4,$K4,$L4),(IF($I$5="inf",$C$5,1/(1/$I$5)+(1/$C$5)))/IF($O4="inf",1,$O4),"inf")</f>
        <v>2.5004444444444444E-2</v>
      </c>
      <c r="W4" s="16">
        <f>IF($R4="inf",0,$R4)*$C$2</f>
        <v>0.24749999999999997</v>
      </c>
      <c r="X4" s="16">
        <f t="shared" ref="X4:X10" si="4">IF($S4="inf",0,$S4)*$C$2</f>
        <v>8.2500000000000004E-2</v>
      </c>
      <c r="Y4" s="16">
        <f t="shared" ref="Y4:Y10" si="5">IF($T4="inf",0,$T4)*$C$2</f>
        <v>8.2514666666666667E-2</v>
      </c>
    </row>
    <row r="5" spans="1:27" thickBot="1" x14ac:dyDescent="0.35">
      <c r="A5" s="3" t="s">
        <v>5</v>
      </c>
      <c r="B5" s="3"/>
      <c r="C5" s="8">
        <v>75</v>
      </c>
      <c r="E5" s="3" t="s">
        <v>12</v>
      </c>
      <c r="F5" s="6">
        <v>512</v>
      </c>
      <c r="G5" s="6">
        <v>2000</v>
      </c>
      <c r="H5" s="6">
        <v>3000</v>
      </c>
      <c r="I5" s="6">
        <v>75</v>
      </c>
      <c r="J5" s="1">
        <v>0</v>
      </c>
      <c r="K5" s="1">
        <v>1</v>
      </c>
      <c r="L5" s="1">
        <v>0</v>
      </c>
      <c r="M5" s="12">
        <f t="shared" si="0"/>
        <v>512</v>
      </c>
      <c r="N5" s="12">
        <f>IF(OR($J5,$K5,$L5),1/(IF($J5,1/$F$4,0)+IF($K5,1/$G$4,0)+IF($L5,1/$H$4,0)),"inf")</f>
        <v>2000</v>
      </c>
      <c r="O5" s="12">
        <f t="shared" si="1"/>
        <v>2000</v>
      </c>
      <c r="R5" s="16">
        <f t="shared" si="2"/>
        <v>0.146484375</v>
      </c>
      <c r="S5" s="16">
        <f t="shared" ref="S5:S10" si="6">IF(OR($J5,$K5,$L5),(IF($I$4="inf",$C$5,1/(1/$I$4)+(1/$C$5)))/IF($N5="inf",1,$N5),"inf")</f>
        <v>3.7499999999999999E-2</v>
      </c>
      <c r="T5" s="16">
        <f t="shared" si="3"/>
        <v>3.7506666666666667E-2</v>
      </c>
      <c r="W5" s="16">
        <f t="shared" ref="W5:W10" si="7">IF($R5="inf",0,$R5)*$C$2</f>
        <v>0.4833984375</v>
      </c>
      <c r="X5" s="16">
        <f t="shared" si="4"/>
        <v>0.12374999999999999</v>
      </c>
      <c r="Y5" s="16">
        <f t="shared" si="5"/>
        <v>0.12377199999999999</v>
      </c>
    </row>
    <row r="6" spans="1:27" thickBot="1" x14ac:dyDescent="0.35">
      <c r="E6" s="3" t="s">
        <v>13</v>
      </c>
      <c r="F6" s="6"/>
      <c r="G6" s="6"/>
      <c r="H6" s="6"/>
      <c r="I6" s="6"/>
      <c r="J6" s="1">
        <v>0</v>
      </c>
      <c r="K6" s="1">
        <v>1</v>
      </c>
      <c r="L6" s="1">
        <v>1</v>
      </c>
      <c r="M6" s="12">
        <f t="shared" si="0"/>
        <v>338.62433862433863</v>
      </c>
      <c r="N6" s="12">
        <f>IF(OR($J6,$K6,$L6),1/(IF($J6,1/$F$4,0)+IF($K6,1/$G$4,0)+IF($L6,1/$H$4,0)),"inf")</f>
        <v>1200</v>
      </c>
      <c r="O6" s="12">
        <f t="shared" si="1"/>
        <v>1200</v>
      </c>
      <c r="R6" s="16">
        <f t="shared" si="2"/>
        <v>0.22148437499999998</v>
      </c>
      <c r="S6" s="16">
        <f t="shared" si="6"/>
        <v>6.25E-2</v>
      </c>
      <c r="T6" s="16">
        <f t="shared" si="3"/>
        <v>6.2511111111111115E-2</v>
      </c>
      <c r="W6" s="16">
        <f t="shared" si="7"/>
        <v>0.73089843749999994</v>
      </c>
      <c r="X6" s="16">
        <f t="shared" si="4"/>
        <v>0.20624999999999999</v>
      </c>
      <c r="Y6" s="16">
        <f t="shared" si="5"/>
        <v>0.20628666666666667</v>
      </c>
    </row>
    <row r="7" spans="1:27" thickBot="1" x14ac:dyDescent="0.35">
      <c r="E7" s="3" t="s">
        <v>14</v>
      </c>
      <c r="F7" s="6"/>
      <c r="G7" s="6"/>
      <c r="H7" s="6"/>
      <c r="I7" s="6"/>
      <c r="J7" s="1">
        <v>1</v>
      </c>
      <c r="K7" s="1">
        <v>0</v>
      </c>
      <c r="L7" s="1">
        <v>0</v>
      </c>
      <c r="M7" s="12">
        <f t="shared" si="0"/>
        <v>270</v>
      </c>
      <c r="N7" s="12">
        <f>IF(OR($J7,$K7,$L7),1/(IF($J7,1/$F$4,0)+IF($K7,1/$G$4,0)+IF($L7,1/$H$4,0)),"inf")</f>
        <v>512</v>
      </c>
      <c r="O7" s="12">
        <f t="shared" si="1"/>
        <v>512</v>
      </c>
      <c r="R7" s="16">
        <f t="shared" si="2"/>
        <v>0.27777777777777779</v>
      </c>
      <c r="S7" s="16">
        <f t="shared" si="6"/>
        <v>0.146484375</v>
      </c>
      <c r="T7" s="16">
        <f t="shared" si="3"/>
        <v>0.14651041666666667</v>
      </c>
      <c r="W7" s="16">
        <f t="shared" si="7"/>
        <v>0.91666666666666663</v>
      </c>
      <c r="X7" s="16">
        <f t="shared" si="4"/>
        <v>0.4833984375</v>
      </c>
      <c r="Y7" s="16">
        <f t="shared" si="5"/>
        <v>0.48348437499999997</v>
      </c>
    </row>
    <row r="8" spans="1:27" thickBot="1" x14ac:dyDescent="0.35">
      <c r="J8" s="1">
        <v>1</v>
      </c>
      <c r="K8" s="1">
        <v>0</v>
      </c>
      <c r="L8" s="1">
        <v>1</v>
      </c>
      <c r="M8" s="12">
        <f>IF(OR($J8,$K8,$L8),(1/(IF($J8,(1/$F$3),0)+IF($K8,(1/$G$3),0)+IF($L8,(1/$H$3),0))),"inf")</f>
        <v>212.5984251968504</v>
      </c>
      <c r="N8" s="12">
        <f>IF(OR($J8,$K8,$L8),1/(IF($J8,1/$F$4,0)+IF($K8,1/$G$4,0)+IF($L8,1/$H$4,0)),"inf")</f>
        <v>437.35763097949882</v>
      </c>
      <c r="O8" s="12">
        <f t="shared" si="1"/>
        <v>437.35763097949882</v>
      </c>
      <c r="R8" s="16">
        <f t="shared" si="2"/>
        <v>0.35277777777777775</v>
      </c>
      <c r="S8" s="16">
        <f t="shared" si="6"/>
        <v>0.17148437500000002</v>
      </c>
      <c r="T8" s="16">
        <f t="shared" si="3"/>
        <v>0.17151486111111114</v>
      </c>
      <c r="W8" s="16">
        <f t="shared" si="7"/>
        <v>1.1641666666666666</v>
      </c>
      <c r="X8" s="16">
        <f t="shared" si="4"/>
        <v>0.56589843750000002</v>
      </c>
      <c r="Y8" s="16">
        <f t="shared" si="5"/>
        <v>0.5659990416666667</v>
      </c>
    </row>
    <row r="9" spans="1:27" thickBot="1" x14ac:dyDescent="0.35">
      <c r="J9" s="1">
        <v>1</v>
      </c>
      <c r="K9" s="1">
        <v>1</v>
      </c>
      <c r="L9" s="1">
        <v>0</v>
      </c>
      <c r="M9" s="12">
        <f>IF(OR($J9,$K9,$L9),(1/(IF($J9,(1/$F$3),0)+IF($K9,(1/$G$3),0)+IF($L9,(1/$H$3),0))),"inf")</f>
        <v>176.77749360613811</v>
      </c>
      <c r="N9" s="12">
        <f>IF(OR($J9,$K9,$L9),1/(IF($J9,1/$F$4,0)+IF($K9,1/$G$4,0)+IF($L9,1/$H$4,0)),"inf")</f>
        <v>407.64331210191085</v>
      </c>
      <c r="O9" s="12">
        <f t="shared" si="1"/>
        <v>407.64331210191085</v>
      </c>
      <c r="R9" s="16">
        <f t="shared" si="2"/>
        <v>0.42426215277777779</v>
      </c>
      <c r="S9" s="16">
        <f t="shared" si="6"/>
        <v>0.18398437499999998</v>
      </c>
      <c r="T9" s="16">
        <f t="shared" si="3"/>
        <v>0.18401708333333333</v>
      </c>
      <c r="W9" s="16">
        <f t="shared" si="7"/>
        <v>1.4000651041666667</v>
      </c>
      <c r="X9" s="16">
        <f t="shared" si="4"/>
        <v>0.60714843749999992</v>
      </c>
      <c r="Y9" s="16">
        <f t="shared" si="5"/>
        <v>0.60725637499999996</v>
      </c>
    </row>
    <row r="10" spans="1:27" thickBot="1" x14ac:dyDescent="0.35">
      <c r="J10" s="1">
        <v>1</v>
      </c>
      <c r="K10" s="1">
        <v>1</v>
      </c>
      <c r="L10" s="1">
        <v>1</v>
      </c>
      <c r="M10" s="12">
        <f t="shared" si="0"/>
        <v>150.22168130053029</v>
      </c>
      <c r="N10" s="12">
        <f>IF(OR($J10,$K10,$L10),1/(IF($J10,1/$F$4,0)+IF($K10,1/$G$4,0)+IF($L10,1/$H$4,0)),"inf")</f>
        <v>358.87850467289718</v>
      </c>
      <c r="O10" s="12">
        <f t="shared" si="1"/>
        <v>358.87850467289718</v>
      </c>
      <c r="R10" s="16">
        <f t="shared" si="2"/>
        <v>0.4992621527777778</v>
      </c>
      <c r="S10" s="16">
        <f t="shared" si="6"/>
        <v>0.208984375</v>
      </c>
      <c r="T10" s="16">
        <f t="shared" si="3"/>
        <v>0.2090215277777778</v>
      </c>
      <c r="W10" s="16">
        <f t="shared" si="7"/>
        <v>1.6475651041666666</v>
      </c>
      <c r="X10" s="16">
        <f>IF($S10="inf",0,$S10)*$C$2</f>
        <v>0.68964843749999993</v>
      </c>
      <c r="Y10" s="16">
        <f t="shared" si="5"/>
        <v>0.6897710416666667</v>
      </c>
    </row>
    <row r="13" spans="1:27" thickBot="1" x14ac:dyDescent="0.35">
      <c r="E13" s="3" t="s">
        <v>21</v>
      </c>
      <c r="F13" s="22" t="s">
        <v>22</v>
      </c>
      <c r="J13" s="1"/>
      <c r="K13" s="1"/>
      <c r="L13" s="1"/>
      <c r="R13" s="17"/>
    </row>
    <row r="14" spans="1:27" thickBot="1" x14ac:dyDescent="0.35">
      <c r="E14" s="3" t="s">
        <v>20</v>
      </c>
      <c r="F14" s="21" t="s">
        <v>19</v>
      </c>
      <c r="J14" s="1"/>
      <c r="K14" s="1"/>
      <c r="L14" s="1"/>
      <c r="R14" s="16"/>
    </row>
    <row r="15" spans="1:27" thickBot="1" x14ac:dyDescent="0.35">
      <c r="J15" s="1"/>
      <c r="K15" s="1"/>
      <c r="L15" s="1"/>
      <c r="R15" s="16"/>
    </row>
    <row r="16" spans="1:27" thickBot="1" x14ac:dyDescent="0.35">
      <c r="J16" s="1"/>
      <c r="K16" s="1"/>
      <c r="L16" s="1"/>
      <c r="R16" s="16"/>
    </row>
    <row r="17" spans="10:18" thickBot="1" x14ac:dyDescent="0.35">
      <c r="J17" s="1"/>
      <c r="K17" s="1"/>
      <c r="L17" s="1"/>
      <c r="R17" s="16"/>
    </row>
    <row r="18" spans="10:18" thickBot="1" x14ac:dyDescent="0.35">
      <c r="J18" s="1"/>
      <c r="K18" s="1"/>
      <c r="L18" s="1"/>
      <c r="R18" s="16"/>
    </row>
    <row r="19" spans="10:18" thickBot="1" x14ac:dyDescent="0.35">
      <c r="J19" s="1"/>
      <c r="K19" s="1"/>
      <c r="L19" s="1"/>
      <c r="R19" s="16"/>
    </row>
    <row r="20" spans="10:18" thickBot="1" x14ac:dyDescent="0.35">
      <c r="J20" s="1"/>
      <c r="K20" s="1"/>
      <c r="L20" s="1"/>
      <c r="R20" s="16"/>
    </row>
  </sheetData>
  <mergeCells count="6">
    <mergeCell ref="R1:V1"/>
    <mergeCell ref="W1:AA1"/>
    <mergeCell ref="A1:C1"/>
    <mergeCell ref="J1:L1"/>
    <mergeCell ref="F1:I1"/>
    <mergeCell ref="M1:Q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Delfino</dc:creator>
  <cp:lastModifiedBy>Carlos Delfino</cp:lastModifiedBy>
  <dcterms:created xsi:type="dcterms:W3CDTF">2021-02-12T22:18:34Z</dcterms:created>
  <dcterms:modified xsi:type="dcterms:W3CDTF">2021-02-13T01:07:01Z</dcterms:modified>
</cp:coreProperties>
</file>