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embeddedfirmware/IsolatedHardwareTests/teensyPWMtest/"/>
    </mc:Choice>
  </mc:AlternateContent>
  <bookViews>
    <workbookView xWindow="7840" yWindow="460" windowWidth="2234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E32" i="1"/>
  <c r="C32" i="1"/>
  <c r="I33" i="1"/>
  <c r="E33" i="1"/>
  <c r="C33" i="1"/>
  <c r="I34" i="1"/>
  <c r="E34" i="1"/>
  <c r="C34" i="1"/>
  <c r="I38" i="1"/>
  <c r="E38" i="1"/>
  <c r="C38" i="1"/>
  <c r="I37" i="1"/>
  <c r="E37" i="1"/>
  <c r="C37" i="1"/>
  <c r="I36" i="1"/>
  <c r="E36" i="1"/>
  <c r="C36" i="1"/>
  <c r="I35" i="1"/>
  <c r="E35" i="1"/>
  <c r="C35" i="1"/>
  <c r="I28" i="1"/>
  <c r="E28" i="1"/>
  <c r="E29" i="1"/>
  <c r="C28" i="1"/>
  <c r="I27" i="1"/>
  <c r="I26" i="1"/>
  <c r="I25" i="1"/>
  <c r="C26" i="1"/>
  <c r="C27" i="1"/>
  <c r="E26" i="1"/>
  <c r="E27" i="1"/>
  <c r="C25" i="1"/>
  <c r="C24" i="1"/>
  <c r="I24" i="1"/>
  <c r="I23" i="1"/>
  <c r="I22" i="1"/>
  <c r="I21" i="1"/>
  <c r="I20" i="1"/>
  <c r="I19" i="1"/>
  <c r="E19" i="1"/>
  <c r="E20" i="1"/>
  <c r="E21" i="1"/>
  <c r="E22" i="1"/>
  <c r="E23" i="1"/>
  <c r="E24" i="1"/>
  <c r="E25" i="1"/>
  <c r="C23" i="1"/>
  <c r="C22" i="1"/>
  <c r="C21" i="1"/>
  <c r="C20" i="1"/>
  <c r="C19" i="1"/>
  <c r="I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17" i="1"/>
  <c r="I16" i="1"/>
  <c r="I15" i="1"/>
  <c r="I14" i="1"/>
  <c r="I13" i="1"/>
  <c r="E18" i="1"/>
  <c r="E17" i="1"/>
  <c r="E16" i="1"/>
  <c r="E15" i="1"/>
  <c r="E14" i="1"/>
  <c r="E13" i="1"/>
  <c r="I3" i="1"/>
  <c r="I4" i="1"/>
  <c r="I5" i="1"/>
  <c r="I6" i="1"/>
  <c r="I7" i="1"/>
  <c r="I8" i="1"/>
  <c r="I9" i="1"/>
  <c r="I10" i="1"/>
  <c r="I11" i="1"/>
  <c r="I12" i="1"/>
  <c r="E4" i="1"/>
  <c r="E5" i="1"/>
  <c r="E6" i="1"/>
  <c r="E7" i="1"/>
  <c r="E8" i="1"/>
  <c r="E9" i="1"/>
  <c r="E10" i="1"/>
  <c r="E11" i="1"/>
  <c r="E12" i="1"/>
  <c r="E3" i="1"/>
  <c r="E2" i="1"/>
  <c r="I2" i="1"/>
</calcChain>
</file>

<file path=xl/sharedStrings.xml><?xml version="1.0" encoding="utf-8"?>
<sst xmlns="http://schemas.openxmlformats.org/spreadsheetml/2006/main" count="77" uniqueCount="23">
  <si>
    <t>prescaler</t>
  </si>
  <si>
    <t>deadtime reg</t>
  </si>
  <si>
    <t>deadtime (us)</t>
  </si>
  <si>
    <t>no load current consumption</t>
  </si>
  <si>
    <t>voltage</t>
  </si>
  <si>
    <t>no load power</t>
  </si>
  <si>
    <t>100000</t>
  </si>
  <si>
    <t>deadtime theoretical (us)</t>
  </si>
  <si>
    <t>11</t>
  </si>
  <si>
    <t>10</t>
  </si>
  <si>
    <t>010000</t>
  </si>
  <si>
    <t>001000</t>
  </si>
  <si>
    <t>110000</t>
  </si>
  <si>
    <t>101000</t>
  </si>
  <si>
    <t>100100</t>
  </si>
  <si>
    <t>100010</t>
  </si>
  <si>
    <t>100001</t>
  </si>
  <si>
    <t>011000</t>
  </si>
  <si>
    <t>010100</t>
  </si>
  <si>
    <t>freq</t>
  </si>
  <si>
    <t>001100</t>
  </si>
  <si>
    <t>001010</t>
  </si>
  <si>
    <t>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</si>
</sst>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deadtime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 load current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</c:f>
              <c:numCache>
                <c:formatCode>0.00</c:formatCode>
                <c:ptCount val="11"/>
                <c:pt idx="0">
                  <c:v>2.96</c:v>
                </c:pt>
                <c:pt idx="1">
                  <c:v>10.95</c:v>
                </c:pt>
                <c:pt idx="2">
                  <c:v>5.6</c:v>
                </c:pt>
                <c:pt idx="3">
                  <c:v>2.96</c:v>
                </c:pt>
                <c:pt idx="4">
                  <c:v>4.27</c:v>
                </c:pt>
                <c:pt idx="5">
                  <c:v>3.62</c:v>
                </c:pt>
                <c:pt idx="6">
                  <c:v>3.28</c:v>
                </c:pt>
                <c:pt idx="7">
                  <c:v>3.12</c:v>
                </c:pt>
                <c:pt idx="8">
                  <c:v>3.05</c:v>
                </c:pt>
                <c:pt idx="9">
                  <c:v>8.26</c:v>
                </c:pt>
                <c:pt idx="10">
                  <c:v>6.95</c:v>
                </c:pt>
              </c:numCache>
            </c:numRef>
          </c:xVal>
          <c:yVal>
            <c:numRef>
              <c:f>Sheet1!$G$2:$G$12</c:f>
              <c:numCache>
                <c:formatCode>0.00000</c:formatCode>
                <c:ptCount val="11"/>
                <c:pt idx="0">
                  <c:v>0.0141</c:v>
                </c:pt>
                <c:pt idx="1">
                  <c:v>0.00335</c:v>
                </c:pt>
                <c:pt idx="2">
                  <c:v>0.0033</c:v>
                </c:pt>
                <c:pt idx="3">
                  <c:v>0.0139</c:v>
                </c:pt>
                <c:pt idx="4">
                  <c:v>0.0034</c:v>
                </c:pt>
                <c:pt idx="5">
                  <c:v>0.00365</c:v>
                </c:pt>
                <c:pt idx="6">
                  <c:v>0.00525</c:v>
                </c:pt>
                <c:pt idx="7">
                  <c:v>0.008</c:v>
                </c:pt>
                <c:pt idx="8">
                  <c:v>0.0104</c:v>
                </c:pt>
                <c:pt idx="9">
                  <c:v>0.00332</c:v>
                </c:pt>
                <c:pt idx="10">
                  <c:v>0.0033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8096"/>
        <c:axId val="2134521088"/>
      </c:scatterChart>
      <c:valAx>
        <c:axId val="21352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21088"/>
        <c:crosses val="autoZero"/>
        <c:crossBetween val="midCat"/>
      </c:valAx>
      <c:valAx>
        <c:axId val="213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Sheet1!$A$32:$A$38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800.0</c:v>
                </c:pt>
              </c:numCache>
            </c:numRef>
          </c:xVal>
          <c:yVal>
            <c:numRef>
              <c:f>Sheet1!$I$32:$I$38</c:f>
              <c:numCache>
                <c:formatCode>0.000</c:formatCode>
                <c:ptCount val="7"/>
                <c:pt idx="0">
                  <c:v>0.05676</c:v>
                </c:pt>
                <c:pt idx="1">
                  <c:v>0.086</c:v>
                </c:pt>
                <c:pt idx="2" formatCode="0.00">
                  <c:v>0.14448</c:v>
                </c:pt>
                <c:pt idx="3" formatCode="0.00">
                  <c:v>0.20296</c:v>
                </c:pt>
                <c:pt idx="4" formatCode="0.00">
                  <c:v>0.26144</c:v>
                </c:pt>
                <c:pt idx="5" formatCode="0.00">
                  <c:v>0.3182</c:v>
                </c:pt>
                <c:pt idx="6" formatCode="0.00">
                  <c:v>0.0516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64128"/>
        <c:axId val="-2052273232"/>
      </c:scatterChart>
      <c:valAx>
        <c:axId val="-20532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73232"/>
        <c:crosses val="autoZero"/>
        <c:crossBetween val="midCat"/>
      </c:valAx>
      <c:valAx>
        <c:axId val="-2052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133350</xdr:rowOff>
    </xdr:from>
    <xdr:to>
      <xdr:col>16</xdr:col>
      <xdr:colOff>749300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50800</xdr:rowOff>
    </xdr:from>
    <xdr:to>
      <xdr:col>15</xdr:col>
      <xdr:colOff>12700</xdr:colOff>
      <xdr:row>38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3" workbookViewId="0">
      <selection activeCell="F15" sqref="F15"/>
    </sheetView>
  </sheetViews>
  <sheetFormatPr baseColWidth="10" defaultRowHeight="16" x14ac:dyDescent="0.2"/>
  <cols>
    <col min="1" max="1" width="10.83203125" style="5"/>
    <col min="2" max="2" width="10.83203125" style="2"/>
    <col min="3" max="3" width="10.83203125" style="5"/>
    <col min="4" max="4" width="10.83203125" style="2"/>
    <col min="5" max="6" width="10.83203125" style="7"/>
    <col min="7" max="7" width="14" style="9" customWidth="1"/>
    <col min="8" max="9" width="10.83203125" style="7"/>
  </cols>
  <sheetData>
    <row r="1" spans="1:9" s="1" customFormat="1" ht="48" x14ac:dyDescent="0.2">
      <c r="A1" s="4" t="s">
        <v>19</v>
      </c>
      <c r="B1" s="3" t="s">
        <v>0</v>
      </c>
      <c r="C1" s="4" t="s">
        <v>1</v>
      </c>
      <c r="D1" s="3" t="s">
        <v>1</v>
      </c>
      <c r="E1" s="6" t="s">
        <v>7</v>
      </c>
      <c r="F1" s="6" t="s">
        <v>2</v>
      </c>
      <c r="G1" s="10" t="s">
        <v>3</v>
      </c>
      <c r="H1" s="6" t="s">
        <v>4</v>
      </c>
      <c r="I1" s="6" t="s">
        <v>5</v>
      </c>
    </row>
    <row r="2" spans="1:9" x14ac:dyDescent="0.2">
      <c r="A2" s="5">
        <v>1000</v>
      </c>
      <c r="B2" s="2" t="s">
        <v>9</v>
      </c>
      <c r="C2" s="5">
        <f>BIN2DEC(D2)</f>
        <v>32</v>
      </c>
      <c r="D2" s="2" t="s">
        <v>6</v>
      </c>
      <c r="E2" s="7">
        <f>IF(ISBLANK(B2),"",IF(B2="00",1,IF(B2="10",4,IF(B2="11",16,0)))*BIN2DEC(D2)/48)</f>
        <v>2.6666666666666665</v>
      </c>
      <c r="F2" s="7">
        <v>2.96</v>
      </c>
      <c r="G2" s="9">
        <v>1.41E-2</v>
      </c>
      <c r="H2" s="7">
        <v>17.100000000000001</v>
      </c>
      <c r="I2" s="8">
        <f>G2*H2</f>
        <v>0.24111000000000002</v>
      </c>
    </row>
    <row r="3" spans="1:9" x14ac:dyDescent="0.2">
      <c r="A3" s="5">
        <v>1000</v>
      </c>
      <c r="B3" s="2" t="s">
        <v>8</v>
      </c>
      <c r="C3" s="5">
        <f t="shared" ref="C3:C38" si="0">BIN2DEC(D3)</f>
        <v>32</v>
      </c>
      <c r="D3" s="2" t="s">
        <v>6</v>
      </c>
      <c r="E3" s="7">
        <f>IF(ISBLANK(B3),"",IF(B3="00",1,IF(B3="10",4,IF(B3="11",16,0)))*BIN2DEC(D3)/48)</f>
        <v>10.666666666666666</v>
      </c>
      <c r="F3" s="7">
        <v>10.95</v>
      </c>
      <c r="G3" s="9">
        <v>3.3500000000000001E-3</v>
      </c>
      <c r="H3" s="7">
        <v>17.2</v>
      </c>
      <c r="I3" s="8">
        <f t="shared" ref="I3:I28" si="1">G3*H3</f>
        <v>5.7619999999999998E-2</v>
      </c>
    </row>
    <row r="4" spans="1:9" x14ac:dyDescent="0.2">
      <c r="A4" s="5">
        <v>1000</v>
      </c>
      <c r="B4" s="2" t="s">
        <v>8</v>
      </c>
      <c r="C4" s="5">
        <f t="shared" si="0"/>
        <v>16</v>
      </c>
      <c r="D4" s="2" t="s">
        <v>10</v>
      </c>
      <c r="E4" s="7">
        <f>IF(ISBLANK(B4),"",IF(B4="00",1,IF(B4="10",4,IF(B4="11",16,0)))*BIN2DEC(D4)/48)</f>
        <v>5.333333333333333</v>
      </c>
      <c r="F4" s="7">
        <v>5.6</v>
      </c>
      <c r="G4" s="9">
        <v>3.3E-3</v>
      </c>
      <c r="H4" s="7">
        <v>17.2</v>
      </c>
      <c r="I4" s="8">
        <f t="shared" si="1"/>
        <v>5.6759999999999998E-2</v>
      </c>
    </row>
    <row r="5" spans="1:9" x14ac:dyDescent="0.2">
      <c r="A5" s="5">
        <v>1000</v>
      </c>
      <c r="B5" s="2" t="s">
        <v>8</v>
      </c>
      <c r="C5" s="5">
        <f t="shared" si="0"/>
        <v>8</v>
      </c>
      <c r="D5" s="2" t="s">
        <v>11</v>
      </c>
      <c r="E5" s="7">
        <f>IF(ISBLANK(B5),"",IF(B5="00",1,IF(B5="10",4,IF(B5="11",16,0)))*BIN2DEC(D5)/48)</f>
        <v>2.6666666666666665</v>
      </c>
      <c r="F5" s="7">
        <v>2.96</v>
      </c>
      <c r="G5" s="9">
        <v>1.3899999999999999E-2</v>
      </c>
      <c r="H5" s="7">
        <v>17.2</v>
      </c>
      <c r="I5" s="8">
        <f t="shared" si="1"/>
        <v>0.23907999999999999</v>
      </c>
    </row>
    <row r="6" spans="1:9" x14ac:dyDescent="0.2">
      <c r="A6" s="5">
        <v>1000</v>
      </c>
      <c r="B6" s="2" t="s">
        <v>9</v>
      </c>
      <c r="C6" s="5">
        <f t="shared" si="0"/>
        <v>48</v>
      </c>
      <c r="D6" s="2" t="s">
        <v>12</v>
      </c>
      <c r="E6" s="7">
        <f>IF(ISBLANK(B6),"",IF(B6="00",1,IF(B6="10",4,IF(B6="11",16,0)))*BIN2DEC(D6)/48)</f>
        <v>4</v>
      </c>
      <c r="F6" s="7">
        <v>4.2699999999999996</v>
      </c>
      <c r="G6" s="9">
        <v>3.3999999999999998E-3</v>
      </c>
      <c r="H6" s="7">
        <v>17.2</v>
      </c>
      <c r="I6" s="8">
        <f t="shared" si="1"/>
        <v>5.8479999999999997E-2</v>
      </c>
    </row>
    <row r="7" spans="1:9" x14ac:dyDescent="0.2">
      <c r="A7" s="5">
        <v>1000</v>
      </c>
      <c r="B7" s="2" t="s">
        <v>9</v>
      </c>
      <c r="C7" s="5">
        <f t="shared" si="0"/>
        <v>40</v>
      </c>
      <c r="D7" s="2" t="s">
        <v>13</v>
      </c>
      <c r="E7" s="7">
        <f>IF(ISBLANK(B7),"",IF(B7="00",1,IF(B7="10",4,IF(B7="11",16,0)))*BIN2DEC(D7)/48)</f>
        <v>3.3333333333333335</v>
      </c>
      <c r="F7" s="7">
        <v>3.62</v>
      </c>
      <c r="G7" s="9">
        <v>3.65E-3</v>
      </c>
      <c r="H7" s="7">
        <v>17.2</v>
      </c>
      <c r="I7" s="8">
        <f t="shared" si="1"/>
        <v>6.2780000000000002E-2</v>
      </c>
    </row>
    <row r="8" spans="1:9" x14ac:dyDescent="0.2">
      <c r="A8" s="5">
        <v>1000</v>
      </c>
      <c r="B8" s="2" t="s">
        <v>9</v>
      </c>
      <c r="C8" s="5">
        <f t="shared" si="0"/>
        <v>36</v>
      </c>
      <c r="D8" s="2" t="s">
        <v>14</v>
      </c>
      <c r="E8" s="7">
        <f>IF(ISBLANK(B8),"",IF(B8="00",1,IF(B8="10",4,IF(B8="11",16,0)))*BIN2DEC(D8)/48)</f>
        <v>3</v>
      </c>
      <c r="F8" s="7">
        <v>3.28</v>
      </c>
      <c r="G8" s="9">
        <v>5.2500000000000003E-3</v>
      </c>
      <c r="H8" s="7">
        <v>17.2</v>
      </c>
      <c r="I8" s="8">
        <f t="shared" si="1"/>
        <v>9.0300000000000005E-2</v>
      </c>
    </row>
    <row r="9" spans="1:9" x14ac:dyDescent="0.2">
      <c r="A9" s="5">
        <v>1000</v>
      </c>
      <c r="B9" s="2" t="s">
        <v>9</v>
      </c>
      <c r="C9" s="5">
        <f t="shared" si="0"/>
        <v>34</v>
      </c>
      <c r="D9" s="2" t="s">
        <v>15</v>
      </c>
      <c r="E9" s="7">
        <f>IF(ISBLANK(B9),"",IF(B9="00",1,IF(B9="10",4,IF(B9="11",16,0)))*BIN2DEC(D9)/48)</f>
        <v>2.8333333333333335</v>
      </c>
      <c r="F9" s="7">
        <v>3.12</v>
      </c>
      <c r="G9" s="9">
        <v>8.0000000000000002E-3</v>
      </c>
      <c r="H9" s="7">
        <v>17.2</v>
      </c>
      <c r="I9" s="8">
        <f t="shared" si="1"/>
        <v>0.1376</v>
      </c>
    </row>
    <row r="10" spans="1:9" x14ac:dyDescent="0.2">
      <c r="A10" s="5">
        <v>1000</v>
      </c>
      <c r="B10" s="2" t="s">
        <v>9</v>
      </c>
      <c r="C10" s="5">
        <f t="shared" si="0"/>
        <v>33</v>
      </c>
      <c r="D10" s="2" t="s">
        <v>16</v>
      </c>
      <c r="E10" s="7">
        <f>IF(ISBLANK(B10),"",IF(B10="00",1,IF(B10="10",4,IF(B10="11",16,0)))*BIN2DEC(D10)/48)</f>
        <v>2.75</v>
      </c>
      <c r="F10" s="7">
        <v>3.05</v>
      </c>
      <c r="G10" s="9">
        <v>1.04E-2</v>
      </c>
      <c r="H10" s="7">
        <v>17.2</v>
      </c>
      <c r="I10" s="8">
        <f t="shared" si="1"/>
        <v>0.17887999999999998</v>
      </c>
    </row>
    <row r="11" spans="1:9" x14ac:dyDescent="0.2">
      <c r="A11" s="5">
        <v>1000</v>
      </c>
      <c r="B11" s="2" t="s">
        <v>8</v>
      </c>
      <c r="C11" s="5">
        <f t="shared" si="0"/>
        <v>24</v>
      </c>
      <c r="D11" s="2" t="s">
        <v>17</v>
      </c>
      <c r="E11" s="7">
        <f>IF(ISBLANK(B11),"",IF(B11="00",1,IF(B11="10",4,IF(B11="11",16,0)))*BIN2DEC(D11)/48)</f>
        <v>8</v>
      </c>
      <c r="F11" s="7">
        <v>8.26</v>
      </c>
      <c r="G11" s="9">
        <v>3.32E-3</v>
      </c>
      <c r="H11" s="7">
        <v>17.2</v>
      </c>
      <c r="I11" s="8">
        <f t="shared" si="1"/>
        <v>5.7103999999999995E-2</v>
      </c>
    </row>
    <row r="12" spans="1:9" x14ac:dyDescent="0.2">
      <c r="A12" s="5">
        <v>1000</v>
      </c>
      <c r="B12" s="2" t="s">
        <v>8</v>
      </c>
      <c r="C12" s="5">
        <f t="shared" si="0"/>
        <v>20</v>
      </c>
      <c r="D12" s="2" t="s">
        <v>18</v>
      </c>
      <c r="E12" s="7">
        <f>IF(ISBLANK(B12),"",IF(B12="00",1,IF(B12="10",4,IF(B12="11",16,0)))*BIN2DEC(D12)/48)</f>
        <v>6.666666666666667</v>
      </c>
      <c r="F12" s="7">
        <v>6.95</v>
      </c>
      <c r="G12" s="9">
        <v>3.3E-3</v>
      </c>
      <c r="H12" s="7">
        <v>17.2</v>
      </c>
      <c r="I12" s="8">
        <f t="shared" si="1"/>
        <v>5.6759999999999998E-2</v>
      </c>
    </row>
    <row r="13" spans="1:9" x14ac:dyDescent="0.2">
      <c r="A13" s="5">
        <v>2000</v>
      </c>
      <c r="B13" s="2" t="s">
        <v>8</v>
      </c>
      <c r="C13" s="5">
        <f t="shared" si="0"/>
        <v>20</v>
      </c>
      <c r="D13" s="2" t="s">
        <v>18</v>
      </c>
      <c r="E13" s="7">
        <f>IF(ISBLANK(B13),"",IF(B13="00",1,IF(B13="10",4,IF(B13="11",16,0)))*BIN2DEC(D13)/48)</f>
        <v>6.666666666666667</v>
      </c>
      <c r="F13" s="7">
        <v>6.94</v>
      </c>
      <c r="G13" s="9">
        <v>5.0000000000000001E-3</v>
      </c>
      <c r="H13" s="7">
        <v>17.2</v>
      </c>
      <c r="I13" s="8">
        <f t="shared" si="1"/>
        <v>8.5999999999999993E-2</v>
      </c>
    </row>
    <row r="14" spans="1:9" x14ac:dyDescent="0.2">
      <c r="A14" s="5">
        <v>2000</v>
      </c>
      <c r="B14" s="2" t="s">
        <v>8</v>
      </c>
      <c r="C14" s="5">
        <f t="shared" si="0"/>
        <v>16</v>
      </c>
      <c r="D14" s="2" t="s">
        <v>10</v>
      </c>
      <c r="E14" s="7">
        <f>IF(ISBLANK(B14),"",IF(B14="00",1,IF(B14="10",4,IF(B14="11",16,0)))*BIN2DEC(D14)/48)</f>
        <v>5.333333333333333</v>
      </c>
      <c r="F14" s="7">
        <v>5.6</v>
      </c>
      <c r="G14" s="9">
        <v>5.0000000000000001E-3</v>
      </c>
      <c r="H14" s="7">
        <v>17.2</v>
      </c>
      <c r="I14" s="8">
        <f t="shared" si="1"/>
        <v>8.5999999999999993E-2</v>
      </c>
    </row>
    <row r="15" spans="1:9" x14ac:dyDescent="0.2">
      <c r="A15" s="5">
        <v>2000</v>
      </c>
      <c r="B15" s="2" t="s">
        <v>8</v>
      </c>
      <c r="C15" s="5">
        <f t="shared" si="0"/>
        <v>12</v>
      </c>
      <c r="D15" s="2" t="s">
        <v>20</v>
      </c>
      <c r="E15" s="7">
        <f>IF(ISBLANK(B15),"",IF(B15="00",1,IF(B15="10",4,IF(B15="11",16,0)))*BIN2DEC(D15)/48)</f>
        <v>4</v>
      </c>
      <c r="F15" s="7">
        <v>4.2699999999999996</v>
      </c>
      <c r="G15" s="9">
        <v>5.0000000000000001E-3</v>
      </c>
      <c r="H15" s="7">
        <v>17.2</v>
      </c>
      <c r="I15" s="8">
        <f t="shared" si="1"/>
        <v>8.5999999999999993E-2</v>
      </c>
    </row>
    <row r="16" spans="1:9" x14ac:dyDescent="0.2">
      <c r="A16" s="5">
        <v>2000</v>
      </c>
      <c r="B16" s="2" t="s">
        <v>8</v>
      </c>
      <c r="C16" s="5">
        <f t="shared" si="0"/>
        <v>10</v>
      </c>
      <c r="D16" s="2" t="s">
        <v>21</v>
      </c>
      <c r="E16" s="7">
        <f>IF(ISBLANK(B16),"",IF(B16="00",1,IF(B16="10",4,IF(B16="11",16,0)))*BIN2DEC(D16)/48)</f>
        <v>3.3333333333333335</v>
      </c>
      <c r="F16" s="7">
        <v>3.62</v>
      </c>
      <c r="G16" s="9">
        <v>5.7000000000000002E-3</v>
      </c>
      <c r="H16" s="7">
        <v>17.2</v>
      </c>
      <c r="I16" s="8">
        <f t="shared" si="1"/>
        <v>9.8040000000000002E-2</v>
      </c>
    </row>
    <row r="17" spans="1:9" x14ac:dyDescent="0.2">
      <c r="A17" s="5">
        <v>2000</v>
      </c>
      <c r="B17" s="2" t="s">
        <v>8</v>
      </c>
      <c r="C17" s="5">
        <f t="shared" si="0"/>
        <v>9</v>
      </c>
      <c r="D17" s="2" t="s">
        <v>22</v>
      </c>
      <c r="E17" s="7">
        <f>IF(ISBLANK(B17),"",IF(B17="00",1,IF(B17="10",4,IF(B17="11",16,0)))*BIN2DEC(D17)/48)</f>
        <v>3</v>
      </c>
      <c r="F17" s="7">
        <v>3.28</v>
      </c>
      <c r="G17" s="9">
        <v>8.8000000000000005E-3</v>
      </c>
      <c r="H17" s="7">
        <v>17.2</v>
      </c>
      <c r="I17" s="8">
        <f t="shared" si="1"/>
        <v>0.15135999999999999</v>
      </c>
    </row>
    <row r="18" spans="1:9" x14ac:dyDescent="0.2">
      <c r="A18" s="5">
        <v>2000</v>
      </c>
      <c r="B18" s="2" t="s">
        <v>9</v>
      </c>
      <c r="C18" s="5">
        <f t="shared" si="0"/>
        <v>34</v>
      </c>
      <c r="D18" s="2" t="s">
        <v>15</v>
      </c>
      <c r="E18" s="7">
        <f>IF(ISBLANK(B18),"",IF(B18="00",1,IF(B18="10",4,IF(B18="11",16,0)))*BIN2DEC(D18)/48)</f>
        <v>2.8333333333333335</v>
      </c>
      <c r="F18" s="7">
        <v>3.13</v>
      </c>
      <c r="G18" s="9">
        <v>1.3899999999999999E-2</v>
      </c>
      <c r="H18" s="7">
        <v>17.2</v>
      </c>
      <c r="I18" s="8">
        <f t="shared" si="1"/>
        <v>0.23907999999999999</v>
      </c>
    </row>
    <row r="19" spans="1:9" x14ac:dyDescent="0.2">
      <c r="A19" s="5">
        <v>4000</v>
      </c>
      <c r="B19" s="2" t="s">
        <v>8</v>
      </c>
      <c r="C19" s="5">
        <f t="shared" si="0"/>
        <v>20</v>
      </c>
      <c r="D19" s="2" t="s">
        <v>18</v>
      </c>
      <c r="E19" s="7">
        <f t="shared" ref="E19:E28" si="2">IF(ISBLANK(B19),"",IF(B19="00",1,IF(B19="10",4,IF(B19="11",16,0)))*BIN2DEC(D19)/48)</f>
        <v>6.666666666666667</v>
      </c>
      <c r="F19" s="7">
        <v>6.94</v>
      </c>
      <c r="G19" s="9">
        <v>8.3999999999999995E-3</v>
      </c>
      <c r="H19" s="7">
        <v>17.2</v>
      </c>
      <c r="I19" s="7">
        <f t="shared" si="1"/>
        <v>0.14448</v>
      </c>
    </row>
    <row r="20" spans="1:9" x14ac:dyDescent="0.2">
      <c r="A20" s="5">
        <v>4000</v>
      </c>
      <c r="B20" s="2" t="s">
        <v>8</v>
      </c>
      <c r="C20" s="5">
        <f t="shared" si="0"/>
        <v>16</v>
      </c>
      <c r="D20" s="2" t="s">
        <v>10</v>
      </c>
      <c r="E20" s="7">
        <f t="shared" si="2"/>
        <v>5.333333333333333</v>
      </c>
      <c r="F20" s="7">
        <v>5.62</v>
      </c>
      <c r="G20" s="9">
        <v>8.4499999999999992E-3</v>
      </c>
      <c r="H20" s="7">
        <v>17.2</v>
      </c>
      <c r="I20" s="7">
        <f t="shared" si="1"/>
        <v>0.14533999999999997</v>
      </c>
    </row>
    <row r="21" spans="1:9" x14ac:dyDescent="0.2">
      <c r="A21" s="5">
        <v>4000</v>
      </c>
      <c r="B21" s="2" t="s">
        <v>8</v>
      </c>
      <c r="C21" s="5">
        <f t="shared" si="0"/>
        <v>12</v>
      </c>
      <c r="D21" s="2" t="s">
        <v>20</v>
      </c>
      <c r="E21" s="7">
        <f t="shared" si="2"/>
        <v>4</v>
      </c>
      <c r="F21" s="7">
        <v>4.2699999999999996</v>
      </c>
      <c r="G21" s="9">
        <v>8.5000000000000006E-3</v>
      </c>
      <c r="H21" s="7">
        <v>17.2</v>
      </c>
      <c r="I21" s="7">
        <f t="shared" si="1"/>
        <v>0.1462</v>
      </c>
    </row>
    <row r="22" spans="1:9" x14ac:dyDescent="0.2">
      <c r="A22" s="5">
        <v>4000</v>
      </c>
      <c r="B22" s="2" t="s">
        <v>8</v>
      </c>
      <c r="C22" s="5">
        <f t="shared" si="0"/>
        <v>10</v>
      </c>
      <c r="D22" s="2" t="s">
        <v>21</v>
      </c>
      <c r="E22" s="7">
        <f t="shared" si="2"/>
        <v>3.3333333333333335</v>
      </c>
      <c r="F22" s="7">
        <v>3.61</v>
      </c>
      <c r="G22" s="9">
        <v>9.7000000000000003E-3</v>
      </c>
      <c r="H22" s="7">
        <v>17.2</v>
      </c>
      <c r="I22" s="7">
        <f t="shared" si="1"/>
        <v>0.16683999999999999</v>
      </c>
    </row>
    <row r="23" spans="1:9" x14ac:dyDescent="0.2">
      <c r="A23" s="5">
        <v>4000</v>
      </c>
      <c r="B23" s="2" t="s">
        <v>8</v>
      </c>
      <c r="C23" s="5">
        <f t="shared" si="0"/>
        <v>9</v>
      </c>
      <c r="D23" s="2" t="s">
        <v>22</v>
      </c>
      <c r="E23" s="7">
        <f t="shared" si="2"/>
        <v>3</v>
      </c>
      <c r="F23" s="7">
        <v>3.28</v>
      </c>
      <c r="G23" s="9">
        <v>1.5599999999999999E-2</v>
      </c>
      <c r="H23" s="7">
        <v>17.2</v>
      </c>
      <c r="I23" s="7">
        <f t="shared" si="1"/>
        <v>0.26832</v>
      </c>
    </row>
    <row r="24" spans="1:9" x14ac:dyDescent="0.2">
      <c r="A24" s="5">
        <v>4000</v>
      </c>
      <c r="B24" s="2" t="s">
        <v>9</v>
      </c>
      <c r="C24" s="5">
        <f t="shared" si="0"/>
        <v>34</v>
      </c>
      <c r="D24" s="2" t="s">
        <v>15</v>
      </c>
      <c r="E24" s="7">
        <f t="shared" si="2"/>
        <v>2.8333333333333335</v>
      </c>
      <c r="F24" s="7">
        <v>3.13</v>
      </c>
      <c r="G24" s="9">
        <v>2.4E-2</v>
      </c>
      <c r="H24" s="7">
        <v>17.2</v>
      </c>
      <c r="I24" s="7">
        <f t="shared" si="1"/>
        <v>0.4128</v>
      </c>
    </row>
    <row r="25" spans="1:9" x14ac:dyDescent="0.2">
      <c r="A25" s="5">
        <v>6000</v>
      </c>
      <c r="B25" s="2" t="s">
        <v>8</v>
      </c>
      <c r="C25" s="5">
        <f t="shared" si="0"/>
        <v>20</v>
      </c>
      <c r="D25" s="2" t="s">
        <v>18</v>
      </c>
      <c r="E25" s="7">
        <f t="shared" si="2"/>
        <v>6.666666666666667</v>
      </c>
      <c r="F25" s="7">
        <v>6.96</v>
      </c>
      <c r="G25" s="9">
        <v>1.18E-2</v>
      </c>
      <c r="H25" s="7">
        <v>17.2</v>
      </c>
      <c r="I25" s="7">
        <f t="shared" si="1"/>
        <v>0.20295999999999997</v>
      </c>
    </row>
    <row r="26" spans="1:9" x14ac:dyDescent="0.2">
      <c r="A26" s="5">
        <v>8000</v>
      </c>
      <c r="B26" s="2" t="s">
        <v>8</v>
      </c>
      <c r="C26" s="5">
        <f t="shared" si="0"/>
        <v>20</v>
      </c>
      <c r="D26" s="2" t="s">
        <v>18</v>
      </c>
      <c r="E26" s="7">
        <f t="shared" ref="E26:E34" si="3">IF(ISBLANK(B26),"",IF(B26="00",1,IF(B26="10",4,IF(B26="11",16,0)))*BIN2DEC(D26)/48)</f>
        <v>6.666666666666667</v>
      </c>
      <c r="F26" s="7">
        <v>6.96</v>
      </c>
      <c r="G26" s="9">
        <v>1.52E-2</v>
      </c>
      <c r="H26" s="7">
        <v>17.2</v>
      </c>
      <c r="I26" s="7">
        <f t="shared" si="1"/>
        <v>0.26144000000000001</v>
      </c>
    </row>
    <row r="27" spans="1:9" x14ac:dyDescent="0.2">
      <c r="A27" s="5">
        <v>10000</v>
      </c>
      <c r="B27" s="2" t="s">
        <v>8</v>
      </c>
      <c r="C27" s="5">
        <f t="shared" si="0"/>
        <v>20</v>
      </c>
      <c r="D27" s="2" t="s">
        <v>18</v>
      </c>
      <c r="E27" s="7">
        <f t="shared" si="3"/>
        <v>6.666666666666667</v>
      </c>
      <c r="F27" s="7">
        <v>6.96</v>
      </c>
      <c r="G27" s="9">
        <v>1.8499999999999999E-2</v>
      </c>
      <c r="H27" s="7">
        <v>17.2</v>
      </c>
      <c r="I27" s="7">
        <f t="shared" si="1"/>
        <v>0.31819999999999998</v>
      </c>
    </row>
    <row r="28" spans="1:9" x14ac:dyDescent="0.2">
      <c r="A28" s="5">
        <v>800</v>
      </c>
      <c r="B28" s="2" t="s">
        <v>8</v>
      </c>
      <c r="C28" s="5">
        <f t="shared" si="0"/>
        <v>20</v>
      </c>
      <c r="D28" s="2" t="s">
        <v>18</v>
      </c>
      <c r="E28" s="7">
        <f t="shared" si="3"/>
        <v>6.666666666666667</v>
      </c>
      <c r="F28" s="7">
        <v>6.96</v>
      </c>
      <c r="G28" s="9">
        <v>3.0000000000000001E-3</v>
      </c>
      <c r="H28" s="7">
        <v>17.2</v>
      </c>
      <c r="I28" s="7">
        <f t="shared" si="1"/>
        <v>5.16E-2</v>
      </c>
    </row>
    <row r="29" spans="1:9" x14ac:dyDescent="0.2">
      <c r="E29" s="7" t="str">
        <f t="shared" si="3"/>
        <v/>
      </c>
    </row>
    <row r="32" spans="1:9" x14ac:dyDescent="0.2">
      <c r="A32" s="5">
        <v>1000</v>
      </c>
      <c r="B32" s="2" t="s">
        <v>8</v>
      </c>
      <c r="C32" s="5">
        <f t="shared" si="0"/>
        <v>20</v>
      </c>
      <c r="D32" s="2" t="s">
        <v>18</v>
      </c>
      <c r="E32" s="7">
        <f>IF(ISBLANK(B32),"",IF(B32="00",1,IF(B32="10",4,IF(B32="11",16,0)))*BIN2DEC(D32)/48)</f>
        <v>6.666666666666667</v>
      </c>
      <c r="F32" s="7">
        <v>6.95</v>
      </c>
      <c r="G32" s="9">
        <v>3.3E-3</v>
      </c>
      <c r="H32" s="7">
        <v>17.2</v>
      </c>
      <c r="I32" s="8">
        <f t="shared" ref="I32" si="4">G32*H32</f>
        <v>5.6759999999999998E-2</v>
      </c>
    </row>
    <row r="33" spans="1:9" x14ac:dyDescent="0.2">
      <c r="A33" s="5">
        <v>2000</v>
      </c>
      <c r="B33" s="2" t="s">
        <v>8</v>
      </c>
      <c r="C33" s="5">
        <f t="shared" si="0"/>
        <v>20</v>
      </c>
      <c r="D33" s="2" t="s">
        <v>18</v>
      </c>
      <c r="E33" s="7">
        <f>IF(ISBLANK(B33),"",IF(B33="00",1,IF(B33="10",4,IF(B33="11",16,0)))*BIN2DEC(D33)/48)</f>
        <v>6.666666666666667</v>
      </c>
      <c r="F33" s="7">
        <v>6.94</v>
      </c>
      <c r="G33" s="9">
        <v>5.0000000000000001E-3</v>
      </c>
      <c r="H33" s="7">
        <v>17.2</v>
      </c>
      <c r="I33" s="8">
        <f t="shared" ref="I33" si="5">G33*H33</f>
        <v>8.5999999999999993E-2</v>
      </c>
    </row>
    <row r="34" spans="1:9" x14ac:dyDescent="0.2">
      <c r="A34" s="5">
        <v>4000</v>
      </c>
      <c r="B34" s="2" t="s">
        <v>8</v>
      </c>
      <c r="C34" s="5">
        <f t="shared" si="0"/>
        <v>20</v>
      </c>
      <c r="D34" s="2" t="s">
        <v>18</v>
      </c>
      <c r="E34" s="7">
        <f t="shared" ref="E34" si="6">IF(ISBLANK(B34),"",IF(B34="00",1,IF(B34="10",4,IF(B34="11",16,0)))*BIN2DEC(D34)/48)</f>
        <v>6.666666666666667</v>
      </c>
      <c r="F34" s="7">
        <v>6.94</v>
      </c>
      <c r="G34" s="9">
        <v>8.3999999999999995E-3</v>
      </c>
      <c r="H34" s="7">
        <v>17.2</v>
      </c>
      <c r="I34" s="7">
        <f t="shared" ref="I34" si="7">G34*H34</f>
        <v>0.14448</v>
      </c>
    </row>
    <row r="35" spans="1:9" x14ac:dyDescent="0.2">
      <c r="A35" s="5">
        <v>6000</v>
      </c>
      <c r="B35" s="2" t="s">
        <v>8</v>
      </c>
      <c r="C35" s="5">
        <f t="shared" si="0"/>
        <v>20</v>
      </c>
      <c r="D35" s="2" t="s">
        <v>18</v>
      </c>
      <c r="E35" s="7">
        <f t="shared" ref="E35:E38" si="8">IF(ISBLANK(B35),"",IF(B35="00",1,IF(B35="10",4,IF(B35="11",16,0)))*BIN2DEC(D35)/48)</f>
        <v>6.666666666666667</v>
      </c>
      <c r="F35" s="7">
        <v>6.96</v>
      </c>
      <c r="G35" s="9">
        <v>1.18E-2</v>
      </c>
      <c r="H35" s="7">
        <v>17.2</v>
      </c>
      <c r="I35" s="7">
        <f t="shared" ref="I35:I38" si="9">G35*H35</f>
        <v>0.20295999999999997</v>
      </c>
    </row>
    <row r="36" spans="1:9" x14ac:dyDescent="0.2">
      <c r="A36" s="5">
        <v>8000</v>
      </c>
      <c r="B36" s="2" t="s">
        <v>8</v>
      </c>
      <c r="C36" s="5">
        <f t="shared" si="0"/>
        <v>20</v>
      </c>
      <c r="D36" s="2" t="s">
        <v>18</v>
      </c>
      <c r="E36" s="7">
        <f t="shared" si="8"/>
        <v>6.666666666666667</v>
      </c>
      <c r="F36" s="7">
        <v>6.96</v>
      </c>
      <c r="G36" s="9">
        <v>1.52E-2</v>
      </c>
      <c r="H36" s="7">
        <v>17.2</v>
      </c>
      <c r="I36" s="7">
        <f t="shared" si="9"/>
        <v>0.26144000000000001</v>
      </c>
    </row>
    <row r="37" spans="1:9" x14ac:dyDescent="0.2">
      <c r="A37" s="5">
        <v>10000</v>
      </c>
      <c r="B37" s="2" t="s">
        <v>8</v>
      </c>
      <c r="C37" s="5">
        <f t="shared" si="0"/>
        <v>20</v>
      </c>
      <c r="D37" s="2" t="s">
        <v>18</v>
      </c>
      <c r="E37" s="7">
        <f t="shared" si="8"/>
        <v>6.666666666666667</v>
      </c>
      <c r="F37" s="7">
        <v>6.96</v>
      </c>
      <c r="G37" s="9">
        <v>1.8499999999999999E-2</v>
      </c>
      <c r="H37" s="7">
        <v>17.2</v>
      </c>
      <c r="I37" s="7">
        <f t="shared" si="9"/>
        <v>0.31819999999999998</v>
      </c>
    </row>
    <row r="38" spans="1:9" x14ac:dyDescent="0.2">
      <c r="A38" s="5">
        <v>800</v>
      </c>
      <c r="B38" s="2" t="s">
        <v>8</v>
      </c>
      <c r="C38" s="5">
        <f t="shared" si="0"/>
        <v>20</v>
      </c>
      <c r="D38" s="2" t="s">
        <v>18</v>
      </c>
      <c r="E38" s="7">
        <f t="shared" si="8"/>
        <v>6.666666666666667</v>
      </c>
      <c r="F38" s="7">
        <v>6.96</v>
      </c>
      <c r="G38" s="9">
        <v>3.0000000000000001E-3</v>
      </c>
      <c r="H38" s="7">
        <v>17.2</v>
      </c>
      <c r="I38" s="7">
        <f t="shared" si="9"/>
        <v>5.16E-2</v>
      </c>
    </row>
  </sheetData>
  <pageMargins left="0.7" right="0.7" top="0.75" bottom="0.75" header="0.3" footer="0.3"/>
  <ignoredErrors>
    <ignoredError sqref="B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2019-05-10T03:38:00Z</dcterms:created>
  <dcterms:modified xsi:type="dcterms:W3CDTF">2019-05-14T20:39:39Z</dcterms:modified>
</cp:coreProperties>
</file>