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640" windowWidth="25600" windowHeight="15000" tabRatio="500"/>
  </bookViews>
  <sheets>
    <sheet name="times" sheetId="1" r:id="rId1"/>
    <sheet name="cacheOMP" sheetId="2" r:id="rId2"/>
    <sheet name="cachePt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7" i="1"/>
  <c r="N6" i="1"/>
  <c r="N7" i="1"/>
  <c r="P6" i="1"/>
  <c r="P7" i="1"/>
  <c r="K12" i="1"/>
  <c r="K13" i="1"/>
  <c r="L13" i="1"/>
  <c r="K14" i="1"/>
  <c r="L14" i="1"/>
  <c r="M12" i="1"/>
  <c r="M13" i="1"/>
  <c r="N13" i="1"/>
  <c r="M14" i="1"/>
  <c r="N14" i="1"/>
  <c r="O12" i="1"/>
  <c r="O13" i="1"/>
  <c r="P13" i="1"/>
  <c r="O14" i="1"/>
  <c r="P14" i="1"/>
  <c r="L19" i="1"/>
  <c r="L20" i="1"/>
  <c r="N19" i="1"/>
  <c r="N20" i="1"/>
  <c r="P19" i="1"/>
  <c r="P20" i="1"/>
  <c r="T13" i="1"/>
  <c r="T14" i="1"/>
  <c r="V13" i="1"/>
  <c r="V14" i="1"/>
  <c r="X13" i="1"/>
  <c r="X14" i="1"/>
  <c r="T19" i="1"/>
  <c r="T20" i="1"/>
  <c r="V19" i="1"/>
  <c r="V20" i="1"/>
  <c r="X19" i="1"/>
  <c r="X20" i="1"/>
  <c r="L27" i="1"/>
  <c r="L23" i="1"/>
  <c r="O23" i="1"/>
  <c r="O27" i="1"/>
  <c r="N23" i="1"/>
  <c r="N27" i="1"/>
  <c r="V23" i="1"/>
  <c r="T23" i="1"/>
  <c r="W23" i="1"/>
  <c r="H31" i="1"/>
  <c r="F31" i="1"/>
  <c r="D31" i="1"/>
  <c r="H30" i="1"/>
  <c r="F30" i="1"/>
  <c r="D30" i="1"/>
  <c r="H25" i="1"/>
  <c r="F25" i="1"/>
  <c r="D25" i="1"/>
  <c r="H24" i="1"/>
  <c r="F24" i="1"/>
  <c r="D24" i="1"/>
  <c r="H19" i="1"/>
  <c r="F19" i="1"/>
  <c r="D19" i="1"/>
  <c r="H18" i="1"/>
  <c r="F18" i="1"/>
  <c r="D18" i="1"/>
  <c r="H13" i="1"/>
  <c r="F13" i="1"/>
  <c r="D13" i="1"/>
  <c r="H12" i="1"/>
  <c r="F12" i="1"/>
  <c r="D12" i="1"/>
  <c r="H7" i="1"/>
  <c r="H6" i="1"/>
  <c r="F7" i="1"/>
  <c r="F6" i="1"/>
  <c r="D7" i="1"/>
  <c r="D6" i="1"/>
</calcChain>
</file>

<file path=xl/sharedStrings.xml><?xml version="1.0" encoding="utf-8"?>
<sst xmlns="http://schemas.openxmlformats.org/spreadsheetml/2006/main" count="369" uniqueCount="47">
  <si>
    <t>Threads</t>
  </si>
  <si>
    <t>Time</t>
  </si>
  <si>
    <t>Eff.</t>
  </si>
  <si>
    <t>8Mx8</t>
  </si>
  <si>
    <t>8M x 8</t>
  </si>
  <si>
    <t>8k x 8k</t>
  </si>
  <si>
    <t>8 x 8M</t>
  </si>
  <si>
    <t>teste #1</t>
  </si>
  <si>
    <t>teste #2</t>
  </si>
  <si>
    <t>teste #3</t>
  </si>
  <si>
    <t>teste #4</t>
  </si>
  <si>
    <t>teste #5</t>
  </si>
  <si>
    <t>best values</t>
  </si>
  <si>
    <t>original values</t>
  </si>
  <si>
    <t>l1 misses</t>
  </si>
  <si>
    <t>LLi misses</t>
  </si>
  <si>
    <t>l1 miss rate</t>
  </si>
  <si>
    <t>LLi miss rate</t>
  </si>
  <si>
    <t>D1 misses</t>
  </si>
  <si>
    <t>LLd misses</t>
  </si>
  <si>
    <t>D1 miss rate</t>
  </si>
  <si>
    <t>LLd miss rate</t>
  </si>
  <si>
    <t>LL misses</t>
  </si>
  <si>
    <t>LL miss rate</t>
  </si>
  <si>
    <t>8kx8k</t>
  </si>
  <si>
    <t>rd</t>
  </si>
  <si>
    <t>wr</t>
  </si>
  <si>
    <t>8x8M</t>
  </si>
  <si>
    <t>PTHREADS</t>
  </si>
  <si>
    <t>OMPThreads</t>
  </si>
  <si>
    <t>Best eff</t>
  </si>
  <si>
    <t>Stats</t>
  </si>
  <si>
    <t>"-O3"</t>
  </si>
  <si>
    <t>"-O0"</t>
  </si>
  <si>
    <t>vs Original Values</t>
  </si>
  <si>
    <t>Comentários</t>
  </si>
  <si>
    <t>OMP</t>
  </si>
  <si>
    <t>cache</t>
  </si>
  <si>
    <t>Pthreads</t>
  </si>
  <si>
    <t>tempos</t>
  </si>
  <si>
    <t>Global</t>
  </si>
  <si>
    <t>O mais rápido em OMP é a versão de 8Mx8 e com 4 threads. Compreende-se que seja o 8Mx8 porque está é a forma "mais amiga" da cache e assim tira-se partido do facto de os valores a ser acedigos de seguida estejam na cache nas iterações seguintes.</t>
  </si>
  <si>
    <t>O mais rápido em Pthreads é a versão de 8Mx8 e com 4 threads. Compreende-se que seja o 8Mx8 porque está é a forma "mais amiga" da cache e assim tira-se partido do facto de os valores a ser acedigos de seguida estejam na cache nas iterações seguintes.</t>
  </si>
  <si>
    <t>Ambas as versões apresentam ao nivel dos tempos as mesmas combinações, 8Mx8 no que se refere ao tamanho e ambos com 4 threads.</t>
  </si>
  <si>
    <t xml:space="preserve">Em OMP observando a aba seguinte referente à cache, verifica-se que para qualquer numero de threads se observe mais falhas na cache na versão de 8x8M que é a mais prejudicial para a cache. </t>
  </si>
  <si>
    <t xml:space="preserve">Em Pthreads observando a aba seguinte referente à cache, verifica-se que para qualquer numero de threads se observe mais falhas na cache na versão de 8x8M que é a mais prejudicial para a cache. </t>
  </si>
  <si>
    <t>Ambas as versões apresentam ao nivel das falhas à cache as mesmas combinações, 8x8M no que se refere ao tamanho.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</si>
</sst>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3"/>
      <name val="Calibri"/>
      <scheme val="minor"/>
    </font>
    <font>
      <sz val="20"/>
      <color rgb="FF1F497D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4190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BB1B6"/>
        <bgColor indexed="64"/>
      </patternFill>
    </fill>
    <fill>
      <patternFill patternType="solid">
        <fgColor rgb="FF4ED0D6"/>
        <bgColor indexed="64"/>
      </patternFill>
    </fill>
    <fill>
      <patternFill patternType="solid">
        <fgColor rgb="FF357E8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357E81"/>
      </left>
      <right/>
      <top style="medium">
        <color rgb="FF357E81"/>
      </top>
      <bottom style="medium">
        <color rgb="FF357E81"/>
      </bottom>
      <diagonal/>
    </border>
    <border>
      <left/>
      <right style="medium">
        <color rgb="FF357E81"/>
      </right>
      <top style="medium">
        <color rgb="FF357E81"/>
      </top>
      <bottom style="medium">
        <color rgb="FF357E81"/>
      </bottom>
      <diagonal/>
    </border>
    <border>
      <left/>
      <right/>
      <top style="medium">
        <color rgb="FF357E81"/>
      </top>
      <bottom style="medium">
        <color rgb="FF357E81"/>
      </bottom>
      <diagonal/>
    </border>
    <border>
      <left style="medium">
        <color rgb="FF357E81"/>
      </left>
      <right/>
      <top style="medium">
        <color rgb="FF357E81"/>
      </top>
      <bottom/>
      <diagonal/>
    </border>
    <border>
      <left/>
      <right style="medium">
        <color rgb="FF357E81"/>
      </right>
      <top style="medium">
        <color rgb="FF357E81"/>
      </top>
      <bottom/>
      <diagonal/>
    </border>
    <border>
      <left style="medium">
        <color rgb="FF357E81"/>
      </left>
      <right/>
      <top/>
      <bottom style="medium">
        <color rgb="FF357E81"/>
      </bottom>
      <diagonal/>
    </border>
    <border>
      <left/>
      <right style="medium">
        <color rgb="FF357E81"/>
      </right>
      <top/>
      <bottom style="medium">
        <color rgb="FF357E81"/>
      </bottom>
      <diagonal/>
    </border>
    <border>
      <left/>
      <right/>
      <top style="medium">
        <color rgb="FF357E81"/>
      </top>
      <bottom/>
      <diagonal/>
    </border>
    <border>
      <left/>
      <right/>
      <top/>
      <bottom style="medium">
        <color rgb="FF357E81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/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 style="mediumDashDot">
        <color rgb="FFFF0000"/>
      </top>
      <bottom style="mediumDashDot">
        <color rgb="FFFF0000"/>
      </bottom>
      <diagonal/>
    </border>
    <border>
      <left style="medium">
        <color rgb="FF347B7E"/>
      </left>
      <right/>
      <top style="medium">
        <color rgb="FF347B7E"/>
      </top>
      <bottom style="medium">
        <color rgb="FF347B7E"/>
      </bottom>
      <diagonal/>
    </border>
    <border>
      <left/>
      <right style="medium">
        <color rgb="FF347B7E"/>
      </right>
      <top style="medium">
        <color rgb="FF347B7E"/>
      </top>
      <bottom style="medium">
        <color rgb="FF347B7E"/>
      </bottom>
      <diagonal/>
    </border>
    <border>
      <left style="slantDashDot">
        <color rgb="FF347B7E"/>
      </left>
      <right style="slantDashDot">
        <color rgb="FF347B7E"/>
      </right>
      <top style="medium">
        <color rgb="FF347B7E"/>
      </top>
      <bottom style="slantDashDot">
        <color rgb="FF347B7E"/>
      </bottom>
      <diagonal/>
    </border>
    <border>
      <left style="slantDashDot">
        <color rgb="FF347B7E"/>
      </left>
      <right style="slantDashDot">
        <color rgb="FF347B7E"/>
      </right>
      <top style="slantDashDot">
        <color rgb="FF347B7E"/>
      </top>
      <bottom style="slantDashDot">
        <color rgb="FF347B7E"/>
      </bottom>
      <diagonal/>
    </border>
    <border>
      <left style="slantDashDot">
        <color rgb="FF347B7E"/>
      </left>
      <right style="slantDashDot">
        <color rgb="FF347B7E"/>
      </right>
      <top/>
      <bottom style="slantDashDot">
        <color rgb="FF347B7E"/>
      </bottom>
      <diagonal/>
    </border>
    <border>
      <left/>
      <right/>
      <top style="medium">
        <color rgb="FF347B7E"/>
      </top>
      <bottom style="medium">
        <color rgb="FF347B7E"/>
      </bottom>
      <diagonal/>
    </border>
  </borders>
  <cellStyleXfs count="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10" borderId="0" xfId="0" applyFill="1"/>
    <xf numFmtId="0" fontId="8" fillId="0" borderId="0" xfId="0" applyFont="1"/>
    <xf numFmtId="0" fontId="8" fillId="15" borderId="0" xfId="0" applyFont="1" applyFill="1"/>
    <xf numFmtId="10" fontId="8" fillId="0" borderId="0" xfId="0" applyNumberFormat="1" applyFont="1"/>
    <xf numFmtId="0" fontId="8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8" fillId="15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2" fillId="16" borderId="1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5" xfId="0" applyNumberFormat="1" applyBorder="1" applyAlignment="1">
      <alignment horizontal="left" vertical="center"/>
    </xf>
    <xf numFmtId="164" fontId="0" fillId="0" borderId="16" xfId="0" applyNumberForma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center"/>
    </xf>
    <xf numFmtId="164" fontId="0" fillId="0" borderId="15" xfId="0" applyNumberFormat="1" applyBorder="1" applyAlignment="1">
      <alignment horizontal="left"/>
    </xf>
    <xf numFmtId="0" fontId="0" fillId="16" borderId="0" xfId="0" applyFill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0" fillId="17" borderId="24" xfId="0" applyFill="1" applyBorder="1"/>
    <xf numFmtId="10" fontId="0" fillId="17" borderId="24" xfId="0" applyNumberFormat="1" applyFill="1" applyBorder="1"/>
    <xf numFmtId="0" fontId="0" fillId="17" borderId="25" xfId="0" applyFill="1" applyBorder="1"/>
    <xf numFmtId="0" fontId="0" fillId="17" borderId="26" xfId="0" applyFill="1" applyBorder="1"/>
    <xf numFmtId="0" fontId="0" fillId="17" borderId="27" xfId="0" applyFill="1" applyBorder="1"/>
    <xf numFmtId="10" fontId="0" fillId="17" borderId="27" xfId="0" applyNumberFormat="1" applyFill="1" applyBorder="1"/>
    <xf numFmtId="0" fontId="8" fillId="17" borderId="24" xfId="0" applyFont="1" applyFill="1" applyBorder="1"/>
    <xf numFmtId="10" fontId="8" fillId="17" borderId="24" xfId="0" applyNumberFormat="1" applyFont="1" applyFill="1" applyBorder="1"/>
    <xf numFmtId="0" fontId="0" fillId="18" borderId="28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9" borderId="30" xfId="0" applyFill="1" applyBorder="1" applyAlignment="1">
      <alignment horizontal="left"/>
    </xf>
    <xf numFmtId="0" fontId="0" fillId="19" borderId="31" xfId="0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20" borderId="0" xfId="0" applyFill="1" applyAlignment="1">
      <alignment horizontal="center"/>
    </xf>
    <xf numFmtId="0" fontId="0" fillId="19" borderId="32" xfId="0" applyFill="1" applyBorder="1" applyAlignment="1">
      <alignment horizontal="left"/>
    </xf>
    <xf numFmtId="0" fontId="0" fillId="18" borderId="33" xfId="0" applyFill="1" applyBorder="1" applyAlignment="1">
      <alignment horizontal="center"/>
    </xf>
    <xf numFmtId="0" fontId="0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3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8"/>
  <sheetViews>
    <sheetView tabSelected="1" zoomScale="80" zoomScaleNormal="80" zoomScalePageLayoutView="80" workbookViewId="0">
      <selection activeCell="R41" sqref="R41:X43"/>
    </sheetView>
  </sheetViews>
  <sheetFormatPr baseColWidth="10" defaultRowHeight="15" x14ac:dyDescent="0"/>
  <cols>
    <col min="17" max="17" width="2.6640625" customWidth="1"/>
  </cols>
  <sheetData>
    <row r="2" spans="2:24" ht="16" thickBot="1"/>
    <row r="3" spans="2:24" ht="16" thickBot="1">
      <c r="B3" s="12" t="s">
        <v>7</v>
      </c>
      <c r="C3" s="68" t="s">
        <v>4</v>
      </c>
      <c r="D3" s="69"/>
      <c r="E3" s="70" t="s">
        <v>5</v>
      </c>
      <c r="F3" s="71"/>
      <c r="G3" s="72" t="s">
        <v>6</v>
      </c>
      <c r="H3" s="71"/>
      <c r="I3" s="24"/>
      <c r="J3" s="32" t="s">
        <v>13</v>
      </c>
      <c r="K3" s="73" t="s">
        <v>4</v>
      </c>
      <c r="L3" s="74"/>
      <c r="M3" s="75" t="s">
        <v>5</v>
      </c>
      <c r="N3" s="76"/>
      <c r="O3" s="77" t="s">
        <v>6</v>
      </c>
      <c r="P3" s="76"/>
    </row>
    <row r="4" spans="2:24" ht="16" thickBot="1">
      <c r="B4" s="13" t="s">
        <v>0</v>
      </c>
      <c r="C4" s="7" t="s">
        <v>1</v>
      </c>
      <c r="D4" s="6" t="s">
        <v>2</v>
      </c>
      <c r="E4" s="7" t="s">
        <v>1</v>
      </c>
      <c r="F4" s="6" t="s">
        <v>2</v>
      </c>
      <c r="G4" s="7" t="s">
        <v>1</v>
      </c>
      <c r="H4" s="6" t="s">
        <v>2</v>
      </c>
      <c r="I4" s="24"/>
      <c r="J4" s="33" t="s">
        <v>0</v>
      </c>
      <c r="K4" s="34" t="s">
        <v>1</v>
      </c>
      <c r="L4" s="35" t="s">
        <v>2</v>
      </c>
      <c r="M4" s="34" t="s">
        <v>1</v>
      </c>
      <c r="N4" s="35" t="s">
        <v>2</v>
      </c>
      <c r="O4" s="34" t="s">
        <v>1</v>
      </c>
      <c r="P4" s="35" t="s">
        <v>2</v>
      </c>
    </row>
    <row r="5" spans="2:24">
      <c r="B5" s="4">
        <v>1</v>
      </c>
      <c r="C5" s="8">
        <v>0.38507910000000001</v>
      </c>
      <c r="D5" s="2">
        <v>1</v>
      </c>
      <c r="E5" s="8">
        <v>0.35009190000000001</v>
      </c>
      <c r="F5" s="2">
        <v>1</v>
      </c>
      <c r="G5" s="8">
        <v>0.35306189999999998</v>
      </c>
      <c r="H5" s="2">
        <v>1</v>
      </c>
      <c r="I5" s="25"/>
      <c r="J5" s="36">
        <v>1</v>
      </c>
      <c r="K5" s="37">
        <v>0.32200000000000001</v>
      </c>
      <c r="L5" s="38">
        <v>1</v>
      </c>
      <c r="M5" s="37">
        <v>0.26400000000000001</v>
      </c>
      <c r="N5" s="38">
        <v>1</v>
      </c>
      <c r="O5" s="37">
        <v>0.33300000000000002</v>
      </c>
      <c r="P5" s="38">
        <v>1</v>
      </c>
    </row>
    <row r="6" spans="2:24">
      <c r="B6" s="4">
        <v>2</v>
      </c>
      <c r="C6" s="8">
        <v>0.19295409999999999</v>
      </c>
      <c r="D6" s="2">
        <f>(C5/C6)/B6</f>
        <v>0.99785156158899979</v>
      </c>
      <c r="E6" s="8">
        <v>0.1763391</v>
      </c>
      <c r="F6" s="2">
        <f>(E5/E6)/B6</f>
        <v>0.99266668594769969</v>
      </c>
      <c r="G6" s="8">
        <v>0.24452299999999999</v>
      </c>
      <c r="H6" s="2">
        <f>(G5/G6)/B6</f>
        <v>0.72194006289796875</v>
      </c>
      <c r="I6" s="25"/>
      <c r="J6" s="36">
        <v>2</v>
      </c>
      <c r="K6" s="37">
        <v>0.219</v>
      </c>
      <c r="L6" s="38">
        <f>(K5/K6)/J6</f>
        <v>0.73515981735159819</v>
      </c>
      <c r="M6" s="37">
        <v>0.189</v>
      </c>
      <c r="N6" s="38">
        <f>(M5/M6)/J6</f>
        <v>0.69841269841269848</v>
      </c>
      <c r="O6" s="37">
        <v>0.3</v>
      </c>
      <c r="P6" s="38">
        <f>(O5/O6)/J6</f>
        <v>0.55500000000000005</v>
      </c>
    </row>
    <row r="7" spans="2:24" ht="16" thickBot="1">
      <c r="B7" s="5">
        <v>4</v>
      </c>
      <c r="C7" s="9">
        <v>0.18260190000000001</v>
      </c>
      <c r="D7" s="3">
        <f>(C5/C7)/B7</f>
        <v>0.52721124478989534</v>
      </c>
      <c r="E7" s="9">
        <v>0.17102909999999999</v>
      </c>
      <c r="F7" s="3">
        <f>(E5/E7)/B7</f>
        <v>0.51174317703829353</v>
      </c>
      <c r="G7" s="9">
        <v>0.32112289999999999</v>
      </c>
      <c r="H7" s="3">
        <f>(G5/G7)/B7</f>
        <v>0.27486509059304087</v>
      </c>
      <c r="I7" s="25"/>
      <c r="J7" s="39">
        <v>4</v>
      </c>
      <c r="K7" s="40">
        <v>0.14099999999999999</v>
      </c>
      <c r="L7" s="41">
        <f>(K5/K7)/J7</f>
        <v>0.57092198581560294</v>
      </c>
      <c r="M7" s="40">
        <v>0.11899999999999999</v>
      </c>
      <c r="N7" s="41">
        <f>(M5/M7)/J7</f>
        <v>0.55462184873949583</v>
      </c>
      <c r="O7" s="40">
        <v>0.30299999999999999</v>
      </c>
      <c r="P7" s="41">
        <f>(O5/O7)/J7</f>
        <v>0.27475247524752477</v>
      </c>
    </row>
    <row r="8" spans="2:24" ht="16" thickBot="1">
      <c r="B8" s="1"/>
      <c r="I8" s="26"/>
    </row>
    <row r="9" spans="2:24" ht="16" thickBot="1">
      <c r="B9" s="12" t="s">
        <v>8</v>
      </c>
      <c r="C9" s="68" t="s">
        <v>4</v>
      </c>
      <c r="D9" s="69"/>
      <c r="E9" s="70" t="s">
        <v>5</v>
      </c>
      <c r="F9" s="71"/>
      <c r="G9" s="72" t="s">
        <v>6</v>
      </c>
      <c r="H9" s="71"/>
      <c r="I9" s="24"/>
      <c r="J9" s="42" t="s">
        <v>33</v>
      </c>
      <c r="K9" s="46"/>
      <c r="L9" s="46"/>
      <c r="M9" s="46"/>
      <c r="N9" s="46"/>
      <c r="O9" s="46"/>
      <c r="P9" s="43"/>
      <c r="R9" s="42" t="s">
        <v>32</v>
      </c>
      <c r="S9" s="46"/>
      <c r="T9" s="46"/>
      <c r="U9" s="46"/>
      <c r="V9" s="46"/>
      <c r="W9" s="46"/>
      <c r="X9" s="43"/>
    </row>
    <row r="10" spans="2:24" ht="16" thickBot="1">
      <c r="B10" s="13" t="s">
        <v>0</v>
      </c>
      <c r="C10" s="7" t="s">
        <v>1</v>
      </c>
      <c r="D10" s="6" t="s">
        <v>2</v>
      </c>
      <c r="E10" s="7" t="s">
        <v>1</v>
      </c>
      <c r="F10" s="6" t="s">
        <v>2</v>
      </c>
      <c r="G10" s="7" t="s">
        <v>1</v>
      </c>
      <c r="H10" s="6" t="s">
        <v>2</v>
      </c>
      <c r="I10" s="24"/>
      <c r="J10" s="12" t="s">
        <v>12</v>
      </c>
      <c r="K10" s="44" t="s">
        <v>4</v>
      </c>
      <c r="L10" s="45"/>
      <c r="M10" s="44" t="s">
        <v>5</v>
      </c>
      <c r="N10" s="45"/>
      <c r="O10" s="44" t="s">
        <v>6</v>
      </c>
      <c r="P10" s="45"/>
      <c r="R10" s="12" t="s">
        <v>12</v>
      </c>
      <c r="S10" s="44" t="s">
        <v>4</v>
      </c>
      <c r="T10" s="45"/>
      <c r="U10" s="44" t="s">
        <v>5</v>
      </c>
      <c r="V10" s="45"/>
      <c r="W10" s="44" t="s">
        <v>6</v>
      </c>
      <c r="X10" s="45"/>
    </row>
    <row r="11" spans="2:24" ht="16" thickBot="1">
      <c r="B11" s="4">
        <v>1</v>
      </c>
      <c r="C11" s="8">
        <v>0.38528610000000002</v>
      </c>
      <c r="D11" s="2">
        <v>1</v>
      </c>
      <c r="E11" s="8">
        <v>0.3520529</v>
      </c>
      <c r="F11" s="2">
        <v>1</v>
      </c>
      <c r="G11" s="8">
        <v>0.36356189999999999</v>
      </c>
      <c r="H11" s="2">
        <v>1</v>
      </c>
      <c r="I11" s="25"/>
      <c r="J11" s="27" t="s">
        <v>29</v>
      </c>
      <c r="K11" s="11" t="s">
        <v>1</v>
      </c>
      <c r="L11" s="10" t="s">
        <v>2</v>
      </c>
      <c r="M11" s="11" t="s">
        <v>1</v>
      </c>
      <c r="N11" s="10" t="s">
        <v>2</v>
      </c>
      <c r="O11" s="11" t="s">
        <v>1</v>
      </c>
      <c r="P11" s="10" t="s">
        <v>2</v>
      </c>
      <c r="R11" s="27" t="s">
        <v>29</v>
      </c>
      <c r="S11" s="11" t="s">
        <v>1</v>
      </c>
      <c r="T11" s="10" t="s">
        <v>2</v>
      </c>
      <c r="U11" s="11" t="s">
        <v>1</v>
      </c>
      <c r="V11" s="10" t="s">
        <v>2</v>
      </c>
      <c r="W11" s="11" t="s">
        <v>1</v>
      </c>
      <c r="X11" s="10" t="s">
        <v>2</v>
      </c>
    </row>
    <row r="12" spans="2:24">
      <c r="B12" s="4">
        <v>2</v>
      </c>
      <c r="C12" s="8">
        <v>0.1964262</v>
      </c>
      <c r="D12" s="2">
        <f>(C11/C12)/B12</f>
        <v>0.98074009475314405</v>
      </c>
      <c r="E12" s="8">
        <v>0.17608399999999999</v>
      </c>
      <c r="F12" s="2">
        <f>(E11/E12)/B12</f>
        <v>0.99967316735194567</v>
      </c>
      <c r="G12" s="8">
        <v>0.245285</v>
      </c>
      <c r="H12" s="2">
        <f>(G11/G12)/B12</f>
        <v>0.74110096418451998</v>
      </c>
      <c r="I12" s="25"/>
      <c r="J12" s="28">
        <v>1</v>
      </c>
      <c r="K12" s="8">
        <f>MIN(C5,C11,C17,C23,C29)</f>
        <v>0.3847718</v>
      </c>
      <c r="L12" s="2">
        <v>1</v>
      </c>
      <c r="M12" s="8">
        <f>MIN(E5,E11,E17,E23,E29)</f>
        <v>0.35009190000000001</v>
      </c>
      <c r="N12" s="2">
        <v>1</v>
      </c>
      <c r="O12" s="8">
        <f>MIN(G5,G11,G17,G23,G29)</f>
        <v>0.35306189999999998</v>
      </c>
      <c r="P12" s="2">
        <v>1</v>
      </c>
      <c r="R12" s="28">
        <v>1</v>
      </c>
      <c r="S12" s="8">
        <v>0.10442899999999999</v>
      </c>
      <c r="T12" s="2">
        <v>1</v>
      </c>
      <c r="U12" s="8">
        <v>8.9706900000000006E-2</v>
      </c>
      <c r="V12" s="2">
        <v>1</v>
      </c>
      <c r="W12" s="8">
        <v>8.2245109999999996E-2</v>
      </c>
      <c r="X12" s="2">
        <v>1</v>
      </c>
    </row>
    <row r="13" spans="2:24" ht="16" thickBot="1">
      <c r="B13" s="5">
        <v>4</v>
      </c>
      <c r="C13" s="9">
        <v>0.15799089999999999</v>
      </c>
      <c r="D13" s="3">
        <f>(C11/C13)/B13</f>
        <v>0.60966501868145573</v>
      </c>
      <c r="E13" s="9">
        <v>0.17213800000000001</v>
      </c>
      <c r="F13" s="3">
        <f>(E11/E13)/B13</f>
        <v>0.51129457179704652</v>
      </c>
      <c r="G13" s="9">
        <v>0.34697099999999997</v>
      </c>
      <c r="H13" s="3">
        <f>(G11/G13)/B13</f>
        <v>0.26195409702828193</v>
      </c>
      <c r="I13" s="25"/>
      <c r="J13" s="28">
        <v>2</v>
      </c>
      <c r="K13" s="8">
        <f>MIN(C6,C12,C18,C24,C30)</f>
        <v>0.19295409999999999</v>
      </c>
      <c r="L13" s="2">
        <f>(K12/K13)/J13</f>
        <v>0.99705525821944185</v>
      </c>
      <c r="M13" s="8">
        <f>MIN(E6,E12,E18,E24,E30)</f>
        <v>0.17533779999999999</v>
      </c>
      <c r="N13" s="2">
        <f>(M12/M13)/J13</f>
        <v>0.99833549867741023</v>
      </c>
      <c r="O13" s="8">
        <f>MIN(G6,G12,G18,G24,G30)</f>
        <v>0.24452299999999999</v>
      </c>
      <c r="P13" s="2">
        <f>(O12/O13)/J13</f>
        <v>0.72194006289796875</v>
      </c>
      <c r="R13" s="28">
        <v>2</v>
      </c>
      <c r="S13" s="8">
        <v>8.2893850000000005E-2</v>
      </c>
      <c r="T13" s="2">
        <f>(S12/S13)/R13</f>
        <v>0.62989594523598547</v>
      </c>
      <c r="U13" s="8">
        <v>8.9637040000000001E-2</v>
      </c>
      <c r="V13" s="2">
        <f>(U12/U13)/R13</f>
        <v>0.50038968265797268</v>
      </c>
      <c r="W13" s="8">
        <v>0.100122</v>
      </c>
      <c r="X13" s="2">
        <f>(W12/W13)/R13</f>
        <v>0.41072446615129538</v>
      </c>
    </row>
    <row r="14" spans="2:24" ht="16" thickBot="1">
      <c r="B14" s="1"/>
      <c r="I14" s="26"/>
      <c r="J14" s="29">
        <v>4</v>
      </c>
      <c r="K14" s="9">
        <f>MIN(C7,C13,C19,C25,C31)</f>
        <v>0.15799089999999999</v>
      </c>
      <c r="L14" s="3">
        <f>(K12/K14)/J14</f>
        <v>0.60885120598718034</v>
      </c>
      <c r="M14" s="9">
        <f>MIN(E7,E13,E19,E25,E31)</f>
        <v>0.17102909999999999</v>
      </c>
      <c r="N14" s="3">
        <f>(M12/M14)/J14</f>
        <v>0.51174317703829353</v>
      </c>
      <c r="O14" s="9">
        <f>MIN(G7,G13,G19,G25,G31)</f>
        <v>0.32112289999999999</v>
      </c>
      <c r="P14" s="3">
        <f>(O12/O14)/J14</f>
        <v>0.27486509059304087</v>
      </c>
      <c r="R14" s="29">
        <v>4</v>
      </c>
      <c r="S14" s="9">
        <v>8.2591059999999994E-2</v>
      </c>
      <c r="T14" s="3">
        <f>(S12/S14)/R14</f>
        <v>0.31610261449604837</v>
      </c>
      <c r="U14" s="9">
        <v>8.9699029999999999E-2</v>
      </c>
      <c r="V14" s="3">
        <f>(U12/U14)/R14</f>
        <v>0.25002193446239052</v>
      </c>
      <c r="W14" s="9">
        <v>7.8184840000000005E-2</v>
      </c>
      <c r="X14" s="3">
        <f>(W12/W14)/R14</f>
        <v>0.2629829197066848</v>
      </c>
    </row>
    <row r="15" spans="2:24" ht="16" thickBot="1">
      <c r="B15" s="12" t="s">
        <v>9</v>
      </c>
      <c r="C15" s="68" t="s">
        <v>4</v>
      </c>
      <c r="D15" s="69"/>
      <c r="E15" s="70" t="s">
        <v>5</v>
      </c>
      <c r="F15" s="71"/>
      <c r="G15" s="72" t="s">
        <v>6</v>
      </c>
      <c r="H15" s="71"/>
      <c r="I15" s="24"/>
    </row>
    <row r="16" spans="2:24" ht="16" thickBot="1">
      <c r="B16" s="13" t="s">
        <v>0</v>
      </c>
      <c r="C16" s="7" t="s">
        <v>1</v>
      </c>
      <c r="D16" s="6" t="s">
        <v>2</v>
      </c>
      <c r="E16" s="7" t="s">
        <v>1</v>
      </c>
      <c r="F16" s="6" t="s">
        <v>2</v>
      </c>
      <c r="G16" s="7" t="s">
        <v>1</v>
      </c>
      <c r="H16" s="6" t="s">
        <v>2</v>
      </c>
      <c r="I16" s="24"/>
      <c r="J16" s="12" t="s">
        <v>12</v>
      </c>
      <c r="K16" s="42" t="s">
        <v>4</v>
      </c>
      <c r="L16" s="43"/>
      <c r="M16" s="42" t="s">
        <v>5</v>
      </c>
      <c r="N16" s="43"/>
      <c r="O16" s="42" t="s">
        <v>6</v>
      </c>
      <c r="P16" s="43"/>
      <c r="R16" s="12" t="s">
        <v>12</v>
      </c>
      <c r="S16" s="42" t="s">
        <v>4</v>
      </c>
      <c r="T16" s="43"/>
      <c r="U16" s="42" t="s">
        <v>5</v>
      </c>
      <c r="V16" s="43"/>
      <c r="W16" s="42" t="s">
        <v>6</v>
      </c>
      <c r="X16" s="43"/>
    </row>
    <row r="17" spans="2:24" ht="16" thickBot="1">
      <c r="B17" s="4">
        <v>1</v>
      </c>
      <c r="C17" s="8">
        <v>0.38636399999999999</v>
      </c>
      <c r="D17" s="2">
        <v>1</v>
      </c>
      <c r="E17" s="8">
        <v>0.35162500000000002</v>
      </c>
      <c r="F17" s="2">
        <v>1</v>
      </c>
      <c r="G17" s="8">
        <v>0.35954380000000002</v>
      </c>
      <c r="H17" s="2">
        <v>1</v>
      </c>
      <c r="I17" s="25"/>
      <c r="J17" s="27" t="s">
        <v>28</v>
      </c>
      <c r="K17" s="11" t="s">
        <v>1</v>
      </c>
      <c r="L17" s="10" t="s">
        <v>2</v>
      </c>
      <c r="M17" s="11" t="s">
        <v>1</v>
      </c>
      <c r="N17" s="10" t="s">
        <v>2</v>
      </c>
      <c r="O17" s="11" t="s">
        <v>1</v>
      </c>
      <c r="P17" s="10" t="s">
        <v>2</v>
      </c>
      <c r="R17" s="27" t="s">
        <v>28</v>
      </c>
      <c r="S17" s="11" t="s">
        <v>1</v>
      </c>
      <c r="T17" s="10" t="s">
        <v>2</v>
      </c>
      <c r="U17" s="11" t="s">
        <v>1</v>
      </c>
      <c r="V17" s="10" t="s">
        <v>2</v>
      </c>
      <c r="W17" s="11" t="s">
        <v>1</v>
      </c>
      <c r="X17" s="10" t="s">
        <v>2</v>
      </c>
    </row>
    <row r="18" spans="2:24">
      <c r="B18" s="4">
        <v>2</v>
      </c>
      <c r="C18" s="8">
        <v>0.1930771</v>
      </c>
      <c r="D18" s="2">
        <f>(C17/C18)/B18</f>
        <v>1.0005433062750579</v>
      </c>
      <c r="E18" s="8">
        <v>0.17643809999999999</v>
      </c>
      <c r="F18" s="2">
        <f>(E17/E18)/B18</f>
        <v>0.99645428056638574</v>
      </c>
      <c r="G18" s="8">
        <v>0.261019</v>
      </c>
      <c r="H18" s="2">
        <f>(G17/G18)/B18</f>
        <v>0.68873108854144727</v>
      </c>
      <c r="I18" s="25"/>
      <c r="J18" s="28">
        <v>1</v>
      </c>
      <c r="K18" s="8">
        <v>0.40219709999999997</v>
      </c>
      <c r="L18" s="2">
        <v>1</v>
      </c>
      <c r="M18" s="8">
        <v>0.37335210000000002</v>
      </c>
      <c r="N18" s="2">
        <v>1</v>
      </c>
      <c r="O18" s="8">
        <v>0.31297989999999998</v>
      </c>
      <c r="P18" s="2">
        <v>1</v>
      </c>
      <c r="R18" s="28">
        <v>1</v>
      </c>
      <c r="S18" s="8">
        <v>8.5604910000000006E-2</v>
      </c>
      <c r="T18" s="2">
        <v>1</v>
      </c>
      <c r="U18" s="8">
        <v>9.6813919999999998E-2</v>
      </c>
      <c r="V18" s="2">
        <v>1</v>
      </c>
      <c r="W18" s="8">
        <v>0.11741210000000001</v>
      </c>
      <c r="X18" s="2">
        <v>1</v>
      </c>
    </row>
    <row r="19" spans="2:24" ht="16" thickBot="1">
      <c r="B19" s="5">
        <v>4</v>
      </c>
      <c r="C19" s="9">
        <v>0.18879889999999999</v>
      </c>
      <c r="D19" s="3">
        <f>(C17/C19)/B19</f>
        <v>0.51160785364745243</v>
      </c>
      <c r="E19" s="9">
        <v>0.1712542</v>
      </c>
      <c r="F19" s="3">
        <f>(E17/E19)/B19</f>
        <v>0.51330857870931057</v>
      </c>
      <c r="G19" s="9">
        <v>0.34426380000000001</v>
      </c>
      <c r="H19" s="3">
        <f>(G17/G19)/B19</f>
        <v>0.26109614197019843</v>
      </c>
      <c r="I19" s="25"/>
      <c r="J19" s="28">
        <v>2</v>
      </c>
      <c r="K19" s="8">
        <v>0.2021549</v>
      </c>
      <c r="L19" s="2">
        <f>(K18/K19)/J19</f>
        <v>0.99477455159385197</v>
      </c>
      <c r="M19" s="8">
        <v>0.1888089</v>
      </c>
      <c r="N19" s="2">
        <f>(M18/M19)/J19</f>
        <v>0.98870365750767053</v>
      </c>
      <c r="O19" s="8">
        <v>0.37310500000000002</v>
      </c>
      <c r="P19" s="2">
        <f>(O18/O19)/J19</f>
        <v>0.4194260328861848</v>
      </c>
      <c r="R19" s="28">
        <v>2</v>
      </c>
      <c r="S19" s="8">
        <v>5.7235000000000001E-2</v>
      </c>
      <c r="T19" s="2">
        <f>(S18/S19)/R19</f>
        <v>0.7478370752162139</v>
      </c>
      <c r="U19" s="8">
        <v>4.9309020000000002E-2</v>
      </c>
      <c r="V19" s="2">
        <f>(U18/U19)/R19</f>
        <v>0.98170598401671738</v>
      </c>
      <c r="W19" s="8">
        <v>5.9421059999999998E-2</v>
      </c>
      <c r="X19" s="2">
        <f>(W18/W19)/R19</f>
        <v>0.98796706083667984</v>
      </c>
    </row>
    <row r="20" spans="2:24" ht="16" thickBot="1">
      <c r="B20" s="1"/>
      <c r="I20" s="26"/>
      <c r="J20" s="29">
        <v>4</v>
      </c>
      <c r="K20" s="9">
        <v>0.100271</v>
      </c>
      <c r="L20" s="3">
        <f>(K18/K20)/J20</f>
        <v>1.0027752291290601</v>
      </c>
      <c r="M20" s="9">
        <v>9.8973989999999998E-2</v>
      </c>
      <c r="N20" s="3">
        <f>(M18/M20)/J20</f>
        <v>0.94305609989048644</v>
      </c>
      <c r="O20" s="9">
        <v>0.37804789999999999</v>
      </c>
      <c r="P20" s="3">
        <f>(O18/O20)/J20</f>
        <v>0.20697106107453578</v>
      </c>
      <c r="R20" s="29">
        <v>4</v>
      </c>
      <c r="S20" s="9">
        <v>3.2758000000000002E-2</v>
      </c>
      <c r="T20" s="3">
        <f>(S18/S20)/R20</f>
        <v>0.65331300750961596</v>
      </c>
      <c r="U20" s="9">
        <v>2.899003E-2</v>
      </c>
      <c r="V20" s="3">
        <f>(U18/U20)/R20</f>
        <v>0.83488978797193381</v>
      </c>
      <c r="W20" s="9">
        <v>3.7578109999999998E-2</v>
      </c>
      <c r="X20" s="3">
        <f>(W18/W20)/R20</f>
        <v>0.78112031179854446</v>
      </c>
    </row>
    <row r="21" spans="2:24" ht="16" thickBot="1">
      <c r="B21" s="12" t="s">
        <v>10</v>
      </c>
      <c r="C21" s="68" t="s">
        <v>4</v>
      </c>
      <c r="D21" s="69"/>
      <c r="E21" s="70" t="s">
        <v>5</v>
      </c>
      <c r="F21" s="71"/>
      <c r="G21" s="72" t="s">
        <v>6</v>
      </c>
      <c r="H21" s="71"/>
      <c r="I21" s="24"/>
    </row>
    <row r="22" spans="2:24" ht="16" thickBot="1">
      <c r="B22" s="13" t="s">
        <v>0</v>
      </c>
      <c r="C22" s="7" t="s">
        <v>1</v>
      </c>
      <c r="D22" s="6" t="s">
        <v>2</v>
      </c>
      <c r="E22" s="7" t="s">
        <v>1</v>
      </c>
      <c r="F22" s="6" t="s">
        <v>2</v>
      </c>
      <c r="G22" s="7" t="s">
        <v>1</v>
      </c>
      <c r="H22" s="6" t="s">
        <v>2</v>
      </c>
      <c r="I22" s="24"/>
      <c r="J22" s="62" t="s">
        <v>31</v>
      </c>
      <c r="K22" s="62"/>
      <c r="L22" s="62"/>
      <c r="M22" s="62"/>
      <c r="N22" s="62"/>
      <c r="O22" s="62"/>
      <c r="P22" s="62"/>
      <c r="R22" s="62" t="s">
        <v>31</v>
      </c>
      <c r="S22" s="62"/>
      <c r="T22" s="62"/>
      <c r="U22" s="62"/>
      <c r="V22" s="62"/>
      <c r="W22" s="62"/>
      <c r="X22" s="62"/>
    </row>
    <row r="23" spans="2:24" ht="16" thickBot="1">
      <c r="B23" s="4">
        <v>1</v>
      </c>
      <c r="C23" s="8">
        <v>0.3847718</v>
      </c>
      <c r="D23" s="2">
        <v>1</v>
      </c>
      <c r="E23" s="8">
        <v>0.35173110000000002</v>
      </c>
      <c r="F23" s="2">
        <v>1</v>
      </c>
      <c r="G23" s="8">
        <v>0.3539891</v>
      </c>
      <c r="H23" s="2">
        <v>1</v>
      </c>
      <c r="I23" s="25"/>
      <c r="J23" s="47" t="s">
        <v>30</v>
      </c>
      <c r="K23" s="48"/>
      <c r="L23" s="49">
        <f>MAX(L18:L20,N18:N20,P18:P20,L12:L14,N12:N14,P12:P14)</f>
        <v>1.0027752291290601</v>
      </c>
      <c r="M23" s="50"/>
      <c r="N23" s="61" t="str">
        <f>J9</f>
        <v>"-O0"</v>
      </c>
      <c r="O23" s="53" t="str">
        <f>IF(L23&lt;1.1,"good",IF(L23&lt;1.5,"very good","EXCELENT"))</f>
        <v>good</v>
      </c>
      <c r="P23" s="54"/>
      <c r="R23" s="47" t="s">
        <v>30</v>
      </c>
      <c r="S23" s="48"/>
      <c r="T23" s="51">
        <f>MAX(T18:T20,V18:V20,X18:X20,T12:T14,V12:V14,X12:X14)</f>
        <v>1</v>
      </c>
      <c r="U23" s="52"/>
      <c r="V23" s="61" t="str">
        <f>R9</f>
        <v>"-O3"</v>
      </c>
      <c r="W23" s="57" t="str">
        <f>IF(T23&lt;=1,"bad",IF(T23&lt;1.1,"good",IF(T23&lt;1.5,"very good","EXCELENT")))</f>
        <v>bad</v>
      </c>
      <c r="X23" s="58"/>
    </row>
    <row r="24" spans="2:24" ht="16" thickBot="1">
      <c r="B24" s="4">
        <v>2</v>
      </c>
      <c r="C24" s="8">
        <v>0.1929669</v>
      </c>
      <c r="D24" s="2">
        <f>(C23/C24)/B24</f>
        <v>0.99698912093213909</v>
      </c>
      <c r="E24" s="8">
        <v>0.17533779999999999</v>
      </c>
      <c r="F24" s="2">
        <f>(E23/E24)/B24</f>
        <v>1.0030099043104226</v>
      </c>
      <c r="G24" s="8">
        <v>0.25665500000000002</v>
      </c>
      <c r="H24" s="2">
        <f>(G23/G24)/B24</f>
        <v>0.68962050223062077</v>
      </c>
      <c r="I24" s="25"/>
      <c r="J24" s="30"/>
      <c r="K24" s="30"/>
      <c r="L24" s="31"/>
      <c r="M24" s="31"/>
      <c r="N24" s="61"/>
      <c r="O24" s="55"/>
      <c r="P24" s="56"/>
      <c r="R24" s="30"/>
      <c r="S24" s="30"/>
      <c r="T24" s="31"/>
      <c r="U24" s="31"/>
      <c r="V24" s="61"/>
      <c r="W24" s="59"/>
      <c r="X24" s="60"/>
    </row>
    <row r="25" spans="2:24" ht="16" thickBot="1">
      <c r="B25" s="5">
        <v>4</v>
      </c>
      <c r="C25" s="9">
        <v>0.18234590000000001</v>
      </c>
      <c r="D25" s="3">
        <f>(C23/C25)/B25</f>
        <v>0.52753009527496919</v>
      </c>
      <c r="E25" s="9">
        <v>0.1710701</v>
      </c>
      <c r="F25" s="3">
        <f>(E23/E25)/B25</f>
        <v>0.51401603786985572</v>
      </c>
      <c r="G25" s="9">
        <v>0.33115289999999997</v>
      </c>
      <c r="H25" s="3">
        <f>(G23/G25)/B25</f>
        <v>0.26723992149849812</v>
      </c>
      <c r="I25" s="25"/>
    </row>
    <row r="26" spans="2:24" ht="16" thickBot="1">
      <c r="B26" s="1"/>
      <c r="G26" s="14"/>
      <c r="I26" s="26"/>
      <c r="J26" s="63" t="s">
        <v>34</v>
      </c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2:24" ht="16" thickBot="1">
      <c r="B27" s="12" t="s">
        <v>11</v>
      </c>
      <c r="C27" s="68" t="s">
        <v>4</v>
      </c>
      <c r="D27" s="69"/>
      <c r="E27" s="70" t="s">
        <v>5</v>
      </c>
      <c r="F27" s="71"/>
      <c r="G27" s="72" t="s">
        <v>6</v>
      </c>
      <c r="H27" s="71"/>
      <c r="I27" s="24"/>
      <c r="J27" s="47" t="s">
        <v>30</v>
      </c>
      <c r="K27" s="48"/>
      <c r="L27" s="64">
        <f>MAX(L5:L7,N5:N7,P5:P7,L12:L14,N12:N14,P12:P14,L18:L20,N18:N20,P18:P20,T12:T14,V12:V14,X12:X14,T18:T20,V18:V20,X18:X20)</f>
        <v>1.0027752291290601</v>
      </c>
      <c r="M27" s="50"/>
      <c r="N27" s="65" t="str">
        <f>IF(L27=L23,N23,V23)</f>
        <v>"-O0"</v>
      </c>
      <c r="O27" s="53" t="str">
        <f>IF(L27=L23,O23,W23)</f>
        <v>good</v>
      </c>
      <c r="P27" s="66"/>
      <c r="Q27" s="66"/>
      <c r="R27" s="66"/>
      <c r="S27" s="66"/>
      <c r="T27" s="66"/>
      <c r="U27" s="66"/>
      <c r="V27" s="66"/>
      <c r="W27" s="66"/>
      <c r="X27" s="54"/>
    </row>
    <row r="28" spans="2:24" ht="16" thickBot="1">
      <c r="B28" s="13" t="s">
        <v>0</v>
      </c>
      <c r="C28" s="7" t="s">
        <v>1</v>
      </c>
      <c r="D28" s="6" t="s">
        <v>2</v>
      </c>
      <c r="E28" s="7" t="s">
        <v>1</v>
      </c>
      <c r="F28" s="6" t="s">
        <v>2</v>
      </c>
      <c r="G28" s="7" t="s">
        <v>1</v>
      </c>
      <c r="H28" s="6" t="s">
        <v>2</v>
      </c>
      <c r="I28" s="24"/>
      <c r="N28" s="65"/>
      <c r="O28" s="55"/>
      <c r="P28" s="67"/>
      <c r="Q28" s="67"/>
      <c r="R28" s="67"/>
      <c r="S28" s="67"/>
      <c r="T28" s="67"/>
      <c r="U28" s="67"/>
      <c r="V28" s="67"/>
      <c r="W28" s="67"/>
      <c r="X28" s="56"/>
    </row>
    <row r="29" spans="2:24">
      <c r="B29" s="4">
        <v>1</v>
      </c>
      <c r="C29" s="8">
        <v>0.38624599999999998</v>
      </c>
      <c r="D29" s="2">
        <v>1</v>
      </c>
      <c r="E29" s="8">
        <v>0.35078219999999999</v>
      </c>
      <c r="F29" s="2">
        <v>1</v>
      </c>
      <c r="G29" s="8">
        <v>0.3620911</v>
      </c>
      <c r="H29" s="2">
        <v>1</v>
      </c>
      <c r="I29" s="25"/>
    </row>
    <row r="30" spans="2:24">
      <c r="B30" s="4">
        <v>2</v>
      </c>
      <c r="C30" s="8">
        <v>0.195744</v>
      </c>
      <c r="D30" s="2">
        <f>(C29/C30)/B30</f>
        <v>0.98661006212195512</v>
      </c>
      <c r="E30" s="8">
        <v>0.17888999999999999</v>
      </c>
      <c r="F30" s="2">
        <f>(E29/E30)/B30</f>
        <v>0.98044105316116048</v>
      </c>
      <c r="G30" s="8">
        <v>0.25855400000000001</v>
      </c>
      <c r="H30" s="2">
        <f>(G29/G30)/B30</f>
        <v>0.70022335759647891</v>
      </c>
      <c r="I30" s="25"/>
    </row>
    <row r="31" spans="2:24" ht="16" thickBot="1">
      <c r="B31" s="5">
        <v>4</v>
      </c>
      <c r="C31" s="9">
        <v>0.18245600000000001</v>
      </c>
      <c r="D31" s="3">
        <f>(C29/C31)/B31</f>
        <v>0.5292317051782347</v>
      </c>
      <c r="E31" s="9">
        <v>0.172123</v>
      </c>
      <c r="F31" s="3">
        <f>(E29/E31)/B31</f>
        <v>0.50949350174003472</v>
      </c>
      <c r="G31" s="9">
        <v>0.327405</v>
      </c>
      <c r="H31" s="3">
        <f>(G29/G31)/B31</f>
        <v>0.27648562178341807</v>
      </c>
      <c r="I31" s="25"/>
    </row>
    <row r="32" spans="2:24">
      <c r="I32" s="26"/>
    </row>
    <row r="34" spans="2:24" ht="16" thickBot="1">
      <c r="B34" s="62" t="s">
        <v>35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R34" s="98" t="s">
        <v>35</v>
      </c>
      <c r="S34" s="98"/>
      <c r="T34" s="98"/>
      <c r="U34" s="98"/>
      <c r="V34" s="98"/>
      <c r="W34" s="98"/>
      <c r="X34" s="98"/>
    </row>
    <row r="35" spans="2:24" ht="16" thickBot="1">
      <c r="B35" s="90" t="s">
        <v>36</v>
      </c>
      <c r="C35" s="100"/>
      <c r="D35" s="100"/>
      <c r="E35" s="100"/>
      <c r="F35" s="100"/>
      <c r="G35" s="100"/>
      <c r="H35" s="91"/>
      <c r="J35" s="90" t="s">
        <v>38</v>
      </c>
      <c r="K35" s="100"/>
      <c r="L35" s="100"/>
      <c r="M35" s="100"/>
      <c r="N35" s="100"/>
      <c r="O35" s="100"/>
      <c r="P35" s="91"/>
      <c r="R35" s="90" t="s">
        <v>40</v>
      </c>
      <c r="S35" s="100"/>
      <c r="T35" s="100"/>
      <c r="U35" s="100"/>
      <c r="V35" s="100"/>
      <c r="W35" s="100"/>
      <c r="X35" s="91"/>
    </row>
    <row r="36" spans="2:24" ht="16" thickBot="1">
      <c r="B36" s="99" t="s">
        <v>37</v>
      </c>
      <c r="J36" s="99" t="s">
        <v>37</v>
      </c>
      <c r="R36" s="92" t="s">
        <v>37</v>
      </c>
    </row>
    <row r="37" spans="2:24" ht="15" customHeight="1">
      <c r="B37" s="101" t="s">
        <v>44</v>
      </c>
      <c r="C37" s="101"/>
      <c r="D37" s="101"/>
      <c r="E37" s="101"/>
      <c r="F37" s="101"/>
      <c r="G37" s="101"/>
      <c r="H37" s="101"/>
      <c r="J37" s="101" t="s">
        <v>45</v>
      </c>
      <c r="K37" s="101"/>
      <c r="L37" s="101"/>
      <c r="M37" s="101"/>
      <c r="N37" s="101"/>
      <c r="O37" s="101"/>
      <c r="P37" s="101"/>
      <c r="R37" s="102" t="s">
        <v>46</v>
      </c>
      <c r="S37" s="102"/>
      <c r="T37" s="102"/>
      <c r="U37" s="102"/>
      <c r="V37" s="102"/>
      <c r="W37" s="102"/>
      <c r="X37" s="102"/>
    </row>
    <row r="38" spans="2:24">
      <c r="B38" s="101"/>
      <c r="C38" s="101"/>
      <c r="D38" s="101"/>
      <c r="E38" s="101"/>
      <c r="F38" s="101"/>
      <c r="G38" s="101"/>
      <c r="H38" s="101"/>
      <c r="J38" s="101"/>
      <c r="K38" s="101"/>
      <c r="L38" s="101"/>
      <c r="M38" s="101"/>
      <c r="N38" s="101"/>
      <c r="O38" s="101"/>
      <c r="P38" s="101"/>
      <c r="R38" s="102"/>
      <c r="S38" s="102"/>
      <c r="T38" s="102"/>
      <c r="U38" s="102"/>
      <c r="V38" s="102"/>
      <c r="W38" s="102"/>
      <c r="X38" s="102"/>
    </row>
    <row r="39" spans="2:24" ht="16" thickBot="1">
      <c r="B39" s="101"/>
      <c r="C39" s="101"/>
      <c r="D39" s="101"/>
      <c r="E39" s="101"/>
      <c r="F39" s="101"/>
      <c r="G39" s="101"/>
      <c r="H39" s="101"/>
      <c r="J39" s="101"/>
      <c r="K39" s="101"/>
      <c r="L39" s="101"/>
      <c r="M39" s="101"/>
      <c r="N39" s="101"/>
      <c r="O39" s="101"/>
      <c r="P39" s="101"/>
      <c r="R39" s="102"/>
      <c r="S39" s="102"/>
      <c r="T39" s="102"/>
      <c r="U39" s="102"/>
      <c r="V39" s="102"/>
      <c r="W39" s="102"/>
      <c r="X39" s="102"/>
    </row>
    <row r="40" spans="2:24" ht="16" thickBot="1">
      <c r="B40" s="93" t="s">
        <v>39</v>
      </c>
      <c r="J40" s="93" t="s">
        <v>39</v>
      </c>
      <c r="R40" s="93" t="s">
        <v>39</v>
      </c>
    </row>
    <row r="41" spans="2:24">
      <c r="B41" s="101" t="s">
        <v>41</v>
      </c>
      <c r="C41" s="101"/>
      <c r="D41" s="101"/>
      <c r="E41" s="101"/>
      <c r="F41" s="101"/>
      <c r="G41" s="101"/>
      <c r="H41" s="101"/>
      <c r="I41" s="94"/>
      <c r="J41" s="101" t="s">
        <v>42</v>
      </c>
      <c r="K41" s="101"/>
      <c r="L41" s="101"/>
      <c r="M41" s="101"/>
      <c r="N41" s="101"/>
      <c r="O41" s="101"/>
      <c r="P41" s="101"/>
      <c r="R41" s="101" t="s">
        <v>43</v>
      </c>
      <c r="S41" s="101"/>
      <c r="T41" s="101"/>
      <c r="U41" s="101"/>
      <c r="V41" s="101"/>
      <c r="W41" s="101"/>
      <c r="X41" s="101"/>
    </row>
    <row r="42" spans="2:24">
      <c r="B42" s="101"/>
      <c r="C42" s="101"/>
      <c r="D42" s="101"/>
      <c r="E42" s="101"/>
      <c r="F42" s="101"/>
      <c r="G42" s="101"/>
      <c r="H42" s="101"/>
      <c r="I42" s="94"/>
      <c r="J42" s="101"/>
      <c r="K42" s="101"/>
      <c r="L42" s="101"/>
      <c r="M42" s="101"/>
      <c r="N42" s="101"/>
      <c r="O42" s="101"/>
      <c r="P42" s="101"/>
      <c r="R42" s="101"/>
      <c r="S42" s="101"/>
      <c r="T42" s="101"/>
      <c r="U42" s="101"/>
      <c r="V42" s="101"/>
      <c r="W42" s="101"/>
      <c r="X42" s="101"/>
    </row>
    <row r="43" spans="2:24">
      <c r="B43" s="101"/>
      <c r="C43" s="101"/>
      <c r="D43" s="101"/>
      <c r="E43" s="101"/>
      <c r="F43" s="101"/>
      <c r="G43" s="101"/>
      <c r="H43" s="101"/>
      <c r="I43" s="94"/>
      <c r="J43" s="101"/>
      <c r="K43" s="101"/>
      <c r="L43" s="101"/>
      <c r="M43" s="101"/>
      <c r="N43" s="101"/>
      <c r="O43" s="101"/>
      <c r="P43" s="101"/>
      <c r="R43" s="101"/>
      <c r="S43" s="101"/>
      <c r="T43" s="101"/>
      <c r="U43" s="101"/>
      <c r="V43" s="101"/>
      <c r="W43" s="101"/>
      <c r="X43" s="101"/>
    </row>
    <row r="44" spans="2:24">
      <c r="B44" s="97"/>
      <c r="C44" s="97"/>
      <c r="D44" s="95"/>
      <c r="E44" s="95"/>
      <c r="F44" s="95"/>
      <c r="G44" s="95"/>
      <c r="H44" s="95"/>
    </row>
    <row r="45" spans="2:24">
      <c r="B45" s="96"/>
      <c r="C45" s="95"/>
      <c r="D45" s="95"/>
      <c r="E45" s="95"/>
      <c r="F45" s="95"/>
      <c r="G45" s="95"/>
      <c r="H45" s="95"/>
    </row>
    <row r="46" spans="2:24">
      <c r="B46" s="95"/>
      <c r="C46" s="95"/>
      <c r="D46" s="95"/>
      <c r="E46" s="95"/>
      <c r="F46" s="95"/>
      <c r="G46" s="95"/>
      <c r="H46" s="95"/>
    </row>
    <row r="47" spans="2:24">
      <c r="B47" s="95"/>
      <c r="C47" s="95"/>
      <c r="D47" s="95"/>
      <c r="E47" s="95"/>
      <c r="F47" s="95"/>
      <c r="G47" s="95"/>
      <c r="H47" s="95"/>
    </row>
    <row r="48" spans="2:24">
      <c r="B48" s="96"/>
      <c r="C48" s="95"/>
      <c r="D48" s="95"/>
      <c r="E48" s="95"/>
      <c r="F48" s="95"/>
      <c r="G48" s="95"/>
      <c r="H48" s="95"/>
    </row>
  </sheetData>
  <mergeCells count="58">
    <mergeCell ref="R34:X34"/>
    <mergeCell ref="R37:X39"/>
    <mergeCell ref="R41:X43"/>
    <mergeCell ref="B35:H35"/>
    <mergeCell ref="J35:P35"/>
    <mergeCell ref="R35:X35"/>
    <mergeCell ref="B34:P34"/>
    <mergeCell ref="B37:H39"/>
    <mergeCell ref="J37:P39"/>
    <mergeCell ref="B41:H43"/>
    <mergeCell ref="J41:P43"/>
    <mergeCell ref="K3:L3"/>
    <mergeCell ref="M3:N3"/>
    <mergeCell ref="O3:P3"/>
    <mergeCell ref="C3:D3"/>
    <mergeCell ref="E3:F3"/>
    <mergeCell ref="G3:H3"/>
    <mergeCell ref="C9:D9"/>
    <mergeCell ref="C27:D27"/>
    <mergeCell ref="E27:F27"/>
    <mergeCell ref="G27:H27"/>
    <mergeCell ref="C15:D15"/>
    <mergeCell ref="E15:F15"/>
    <mergeCell ref="G15:H15"/>
    <mergeCell ref="C21:D21"/>
    <mergeCell ref="E21:F21"/>
    <mergeCell ref="G21:H21"/>
    <mergeCell ref="E9:F9"/>
    <mergeCell ref="G9:H9"/>
    <mergeCell ref="J26:X26"/>
    <mergeCell ref="J27:K27"/>
    <mergeCell ref="L27:M27"/>
    <mergeCell ref="N27:N28"/>
    <mergeCell ref="O27:X28"/>
    <mergeCell ref="W10:X10"/>
    <mergeCell ref="W16:X16"/>
    <mergeCell ref="J9:P9"/>
    <mergeCell ref="R9:X9"/>
    <mergeCell ref="J23:K23"/>
    <mergeCell ref="L23:M23"/>
    <mergeCell ref="R23:S23"/>
    <mergeCell ref="T23:U23"/>
    <mergeCell ref="O23:P24"/>
    <mergeCell ref="W23:X24"/>
    <mergeCell ref="N23:N24"/>
    <mergeCell ref="V23:V24"/>
    <mergeCell ref="J22:P22"/>
    <mergeCell ref="R22:X22"/>
    <mergeCell ref="K10:L10"/>
    <mergeCell ref="M10:N10"/>
    <mergeCell ref="K16:L16"/>
    <mergeCell ref="M16:N16"/>
    <mergeCell ref="O16:P16"/>
    <mergeCell ref="S10:T10"/>
    <mergeCell ref="U10:V10"/>
    <mergeCell ref="S16:T16"/>
    <mergeCell ref="U16:V16"/>
    <mergeCell ref="O10:P10"/>
  </mergeCells>
  <conditionalFormatting sqref="K12">
    <cfRule type="cellIs" dxfId="35" priority="36" operator="greaterThan">
      <formula>$K$5</formula>
    </cfRule>
  </conditionalFormatting>
  <conditionalFormatting sqref="K13">
    <cfRule type="cellIs" dxfId="34" priority="35" operator="greaterThan">
      <formula>$K$6</formula>
    </cfRule>
  </conditionalFormatting>
  <conditionalFormatting sqref="K14">
    <cfRule type="cellIs" dxfId="33" priority="34" operator="greaterThan">
      <formula>$K$7</formula>
    </cfRule>
  </conditionalFormatting>
  <conditionalFormatting sqref="M12">
    <cfRule type="cellIs" dxfId="32" priority="33" operator="greaterThan">
      <formula>$M$5</formula>
    </cfRule>
  </conditionalFormatting>
  <conditionalFormatting sqref="M13">
    <cfRule type="cellIs" dxfId="31" priority="32" operator="greaterThan">
      <formula>$M$6</formula>
    </cfRule>
  </conditionalFormatting>
  <conditionalFormatting sqref="M14">
    <cfRule type="cellIs" dxfId="30" priority="31" operator="greaterThan">
      <formula>$M$7</formula>
    </cfRule>
  </conditionalFormatting>
  <conditionalFormatting sqref="O12">
    <cfRule type="cellIs" dxfId="29" priority="30" operator="greaterThan">
      <formula>$O$5</formula>
    </cfRule>
  </conditionalFormatting>
  <conditionalFormatting sqref="O13">
    <cfRule type="cellIs" dxfId="28" priority="29" operator="greaterThan">
      <formula>$O$6</formula>
    </cfRule>
  </conditionalFormatting>
  <conditionalFormatting sqref="O14">
    <cfRule type="cellIs" dxfId="27" priority="28" operator="greaterThan">
      <formula>$O$7</formula>
    </cfRule>
  </conditionalFormatting>
  <conditionalFormatting sqref="K18">
    <cfRule type="cellIs" dxfId="26" priority="27" operator="greaterThan">
      <formula>$K$5</formula>
    </cfRule>
  </conditionalFormatting>
  <conditionalFormatting sqref="K19">
    <cfRule type="cellIs" dxfId="25" priority="26" operator="greaterThan">
      <formula>$K$6</formula>
    </cfRule>
  </conditionalFormatting>
  <conditionalFormatting sqref="K20">
    <cfRule type="cellIs" dxfId="24" priority="25" operator="greaterThan">
      <formula>$K$7</formula>
    </cfRule>
  </conditionalFormatting>
  <conditionalFormatting sqref="M18">
    <cfRule type="cellIs" dxfId="23" priority="24" operator="greaterThan">
      <formula>$M$5</formula>
    </cfRule>
  </conditionalFormatting>
  <conditionalFormatting sqref="M19">
    <cfRule type="cellIs" dxfId="22" priority="23" operator="greaterThan">
      <formula>$M$6</formula>
    </cfRule>
  </conditionalFormatting>
  <conditionalFormatting sqref="M20">
    <cfRule type="cellIs" dxfId="21" priority="22" operator="greaterThan">
      <formula>$M$7</formula>
    </cfRule>
  </conditionalFormatting>
  <conditionalFormatting sqref="O18">
    <cfRule type="cellIs" dxfId="20" priority="21" operator="greaterThan">
      <formula>$O$5</formula>
    </cfRule>
  </conditionalFormatting>
  <conditionalFormatting sqref="O19">
    <cfRule type="cellIs" dxfId="19" priority="20" operator="greaterThan">
      <formula>$O$6</formula>
    </cfRule>
  </conditionalFormatting>
  <conditionalFormatting sqref="O20">
    <cfRule type="cellIs" dxfId="18" priority="19" operator="greaterThan">
      <formula>$O$7</formula>
    </cfRule>
  </conditionalFormatting>
  <conditionalFormatting sqref="S12">
    <cfRule type="cellIs" dxfId="17" priority="18" operator="greaterThan">
      <formula>$K$5</formula>
    </cfRule>
  </conditionalFormatting>
  <conditionalFormatting sqref="S13">
    <cfRule type="cellIs" dxfId="16" priority="17" operator="greaterThan">
      <formula>$K$6</formula>
    </cfRule>
  </conditionalFormatting>
  <conditionalFormatting sqref="S14">
    <cfRule type="cellIs" dxfId="15" priority="16" operator="greaterThan">
      <formula>$K$7</formula>
    </cfRule>
  </conditionalFormatting>
  <conditionalFormatting sqref="U12">
    <cfRule type="cellIs" dxfId="14" priority="15" operator="greaterThan">
      <formula>$M$5</formula>
    </cfRule>
  </conditionalFormatting>
  <conditionalFormatting sqref="U13">
    <cfRule type="cellIs" dxfId="13" priority="14" operator="greaterThan">
      <formula>$M$6</formula>
    </cfRule>
  </conditionalFormatting>
  <conditionalFormatting sqref="U14">
    <cfRule type="cellIs" dxfId="12" priority="13" operator="greaterThan">
      <formula>$M$7</formula>
    </cfRule>
  </conditionalFormatting>
  <conditionalFormatting sqref="W12">
    <cfRule type="cellIs" dxfId="11" priority="12" operator="greaterThan">
      <formula>$O$5</formula>
    </cfRule>
  </conditionalFormatting>
  <conditionalFormatting sqref="W13">
    <cfRule type="cellIs" dxfId="10" priority="11" operator="greaterThan">
      <formula>$O$6</formula>
    </cfRule>
  </conditionalFormatting>
  <conditionalFormatting sqref="W14">
    <cfRule type="cellIs" dxfId="9" priority="10" operator="greaterThan">
      <formula>$O$7</formula>
    </cfRule>
  </conditionalFormatting>
  <conditionalFormatting sqref="S18">
    <cfRule type="cellIs" dxfId="8" priority="9" operator="greaterThan">
      <formula>$K$5</formula>
    </cfRule>
  </conditionalFormatting>
  <conditionalFormatting sqref="S19">
    <cfRule type="cellIs" dxfId="7" priority="8" operator="greaterThan">
      <formula>$K$6</formula>
    </cfRule>
  </conditionalFormatting>
  <conditionalFormatting sqref="S20">
    <cfRule type="cellIs" dxfId="6" priority="7" operator="greaterThan">
      <formula>$K$7</formula>
    </cfRule>
  </conditionalFormatting>
  <conditionalFormatting sqref="U18">
    <cfRule type="cellIs" dxfId="5" priority="6" operator="greaterThan">
      <formula>$M$5</formula>
    </cfRule>
  </conditionalFormatting>
  <conditionalFormatting sqref="U19">
    <cfRule type="cellIs" dxfId="4" priority="5" operator="greaterThan">
      <formula>$M$6</formula>
    </cfRule>
  </conditionalFormatting>
  <conditionalFormatting sqref="U20">
    <cfRule type="cellIs" dxfId="3" priority="4" operator="greaterThan">
      <formula>$M$7</formula>
    </cfRule>
  </conditionalFormatting>
  <conditionalFormatting sqref="W18">
    <cfRule type="cellIs" dxfId="2" priority="3" operator="greaterThan">
      <formula>$O$5</formula>
    </cfRule>
  </conditionalFormatting>
  <conditionalFormatting sqref="W19">
    <cfRule type="cellIs" dxfId="1" priority="2" operator="greaterThan">
      <formula>$O$6</formula>
    </cfRule>
  </conditionalFormatting>
  <conditionalFormatting sqref="W20">
    <cfRule type="cellIs" dxfId="0" priority="1" operator="greaterThan">
      <formula>$O$7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80" zoomScaleNormal="80" zoomScalePageLayoutView="80" workbookViewId="0">
      <selection activeCell="P2" sqref="P2"/>
    </sheetView>
  </sheetViews>
  <sheetFormatPr baseColWidth="10" defaultRowHeight="15" x14ac:dyDescent="0"/>
  <cols>
    <col min="7" max="8" width="11.1640625" bestFit="1" customWidth="1"/>
  </cols>
  <sheetData>
    <row r="1" spans="1:17">
      <c r="A1" s="80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7" ht="16" thickBot="1">
      <c r="A2" s="78" t="s">
        <v>3</v>
      </c>
      <c r="B2" s="78"/>
      <c r="C2" s="78"/>
      <c r="D2" s="78"/>
      <c r="E2" s="23"/>
      <c r="F2" s="78" t="s">
        <v>24</v>
      </c>
      <c r="G2" s="78"/>
      <c r="H2" s="78"/>
      <c r="I2" s="78"/>
      <c r="J2" s="23"/>
      <c r="K2" s="78" t="s">
        <v>27</v>
      </c>
      <c r="L2" s="78"/>
      <c r="M2" s="78"/>
      <c r="N2" s="78"/>
    </row>
    <row r="3" spans="1:17" ht="16" thickBot="1">
      <c r="A3" s="16" t="s">
        <v>14</v>
      </c>
      <c r="B3">
        <v>1321</v>
      </c>
      <c r="F3" s="16" t="s">
        <v>14</v>
      </c>
      <c r="G3">
        <v>1319</v>
      </c>
      <c r="K3" s="16" t="s">
        <v>14</v>
      </c>
      <c r="L3" s="82">
        <v>1321</v>
      </c>
    </row>
    <row r="4" spans="1:17" ht="16" thickBot="1">
      <c r="A4" s="16" t="s">
        <v>15</v>
      </c>
      <c r="B4">
        <v>1310</v>
      </c>
      <c r="F4" s="16" t="s">
        <v>15</v>
      </c>
      <c r="G4">
        <v>1308</v>
      </c>
      <c r="K4" s="16" t="s">
        <v>15</v>
      </c>
      <c r="L4" s="82">
        <v>1310</v>
      </c>
    </row>
    <row r="5" spans="1:17">
      <c r="A5" s="16" t="s">
        <v>16</v>
      </c>
      <c r="B5" s="15">
        <v>0</v>
      </c>
      <c r="F5" s="16" t="s">
        <v>16</v>
      </c>
      <c r="G5" s="15">
        <v>0</v>
      </c>
      <c r="K5" s="16" t="s">
        <v>16</v>
      </c>
      <c r="L5" s="15">
        <v>0</v>
      </c>
    </row>
    <row r="6" spans="1:17">
      <c r="A6" s="16" t="s">
        <v>17</v>
      </c>
      <c r="B6" s="15">
        <v>0</v>
      </c>
      <c r="F6" s="16" t="s">
        <v>17</v>
      </c>
      <c r="G6" s="15">
        <v>0</v>
      </c>
      <c r="K6" s="16" t="s">
        <v>17</v>
      </c>
      <c r="L6" s="15">
        <v>0</v>
      </c>
    </row>
    <row r="7" spans="1:17" ht="16" thickBot="1">
      <c r="A7" s="21"/>
      <c r="B7" s="1"/>
      <c r="C7" s="21" t="s">
        <v>25</v>
      </c>
      <c r="D7" s="21" t="s">
        <v>26</v>
      </c>
      <c r="E7" s="1"/>
      <c r="F7" s="21"/>
      <c r="G7" s="1"/>
      <c r="H7" s="21" t="s">
        <v>25</v>
      </c>
      <c r="I7" s="21" t="s">
        <v>26</v>
      </c>
      <c r="J7" s="1"/>
      <c r="K7" s="21"/>
      <c r="L7" s="1"/>
      <c r="M7" s="21" t="s">
        <v>25</v>
      </c>
      <c r="N7" s="21" t="s">
        <v>26</v>
      </c>
    </row>
    <row r="8" spans="1:17" ht="16" thickBot="1">
      <c r="A8" s="16" t="s">
        <v>18</v>
      </c>
      <c r="B8">
        <v>17003761</v>
      </c>
      <c r="C8">
        <v>8003160</v>
      </c>
      <c r="D8">
        <v>9000601</v>
      </c>
      <c r="F8" s="16" t="s">
        <v>18</v>
      </c>
      <c r="G8" s="86">
        <v>3520460632</v>
      </c>
      <c r="H8" s="82">
        <v>2944353320</v>
      </c>
      <c r="I8" s="82">
        <v>576107312</v>
      </c>
      <c r="K8" s="16" t="s">
        <v>18</v>
      </c>
      <c r="L8">
        <v>25003771</v>
      </c>
      <c r="M8">
        <v>16003170</v>
      </c>
      <c r="N8">
        <v>9000601</v>
      </c>
    </row>
    <row r="9" spans="1:17" ht="16" thickBot="1">
      <c r="A9" s="16" t="s">
        <v>19</v>
      </c>
      <c r="B9">
        <v>17002911</v>
      </c>
      <c r="C9">
        <v>8002349</v>
      </c>
      <c r="D9" s="82">
        <v>9000562</v>
      </c>
      <c r="F9" s="16" t="s">
        <v>19</v>
      </c>
      <c r="G9">
        <v>24013762</v>
      </c>
      <c r="H9" s="82">
        <v>16011162</v>
      </c>
      <c r="I9">
        <v>8002600</v>
      </c>
      <c r="K9" s="16" t="s">
        <v>19</v>
      </c>
      <c r="L9" s="82">
        <v>25002921</v>
      </c>
      <c r="M9">
        <v>16002359</v>
      </c>
      <c r="N9">
        <v>9000562</v>
      </c>
    </row>
    <row r="10" spans="1:17" ht="16" thickBot="1">
      <c r="A10" s="16" t="s">
        <v>20</v>
      </c>
      <c r="B10" s="15">
        <v>4.0000000000000001E-3</v>
      </c>
      <c r="C10" s="15">
        <v>2E-3</v>
      </c>
      <c r="D10" s="83">
        <v>1.4999999999999999E-2</v>
      </c>
      <c r="F10" s="16" t="s">
        <v>20</v>
      </c>
      <c r="G10" s="15">
        <v>6.0000000000000001E-3</v>
      </c>
      <c r="H10" s="15">
        <v>5.0000000000000001E-3</v>
      </c>
      <c r="I10" s="15">
        <v>1.2999999999999999E-2</v>
      </c>
      <c r="K10" s="16" t="s">
        <v>20</v>
      </c>
      <c r="L10" s="87">
        <v>6.0000000000000001E-3</v>
      </c>
      <c r="M10" s="83">
        <v>5.0000000000000001E-3</v>
      </c>
      <c r="N10" s="15">
        <v>1.4E-2</v>
      </c>
    </row>
    <row r="11" spans="1:17" ht="16" thickBot="1">
      <c r="A11" s="16" t="s">
        <v>21</v>
      </c>
      <c r="B11" s="15">
        <v>4.0000000000000001E-3</v>
      </c>
      <c r="C11" s="15">
        <v>2E-3</v>
      </c>
      <c r="D11" s="83">
        <v>1.4999999999999999E-2</v>
      </c>
      <c r="F11" s="16" t="s">
        <v>21</v>
      </c>
      <c r="G11" s="15">
        <v>4.0000000000000001E-3</v>
      </c>
      <c r="H11" s="15">
        <v>2E-3</v>
      </c>
      <c r="I11" s="15">
        <v>1.2999999999999999E-2</v>
      </c>
      <c r="K11" s="16" t="s">
        <v>21</v>
      </c>
      <c r="L11" s="87">
        <v>6.0000000000000001E-3</v>
      </c>
      <c r="M11" s="83">
        <v>5.0000000000000001E-3</v>
      </c>
      <c r="N11" s="15">
        <v>1.4E-2</v>
      </c>
    </row>
    <row r="12" spans="1:17" s="1" customFormat="1" ht="16" thickBot="1">
      <c r="A12" s="21"/>
      <c r="F12" s="21"/>
      <c r="K12" s="21"/>
      <c r="O12"/>
      <c r="P12"/>
      <c r="Q12"/>
    </row>
    <row r="13" spans="1:17" ht="16" thickBot="1">
      <c r="A13" s="16" t="s">
        <v>22</v>
      </c>
      <c r="B13">
        <v>17004221</v>
      </c>
      <c r="C13">
        <v>8003659</v>
      </c>
      <c r="D13" s="82">
        <v>9000562</v>
      </c>
      <c r="F13" s="16" t="s">
        <v>22</v>
      </c>
      <c r="G13">
        <v>16006216</v>
      </c>
      <c r="H13">
        <v>8003656</v>
      </c>
      <c r="I13">
        <v>8002560</v>
      </c>
      <c r="K13" s="16" t="s">
        <v>22</v>
      </c>
      <c r="L13" s="86">
        <v>25004231</v>
      </c>
      <c r="M13" s="82">
        <v>16003669</v>
      </c>
      <c r="N13">
        <v>9000562</v>
      </c>
    </row>
    <row r="14" spans="1:17" ht="16" thickBot="1">
      <c r="A14" s="16" t="s">
        <v>23</v>
      </c>
      <c r="B14" s="15">
        <v>1E-3</v>
      </c>
      <c r="C14" s="15">
        <v>0</v>
      </c>
      <c r="D14" s="83">
        <v>1.4999999999999999E-2</v>
      </c>
      <c r="F14" s="16" t="s">
        <v>23</v>
      </c>
      <c r="G14" s="15">
        <v>1E-3</v>
      </c>
      <c r="H14" s="15">
        <v>0</v>
      </c>
      <c r="I14" s="15">
        <v>1.2999999999999999E-2</v>
      </c>
      <c r="K14" s="16" t="s">
        <v>23</v>
      </c>
      <c r="L14" s="87">
        <v>2E-3</v>
      </c>
      <c r="M14" s="83">
        <v>1E-3</v>
      </c>
      <c r="N14" s="15">
        <v>1.4E-2</v>
      </c>
    </row>
    <row r="16" spans="1:17">
      <c r="A16" s="80">
        <v>2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1:17" ht="16" thickBot="1">
      <c r="A17" s="78" t="s">
        <v>3</v>
      </c>
      <c r="B17" s="78"/>
      <c r="C17" s="78"/>
      <c r="D17" s="78"/>
      <c r="E17" s="23"/>
      <c r="F17" s="78" t="s">
        <v>24</v>
      </c>
      <c r="G17" s="78"/>
      <c r="H17" s="78"/>
      <c r="I17" s="78"/>
      <c r="J17" s="23"/>
      <c r="K17" s="78" t="s">
        <v>27</v>
      </c>
      <c r="L17" s="78"/>
      <c r="M17" s="78"/>
      <c r="N17" s="78"/>
    </row>
    <row r="18" spans="1:17" ht="16" thickBot="1">
      <c r="A18" s="16" t="s">
        <v>14</v>
      </c>
      <c r="B18">
        <v>1435</v>
      </c>
      <c r="F18" s="16" t="s">
        <v>14</v>
      </c>
      <c r="G18" s="82">
        <v>1441</v>
      </c>
      <c r="K18" s="16" t="s">
        <v>14</v>
      </c>
      <c r="L18">
        <v>1434</v>
      </c>
    </row>
    <row r="19" spans="1:17" ht="16" thickBot="1">
      <c r="A19" s="16" t="s">
        <v>15</v>
      </c>
      <c r="B19">
        <v>1424</v>
      </c>
      <c r="F19" s="16" t="s">
        <v>15</v>
      </c>
      <c r="G19" s="82">
        <v>1430</v>
      </c>
      <c r="K19" s="16" t="s">
        <v>15</v>
      </c>
      <c r="L19">
        <v>1423</v>
      </c>
    </row>
    <row r="20" spans="1:17">
      <c r="A20" s="16" t="s">
        <v>16</v>
      </c>
      <c r="B20" s="15">
        <v>0</v>
      </c>
      <c r="F20" s="16" t="s">
        <v>16</v>
      </c>
      <c r="G20" s="15">
        <v>0</v>
      </c>
      <c r="K20" s="16" t="s">
        <v>16</v>
      </c>
      <c r="L20" s="15">
        <v>0</v>
      </c>
    </row>
    <row r="21" spans="1:17">
      <c r="A21" s="16" t="s">
        <v>17</v>
      </c>
      <c r="B21" s="15">
        <v>0</v>
      </c>
      <c r="F21" s="16" t="s">
        <v>17</v>
      </c>
      <c r="G21" s="15">
        <v>0</v>
      </c>
      <c r="K21" s="16" t="s">
        <v>17</v>
      </c>
      <c r="L21" s="15">
        <v>0</v>
      </c>
    </row>
    <row r="22" spans="1:17" s="1" customFormat="1" ht="16" thickBot="1">
      <c r="A22" s="21"/>
      <c r="C22" s="21" t="s">
        <v>25</v>
      </c>
      <c r="D22" s="21" t="s">
        <v>26</v>
      </c>
      <c r="F22" s="21"/>
      <c r="H22" s="21" t="s">
        <v>25</v>
      </c>
      <c r="I22" s="21" t="s">
        <v>26</v>
      </c>
      <c r="K22" s="21"/>
      <c r="M22" s="21" t="s">
        <v>25</v>
      </c>
      <c r="N22" s="21" t="s">
        <v>26</v>
      </c>
      <c r="O22"/>
      <c r="P22"/>
      <c r="Q22"/>
    </row>
    <row r="23" spans="1:17" ht="16" thickBot="1">
      <c r="A23" s="16" t="s">
        <v>18</v>
      </c>
      <c r="B23">
        <v>17003994</v>
      </c>
      <c r="C23">
        <v>8003343</v>
      </c>
      <c r="D23">
        <v>9000651</v>
      </c>
      <c r="F23" s="16" t="s">
        <v>18</v>
      </c>
      <c r="G23">
        <v>24013876</v>
      </c>
      <c r="H23" s="82">
        <v>16011228</v>
      </c>
      <c r="I23">
        <v>8002648</v>
      </c>
      <c r="K23" s="16" t="s">
        <v>18</v>
      </c>
      <c r="L23" s="82">
        <v>25004000</v>
      </c>
      <c r="M23">
        <v>16003348</v>
      </c>
      <c r="N23" s="82">
        <v>9000652</v>
      </c>
    </row>
    <row r="24" spans="1:17" ht="16" thickBot="1">
      <c r="A24" s="16" t="s">
        <v>19</v>
      </c>
      <c r="B24">
        <v>17003139</v>
      </c>
      <c r="C24">
        <v>8002527</v>
      </c>
      <c r="D24">
        <v>9000612</v>
      </c>
      <c r="F24" s="16" t="s">
        <v>19</v>
      </c>
      <c r="G24">
        <v>16005124</v>
      </c>
      <c r="H24">
        <v>8002516</v>
      </c>
      <c r="I24">
        <v>8002608</v>
      </c>
      <c r="K24" s="16" t="s">
        <v>19</v>
      </c>
      <c r="L24" s="82">
        <v>25003145</v>
      </c>
      <c r="M24" s="82">
        <v>16002532</v>
      </c>
      <c r="N24">
        <v>9000613</v>
      </c>
    </row>
    <row r="25" spans="1:17" ht="16" thickBot="1">
      <c r="A25" s="16" t="s">
        <v>20</v>
      </c>
      <c r="B25" s="15">
        <v>4.0000000000000001E-3</v>
      </c>
      <c r="C25" s="15">
        <v>2E-3</v>
      </c>
      <c r="D25" s="83">
        <v>1.4999999999999999E-2</v>
      </c>
      <c r="F25" s="16" t="s">
        <v>20</v>
      </c>
      <c r="G25" s="15">
        <v>6.0000000000000001E-3</v>
      </c>
      <c r="H25" s="15">
        <v>5.0000000000000001E-3</v>
      </c>
      <c r="I25" s="15">
        <v>1.2999999999999999E-2</v>
      </c>
      <c r="K25" s="16" t="s">
        <v>20</v>
      </c>
      <c r="L25" s="83">
        <v>6.0000000000000001E-3</v>
      </c>
      <c r="M25" s="83">
        <v>5.0000000000000001E-3</v>
      </c>
      <c r="N25" s="15">
        <v>1.4E-2</v>
      </c>
    </row>
    <row r="26" spans="1:17" ht="16" thickBot="1">
      <c r="A26" s="16" t="s">
        <v>21</v>
      </c>
      <c r="B26" s="15">
        <v>4.0000000000000001E-3</v>
      </c>
      <c r="C26" s="15">
        <v>2E-3</v>
      </c>
      <c r="D26" s="83">
        <v>1.4999999999999999E-2</v>
      </c>
      <c r="F26" s="16" t="s">
        <v>21</v>
      </c>
      <c r="G26" s="15">
        <v>4.0000000000000001E-3</v>
      </c>
      <c r="H26" s="15">
        <v>2E-3</v>
      </c>
      <c r="I26" s="15">
        <v>1.2999999999999999E-2</v>
      </c>
      <c r="K26" s="16" t="s">
        <v>21</v>
      </c>
      <c r="L26" s="83">
        <v>6.0000000000000001E-3</v>
      </c>
      <c r="M26" s="83">
        <v>5.0000000000000001E-3</v>
      </c>
      <c r="N26" s="15">
        <v>1.4E-2</v>
      </c>
    </row>
    <row r="27" spans="1:17" s="1" customFormat="1" ht="16" thickBot="1">
      <c r="A27" s="21"/>
      <c r="F27" s="21"/>
      <c r="K27" s="21"/>
      <c r="O27"/>
      <c r="P27"/>
      <c r="Q27"/>
    </row>
    <row r="28" spans="1:17" ht="16" thickBot="1">
      <c r="A28" s="16" t="s">
        <v>22</v>
      </c>
      <c r="B28">
        <v>17004563</v>
      </c>
      <c r="C28">
        <v>8003951</v>
      </c>
      <c r="D28">
        <v>9000612</v>
      </c>
      <c r="F28" s="16" t="s">
        <v>22</v>
      </c>
      <c r="G28">
        <v>16006554</v>
      </c>
      <c r="H28">
        <v>8003946</v>
      </c>
      <c r="I28">
        <v>8002608</v>
      </c>
      <c r="K28" s="16" t="s">
        <v>22</v>
      </c>
      <c r="L28" s="82">
        <v>25004568</v>
      </c>
      <c r="M28" s="82">
        <v>16003955</v>
      </c>
      <c r="N28" s="82">
        <v>9000613</v>
      </c>
    </row>
    <row r="29" spans="1:17" ht="16" thickBot="1">
      <c r="A29" s="16" t="s">
        <v>23</v>
      </c>
      <c r="B29" s="15">
        <v>1E-3</v>
      </c>
      <c r="C29" s="15">
        <v>0</v>
      </c>
      <c r="D29" s="83">
        <v>1.4999999999999999E-2</v>
      </c>
      <c r="F29" s="16" t="s">
        <v>23</v>
      </c>
      <c r="G29" s="15">
        <v>1E-3</v>
      </c>
      <c r="H29" s="15">
        <v>0</v>
      </c>
      <c r="I29" s="15">
        <v>1.2999999999999999E-2</v>
      </c>
      <c r="K29" s="16" t="s">
        <v>23</v>
      </c>
      <c r="L29" s="83">
        <v>2E-3</v>
      </c>
      <c r="M29" s="83">
        <v>1E-3</v>
      </c>
      <c r="N29" s="15">
        <v>1.4E-2</v>
      </c>
    </row>
    <row r="31" spans="1:17">
      <c r="A31" s="81">
        <v>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1:17" ht="16" thickBot="1">
      <c r="A32" s="79" t="s">
        <v>3</v>
      </c>
      <c r="B32" s="79"/>
      <c r="C32" s="79"/>
      <c r="D32" s="79"/>
      <c r="E32" s="23"/>
      <c r="F32" s="79" t="s">
        <v>24</v>
      </c>
      <c r="G32" s="79"/>
      <c r="H32" s="79"/>
      <c r="I32" s="79"/>
      <c r="J32" s="23"/>
      <c r="K32" s="79" t="s">
        <v>27</v>
      </c>
      <c r="L32" s="79"/>
      <c r="M32" s="79"/>
      <c r="N32" s="79"/>
    </row>
    <row r="33" spans="1:17" ht="16" thickBot="1">
      <c r="A33" s="18" t="s">
        <v>14</v>
      </c>
      <c r="B33" s="17">
        <v>1433</v>
      </c>
      <c r="C33" s="17"/>
      <c r="D33" s="17"/>
      <c r="E33" s="17"/>
      <c r="F33" s="18" t="s">
        <v>14</v>
      </c>
      <c r="G33" s="88">
        <v>1441</v>
      </c>
      <c r="H33" s="17"/>
      <c r="I33" s="17"/>
      <c r="J33" s="17"/>
      <c r="K33" s="18" t="s">
        <v>14</v>
      </c>
      <c r="L33" s="17">
        <v>1437</v>
      </c>
      <c r="M33" s="17"/>
      <c r="N33" s="17"/>
    </row>
    <row r="34" spans="1:17" ht="16" thickBot="1">
      <c r="A34" s="18" t="s">
        <v>15</v>
      </c>
      <c r="B34" s="17">
        <v>1422</v>
      </c>
      <c r="C34" s="17"/>
      <c r="D34" s="17"/>
      <c r="E34" s="17"/>
      <c r="F34" s="18" t="s">
        <v>15</v>
      </c>
      <c r="G34" s="88">
        <v>1430</v>
      </c>
      <c r="H34" s="17"/>
      <c r="I34" s="17"/>
      <c r="J34" s="17"/>
      <c r="K34" s="18" t="s">
        <v>15</v>
      </c>
      <c r="L34" s="17">
        <v>1326</v>
      </c>
      <c r="M34" s="17"/>
      <c r="N34" s="17"/>
    </row>
    <row r="35" spans="1:17">
      <c r="A35" s="18" t="s">
        <v>16</v>
      </c>
      <c r="B35" s="19">
        <v>0</v>
      </c>
      <c r="C35" s="17"/>
      <c r="D35" s="17"/>
      <c r="E35" s="17"/>
      <c r="F35" s="18" t="s">
        <v>16</v>
      </c>
      <c r="G35" s="19">
        <v>0</v>
      </c>
      <c r="H35" s="17"/>
      <c r="I35" s="17"/>
      <c r="J35" s="17"/>
      <c r="K35" s="18" t="s">
        <v>16</v>
      </c>
      <c r="L35" s="19">
        <v>0</v>
      </c>
      <c r="M35" s="17"/>
      <c r="N35" s="17"/>
    </row>
    <row r="36" spans="1:17">
      <c r="A36" s="18" t="s">
        <v>17</v>
      </c>
      <c r="B36" s="19">
        <v>0</v>
      </c>
      <c r="C36" s="17"/>
      <c r="D36" s="17"/>
      <c r="E36" s="17"/>
      <c r="F36" s="18" t="s">
        <v>17</v>
      </c>
      <c r="G36" s="19">
        <v>0</v>
      </c>
      <c r="H36" s="17"/>
      <c r="I36" s="17"/>
      <c r="J36" s="17"/>
      <c r="K36" s="18" t="s">
        <v>17</v>
      </c>
      <c r="L36" s="19">
        <v>0</v>
      </c>
      <c r="M36" s="17"/>
      <c r="N36" s="17"/>
    </row>
    <row r="37" spans="1:17" s="1" customFormat="1" ht="16" thickBot="1">
      <c r="A37" s="22"/>
      <c r="B37" s="20"/>
      <c r="C37" s="22" t="s">
        <v>25</v>
      </c>
      <c r="D37" s="22" t="s">
        <v>26</v>
      </c>
      <c r="E37" s="20"/>
      <c r="F37" s="22"/>
      <c r="G37" s="20"/>
      <c r="H37" s="22" t="s">
        <v>25</v>
      </c>
      <c r="I37" s="22" t="s">
        <v>26</v>
      </c>
      <c r="J37" s="20"/>
      <c r="K37" s="22"/>
      <c r="L37" s="20"/>
      <c r="M37" s="22" t="s">
        <v>25</v>
      </c>
      <c r="N37" s="22" t="s">
        <v>26</v>
      </c>
      <c r="O37"/>
      <c r="P37"/>
      <c r="Q37"/>
    </row>
    <row r="38" spans="1:17" ht="16" thickBot="1">
      <c r="A38" s="18" t="s">
        <v>18</v>
      </c>
      <c r="B38" s="17">
        <v>17004094</v>
      </c>
      <c r="C38" s="17">
        <v>8003372</v>
      </c>
      <c r="D38" s="88">
        <v>9000722</v>
      </c>
      <c r="E38" s="17"/>
      <c r="F38" s="18" t="s">
        <v>18</v>
      </c>
      <c r="G38" s="17">
        <v>24013835</v>
      </c>
      <c r="H38" s="88">
        <v>16011116</v>
      </c>
      <c r="I38" s="17">
        <v>8002719</v>
      </c>
      <c r="J38" s="17"/>
      <c r="K38" s="18" t="s">
        <v>18</v>
      </c>
      <c r="L38" s="88">
        <v>25003939</v>
      </c>
      <c r="M38" s="17">
        <v>16003220</v>
      </c>
      <c r="N38" s="17">
        <v>9000719</v>
      </c>
    </row>
    <row r="39" spans="1:17" ht="16" thickBot="1">
      <c r="A39" s="18" t="s">
        <v>19</v>
      </c>
      <c r="B39" s="17">
        <v>17003226</v>
      </c>
      <c r="C39" s="17">
        <v>8002545</v>
      </c>
      <c r="D39" s="88">
        <v>9000681</v>
      </c>
      <c r="E39" s="17"/>
      <c r="F39" s="18" t="s">
        <v>19</v>
      </c>
      <c r="G39" s="17">
        <v>16005251</v>
      </c>
      <c r="H39" s="17">
        <v>8002574</v>
      </c>
      <c r="I39" s="17">
        <v>8002677</v>
      </c>
      <c r="J39" s="17"/>
      <c r="K39" s="18" t="s">
        <v>19</v>
      </c>
      <c r="L39" s="88">
        <v>24915019</v>
      </c>
      <c r="M39" s="88">
        <v>15914343</v>
      </c>
      <c r="N39" s="17">
        <v>9000676</v>
      </c>
    </row>
    <row r="40" spans="1:17" ht="16" thickBot="1">
      <c r="A40" s="18" t="s">
        <v>20</v>
      </c>
      <c r="B40" s="19">
        <v>4.0000000000000001E-3</v>
      </c>
      <c r="C40" s="19">
        <v>2E-3</v>
      </c>
      <c r="D40" s="89">
        <v>1.4999999999999999E-2</v>
      </c>
      <c r="E40" s="17"/>
      <c r="F40" s="18" t="s">
        <v>20</v>
      </c>
      <c r="G40" s="19">
        <v>6.0000000000000001E-3</v>
      </c>
      <c r="H40" s="19">
        <v>5.0000000000000001E-3</v>
      </c>
      <c r="I40" s="19">
        <v>1.2999999999999999E-2</v>
      </c>
      <c r="J40" s="17"/>
      <c r="K40" s="18" t="s">
        <v>20</v>
      </c>
      <c r="L40" s="89">
        <v>6.0000000000000001E-3</v>
      </c>
      <c r="M40" s="89">
        <v>5.0000000000000001E-3</v>
      </c>
      <c r="N40" s="19">
        <v>1.4E-2</v>
      </c>
    </row>
    <row r="41" spans="1:17" ht="16" thickBot="1">
      <c r="A41" s="18" t="s">
        <v>21</v>
      </c>
      <c r="B41" s="19">
        <v>4.0000000000000001E-3</v>
      </c>
      <c r="C41" s="19">
        <v>2E-3</v>
      </c>
      <c r="D41" s="89">
        <v>1.4999999999999999E-2</v>
      </c>
      <c r="E41" s="17"/>
      <c r="F41" s="18" t="s">
        <v>21</v>
      </c>
      <c r="G41" s="19">
        <v>4.0000000000000001E-3</v>
      </c>
      <c r="H41" s="19">
        <v>2E-3</v>
      </c>
      <c r="I41" s="19">
        <v>1.2999999999999999E-2</v>
      </c>
      <c r="J41" s="17"/>
      <c r="K41" s="18" t="s">
        <v>21</v>
      </c>
      <c r="L41" s="89">
        <v>6.0000000000000001E-3</v>
      </c>
      <c r="M41" s="89">
        <v>5.0000000000000001E-3</v>
      </c>
      <c r="N41" s="19">
        <v>1.4E-2</v>
      </c>
    </row>
    <row r="42" spans="1:17" s="1" customFormat="1" ht="16" thickBot="1">
      <c r="A42" s="22"/>
      <c r="B42" s="20"/>
      <c r="C42" s="20"/>
      <c r="D42" s="20"/>
      <c r="E42" s="20"/>
      <c r="F42" s="22"/>
      <c r="G42" s="20"/>
      <c r="H42" s="20"/>
      <c r="I42" s="20"/>
      <c r="J42" s="20"/>
      <c r="K42" s="22"/>
      <c r="L42" s="20"/>
      <c r="M42" s="20"/>
      <c r="N42" s="20"/>
      <c r="O42"/>
      <c r="P42"/>
      <c r="Q42"/>
    </row>
    <row r="43" spans="1:17" ht="16" thickBot="1">
      <c r="A43" s="18" t="s">
        <v>22</v>
      </c>
      <c r="B43" s="17">
        <v>17004648</v>
      </c>
      <c r="C43" s="17">
        <v>8003967</v>
      </c>
      <c r="D43" s="88">
        <v>9000681</v>
      </c>
      <c r="E43" s="17"/>
      <c r="F43" s="18" t="s">
        <v>22</v>
      </c>
      <c r="G43" s="17">
        <v>16006681</v>
      </c>
      <c r="H43" s="17">
        <v>8004004</v>
      </c>
      <c r="I43" s="17"/>
      <c r="J43" s="17"/>
      <c r="K43" s="18" t="s">
        <v>22</v>
      </c>
      <c r="L43" s="88">
        <v>24916445</v>
      </c>
      <c r="M43" s="88">
        <v>15915769</v>
      </c>
      <c r="N43" s="17">
        <v>9000676</v>
      </c>
    </row>
    <row r="44" spans="1:17" ht="16" thickBot="1">
      <c r="A44" s="18" t="s">
        <v>23</v>
      </c>
      <c r="B44" s="19">
        <v>1E-3</v>
      </c>
      <c r="C44" s="19">
        <v>0</v>
      </c>
      <c r="D44" s="89">
        <v>1.4999999999999999E-2</v>
      </c>
      <c r="E44" s="17"/>
      <c r="F44" s="18" t="s">
        <v>23</v>
      </c>
      <c r="G44" s="19">
        <v>1E-3</v>
      </c>
      <c r="H44" s="19">
        <v>0</v>
      </c>
      <c r="I44" s="19">
        <v>1.2999999999999999E-2</v>
      </c>
      <c r="J44" s="17"/>
      <c r="K44" s="18" t="s">
        <v>23</v>
      </c>
      <c r="L44" s="89">
        <v>2E-3</v>
      </c>
      <c r="M44" s="89">
        <v>1E-3</v>
      </c>
      <c r="N44" s="19">
        <v>1.4E-2</v>
      </c>
    </row>
  </sheetData>
  <mergeCells count="12">
    <mergeCell ref="F2:I2"/>
    <mergeCell ref="K2:N2"/>
    <mergeCell ref="K32:N32"/>
    <mergeCell ref="A1:N1"/>
    <mergeCell ref="A16:N16"/>
    <mergeCell ref="A31:N31"/>
    <mergeCell ref="A32:D32"/>
    <mergeCell ref="F32:I32"/>
    <mergeCell ref="F17:I17"/>
    <mergeCell ref="K17:N17"/>
    <mergeCell ref="A17:D17"/>
    <mergeCell ref="A2: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5" zoomScale="80" zoomScaleNormal="80" zoomScalePageLayoutView="80" workbookViewId="0">
      <selection activeCell="T17" sqref="T17"/>
    </sheetView>
  </sheetViews>
  <sheetFormatPr baseColWidth="10" defaultRowHeight="15" x14ac:dyDescent="0"/>
  <cols>
    <col min="7" max="8" width="11.1640625" bestFit="1" customWidth="1"/>
  </cols>
  <sheetData>
    <row r="1" spans="1:17">
      <c r="A1" s="80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7" ht="16" thickBot="1">
      <c r="A2" s="78" t="s">
        <v>3</v>
      </c>
      <c r="B2" s="78"/>
      <c r="C2" s="78"/>
      <c r="D2" s="78"/>
      <c r="E2" s="23"/>
      <c r="F2" s="78" t="s">
        <v>24</v>
      </c>
      <c r="G2" s="78"/>
      <c r="H2" s="78"/>
      <c r="I2" s="78"/>
      <c r="J2" s="23"/>
      <c r="K2" s="78" t="s">
        <v>27</v>
      </c>
      <c r="L2" s="78"/>
      <c r="M2" s="78"/>
      <c r="N2" s="78"/>
    </row>
    <row r="3" spans="1:17" ht="16" thickBot="1">
      <c r="A3" s="16" t="s">
        <v>14</v>
      </c>
      <c r="B3">
        <v>1172</v>
      </c>
      <c r="F3" s="16" t="s">
        <v>14</v>
      </c>
      <c r="G3" s="82">
        <v>1181</v>
      </c>
      <c r="K3" s="16" t="s">
        <v>14</v>
      </c>
      <c r="L3">
        <v>1171</v>
      </c>
    </row>
    <row r="4" spans="1:17" ht="16" thickBot="1">
      <c r="A4" s="16" t="s">
        <v>15</v>
      </c>
      <c r="B4">
        <v>1165</v>
      </c>
      <c r="F4" s="16" t="s">
        <v>15</v>
      </c>
      <c r="G4" s="82">
        <v>1174</v>
      </c>
      <c r="K4" s="16" t="s">
        <v>15</v>
      </c>
      <c r="L4">
        <v>1164</v>
      </c>
    </row>
    <row r="5" spans="1:17">
      <c r="A5" s="16" t="s">
        <v>16</v>
      </c>
      <c r="B5" s="15">
        <v>0</v>
      </c>
      <c r="F5" s="16" t="s">
        <v>16</v>
      </c>
      <c r="G5" s="15">
        <v>0</v>
      </c>
      <c r="K5" s="16" t="s">
        <v>16</v>
      </c>
      <c r="L5" s="15">
        <v>0</v>
      </c>
    </row>
    <row r="6" spans="1:17">
      <c r="A6" s="16" t="s">
        <v>17</v>
      </c>
      <c r="B6" s="15">
        <v>0</v>
      </c>
      <c r="F6" s="16" t="s">
        <v>17</v>
      </c>
      <c r="G6" s="15">
        <v>0</v>
      </c>
      <c r="K6" s="16" t="s">
        <v>17</v>
      </c>
      <c r="L6" s="15">
        <v>0</v>
      </c>
    </row>
    <row r="7" spans="1:17" ht="16" thickBot="1">
      <c r="A7" s="21"/>
      <c r="B7" s="1"/>
      <c r="C7" s="21" t="s">
        <v>25</v>
      </c>
      <c r="D7" s="21" t="s">
        <v>26</v>
      </c>
      <c r="E7" s="1"/>
      <c r="F7" s="21"/>
      <c r="G7" s="1"/>
      <c r="H7" s="21" t="s">
        <v>25</v>
      </c>
      <c r="I7" s="21" t="s">
        <v>26</v>
      </c>
      <c r="J7" s="1"/>
      <c r="K7" s="21"/>
      <c r="L7" s="1"/>
      <c r="M7" s="21" t="s">
        <v>25</v>
      </c>
      <c r="N7" s="21" t="s">
        <v>26</v>
      </c>
    </row>
    <row r="8" spans="1:17" ht="16" thickBot="1">
      <c r="A8" s="16" t="s">
        <v>18</v>
      </c>
      <c r="B8">
        <v>17002990</v>
      </c>
      <c r="C8">
        <v>8002485</v>
      </c>
      <c r="D8" s="85">
        <v>9000505</v>
      </c>
      <c r="F8" s="16" t="s">
        <v>18</v>
      </c>
      <c r="G8">
        <v>24012988</v>
      </c>
      <c r="H8" s="82">
        <v>16010485</v>
      </c>
      <c r="I8">
        <v>8002503</v>
      </c>
      <c r="K8" s="16" t="s">
        <v>18</v>
      </c>
      <c r="L8" s="82">
        <v>25003000</v>
      </c>
      <c r="M8">
        <v>16002495</v>
      </c>
      <c r="N8">
        <v>9000505</v>
      </c>
    </row>
    <row r="9" spans="1:17" ht="16" thickBot="1">
      <c r="A9" s="16" t="s">
        <v>19</v>
      </c>
      <c r="B9">
        <v>17002517</v>
      </c>
      <c r="C9">
        <v>8002044</v>
      </c>
      <c r="D9" s="82">
        <v>9000473</v>
      </c>
      <c r="F9" s="16" t="s">
        <v>19</v>
      </c>
      <c r="G9">
        <v>16004516</v>
      </c>
      <c r="H9">
        <v>8002045</v>
      </c>
      <c r="I9">
        <v>8002471</v>
      </c>
      <c r="K9" s="16" t="s">
        <v>19</v>
      </c>
      <c r="L9" s="82">
        <v>25002528</v>
      </c>
      <c r="M9" s="84">
        <v>16002055</v>
      </c>
      <c r="N9">
        <v>9000473</v>
      </c>
    </row>
    <row r="10" spans="1:17" ht="16" thickBot="1">
      <c r="A10" s="16" t="s">
        <v>20</v>
      </c>
      <c r="B10" s="15">
        <v>5.0000000000000001E-3</v>
      </c>
      <c r="C10" s="15">
        <v>3.0000000000000001E-3</v>
      </c>
      <c r="D10" s="83">
        <v>1.4999999999999999E-2</v>
      </c>
      <c r="F10" s="16" t="s">
        <v>20</v>
      </c>
      <c r="G10" s="15">
        <v>7.0000000000000001E-3</v>
      </c>
      <c r="H10" s="83">
        <v>6.0000000000000001E-3</v>
      </c>
      <c r="I10" s="15">
        <v>1.2999999999999999E-2</v>
      </c>
      <c r="K10" s="16" t="s">
        <v>20</v>
      </c>
      <c r="L10" s="83">
        <v>7.0000000000000001E-3</v>
      </c>
      <c r="M10" s="15">
        <v>5.0000000000000001E-3</v>
      </c>
      <c r="N10" s="15">
        <v>1.4E-2</v>
      </c>
    </row>
    <row r="11" spans="1:17" ht="16" thickBot="1">
      <c r="A11" s="16" t="s">
        <v>21</v>
      </c>
      <c r="B11" s="15">
        <v>5.0000000000000001E-3</v>
      </c>
      <c r="C11" s="15">
        <v>3.0000000000000001E-3</v>
      </c>
      <c r="D11" s="83">
        <v>1.4999999999999999E-2</v>
      </c>
      <c r="F11" s="16" t="s">
        <v>21</v>
      </c>
      <c r="G11" s="15">
        <v>5.0000000000000001E-3</v>
      </c>
      <c r="H11" s="15">
        <v>3.0000000000000001E-3</v>
      </c>
      <c r="I11" s="15">
        <v>1.2999999999999999E-2</v>
      </c>
      <c r="K11" s="16" t="s">
        <v>21</v>
      </c>
      <c r="L11" s="83">
        <v>7.0000000000000001E-3</v>
      </c>
      <c r="M11" s="83">
        <v>5.0000000000000001E-3</v>
      </c>
      <c r="N11" s="15">
        <v>1.4E-2</v>
      </c>
    </row>
    <row r="12" spans="1:17" s="1" customFormat="1" ht="16" thickBot="1">
      <c r="A12" s="21"/>
      <c r="F12" s="21"/>
      <c r="K12" s="21"/>
      <c r="O12"/>
      <c r="P12"/>
      <c r="Q12"/>
    </row>
    <row r="13" spans="1:17" ht="16" thickBot="1">
      <c r="A13" s="16" t="s">
        <v>22</v>
      </c>
      <c r="B13">
        <v>17003682</v>
      </c>
      <c r="C13">
        <v>8003209</v>
      </c>
      <c r="D13" s="82">
        <v>9000473</v>
      </c>
      <c r="F13" s="16" t="s">
        <v>22</v>
      </c>
      <c r="G13">
        <v>16005690</v>
      </c>
      <c r="H13">
        <v>8003219</v>
      </c>
      <c r="I13">
        <v>8002471</v>
      </c>
      <c r="K13" s="16" t="s">
        <v>22</v>
      </c>
      <c r="L13" s="82">
        <v>25003692</v>
      </c>
      <c r="M13" s="82">
        <v>16003219</v>
      </c>
      <c r="N13">
        <v>9000473</v>
      </c>
    </row>
    <row r="14" spans="1:17" ht="16" thickBot="1">
      <c r="A14" s="16" t="s">
        <v>23</v>
      </c>
      <c r="B14" s="15">
        <v>1E-3</v>
      </c>
      <c r="C14" s="15">
        <v>0</v>
      </c>
      <c r="D14" s="83">
        <v>1.4999999999999999E-2</v>
      </c>
      <c r="F14" s="16" t="s">
        <v>23</v>
      </c>
      <c r="G14" s="15">
        <v>1E-3</v>
      </c>
      <c r="H14" s="15">
        <v>0</v>
      </c>
      <c r="I14" s="15">
        <v>1.2999999999999999E-2</v>
      </c>
      <c r="K14" s="16" t="s">
        <v>23</v>
      </c>
      <c r="L14" s="83">
        <v>2E-3</v>
      </c>
      <c r="M14" s="83">
        <v>1E-3</v>
      </c>
      <c r="N14" s="15">
        <v>1.4E-2</v>
      </c>
    </row>
    <row r="16" spans="1:17">
      <c r="A16" s="80">
        <v>2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1:17" ht="16" thickBot="1">
      <c r="A17" s="78" t="s">
        <v>3</v>
      </c>
      <c r="B17" s="78"/>
      <c r="C17" s="78"/>
      <c r="D17" s="78"/>
      <c r="E17" s="23"/>
      <c r="F17" s="78" t="s">
        <v>24</v>
      </c>
      <c r="G17" s="78"/>
      <c r="H17" s="78"/>
      <c r="I17" s="78"/>
      <c r="J17" s="23"/>
      <c r="K17" s="78" t="s">
        <v>27</v>
      </c>
      <c r="L17" s="78"/>
      <c r="M17" s="78"/>
      <c r="N17" s="78"/>
    </row>
    <row r="18" spans="1:17" ht="16" thickBot="1">
      <c r="A18" s="16" t="s">
        <v>14</v>
      </c>
      <c r="B18">
        <v>1172</v>
      </c>
      <c r="F18" s="16" t="s">
        <v>14</v>
      </c>
      <c r="G18" s="82">
        <v>1182</v>
      </c>
      <c r="K18" s="16" t="s">
        <v>14</v>
      </c>
      <c r="L18">
        <v>1172</v>
      </c>
    </row>
    <row r="19" spans="1:17" ht="16" thickBot="1">
      <c r="A19" s="16" t="s">
        <v>15</v>
      </c>
      <c r="B19">
        <v>1165</v>
      </c>
      <c r="F19" s="16" t="s">
        <v>15</v>
      </c>
      <c r="G19" s="82">
        <v>1175</v>
      </c>
      <c r="K19" s="16" t="s">
        <v>15</v>
      </c>
      <c r="L19">
        <v>1165</v>
      </c>
    </row>
    <row r="20" spans="1:17">
      <c r="A20" s="16" t="s">
        <v>16</v>
      </c>
      <c r="B20" s="15">
        <v>0</v>
      </c>
      <c r="F20" s="16" t="s">
        <v>16</v>
      </c>
      <c r="G20" s="15">
        <v>0</v>
      </c>
      <c r="K20" s="16" t="s">
        <v>16</v>
      </c>
      <c r="L20" s="15">
        <v>0</v>
      </c>
    </row>
    <row r="21" spans="1:17">
      <c r="A21" s="16" t="s">
        <v>17</v>
      </c>
      <c r="B21" s="15">
        <v>0</v>
      </c>
      <c r="F21" s="16" t="s">
        <v>17</v>
      </c>
      <c r="G21" s="15">
        <v>0</v>
      </c>
      <c r="K21" s="16" t="s">
        <v>17</v>
      </c>
      <c r="L21" s="15">
        <v>0</v>
      </c>
    </row>
    <row r="22" spans="1:17" s="1" customFormat="1" ht="16" thickBot="1">
      <c r="A22" s="21"/>
      <c r="C22" s="21" t="s">
        <v>25</v>
      </c>
      <c r="D22" s="21" t="s">
        <v>26</v>
      </c>
      <c r="F22" s="21"/>
      <c r="H22" s="21" t="s">
        <v>25</v>
      </c>
      <c r="I22" s="21" t="s">
        <v>26</v>
      </c>
      <c r="K22" s="21"/>
      <c r="M22" s="21" t="s">
        <v>25</v>
      </c>
      <c r="N22" s="21" t="s">
        <v>26</v>
      </c>
      <c r="O22"/>
      <c r="P22"/>
      <c r="Q22"/>
    </row>
    <row r="23" spans="1:17" ht="16" thickBot="1">
      <c r="A23" s="16" t="s">
        <v>18</v>
      </c>
      <c r="B23">
        <v>17003103</v>
      </c>
      <c r="C23">
        <v>8002573</v>
      </c>
      <c r="D23">
        <v>9000530</v>
      </c>
      <c r="F23" s="16" t="s">
        <v>18</v>
      </c>
      <c r="G23">
        <v>24013103</v>
      </c>
      <c r="H23" s="82">
        <v>16010575</v>
      </c>
      <c r="I23">
        <v>8002528</v>
      </c>
      <c r="K23" s="16" t="s">
        <v>18</v>
      </c>
      <c r="L23" s="82">
        <v>25003113</v>
      </c>
      <c r="M23">
        <v>16002583</v>
      </c>
      <c r="N23" s="82">
        <v>9000530</v>
      </c>
    </row>
    <row r="24" spans="1:17" ht="16" thickBot="1">
      <c r="A24" s="16" t="s">
        <v>19</v>
      </c>
      <c r="B24">
        <v>17002631</v>
      </c>
      <c r="C24">
        <v>8002133</v>
      </c>
      <c r="D24">
        <v>9000498</v>
      </c>
      <c r="F24" s="16" t="s">
        <v>19</v>
      </c>
      <c r="G24">
        <v>16004631</v>
      </c>
      <c r="H24">
        <v>8002135</v>
      </c>
      <c r="I24">
        <v>8002496</v>
      </c>
      <c r="K24" s="16" t="s">
        <v>19</v>
      </c>
      <c r="L24" s="86">
        <v>25002642</v>
      </c>
      <c r="M24" s="86">
        <v>16002144</v>
      </c>
      <c r="N24" s="82">
        <v>9000498</v>
      </c>
    </row>
    <row r="25" spans="1:17" ht="16" thickBot="1">
      <c r="A25" s="16" t="s">
        <v>20</v>
      </c>
      <c r="B25" s="15">
        <v>5.0000000000000001E-3</v>
      </c>
      <c r="C25" s="15">
        <v>3.0000000000000001E-3</v>
      </c>
      <c r="D25" s="83">
        <v>1.4999999999999999E-2</v>
      </c>
      <c r="F25" s="16" t="s">
        <v>20</v>
      </c>
      <c r="G25" s="15">
        <v>7.0000000000000001E-3</v>
      </c>
      <c r="H25" s="83">
        <v>6.0000000000000001E-3</v>
      </c>
      <c r="I25" s="15">
        <v>1.2999999999999999E-2</v>
      </c>
      <c r="K25" s="16" t="s">
        <v>20</v>
      </c>
      <c r="L25" s="83">
        <v>7.0000000000000001E-3</v>
      </c>
      <c r="M25" s="15">
        <v>5.0000000000000001E-3</v>
      </c>
      <c r="N25" s="15">
        <v>1.4E-2</v>
      </c>
    </row>
    <row r="26" spans="1:17" ht="16" thickBot="1">
      <c r="A26" s="16" t="s">
        <v>21</v>
      </c>
      <c r="B26" s="15">
        <v>5.0000000000000001E-3</v>
      </c>
      <c r="C26" s="15">
        <v>3.0000000000000001E-3</v>
      </c>
      <c r="D26" s="83">
        <v>1.4999999999999999E-2</v>
      </c>
      <c r="F26" s="16" t="s">
        <v>21</v>
      </c>
      <c r="G26" s="15">
        <v>5.0000000000000001E-3</v>
      </c>
      <c r="H26" s="15">
        <v>3.0000000000000001E-3</v>
      </c>
      <c r="I26" s="15">
        <v>1.2999999999999999E-2</v>
      </c>
      <c r="K26" s="16" t="s">
        <v>21</v>
      </c>
      <c r="L26" s="87">
        <v>7.0000000000000001E-3</v>
      </c>
      <c r="M26" s="83">
        <v>5.0000000000000001E-3</v>
      </c>
      <c r="N26" s="15">
        <v>1.4E-2</v>
      </c>
    </row>
    <row r="27" spans="1:17" s="1" customFormat="1" ht="16" thickBot="1">
      <c r="A27" s="21"/>
      <c r="F27" s="21"/>
      <c r="K27" s="21"/>
      <c r="O27"/>
      <c r="P27"/>
      <c r="Q27"/>
    </row>
    <row r="28" spans="1:17" ht="16" thickBot="1">
      <c r="A28" s="16" t="s">
        <v>22</v>
      </c>
      <c r="B28">
        <v>17003796</v>
      </c>
      <c r="C28">
        <v>8003298</v>
      </c>
      <c r="D28">
        <v>9000498</v>
      </c>
      <c r="F28" s="16" t="s">
        <v>22</v>
      </c>
      <c r="G28">
        <v>16005806</v>
      </c>
      <c r="H28">
        <v>8003310</v>
      </c>
      <c r="I28">
        <v>8002496</v>
      </c>
      <c r="K28" s="16" t="s">
        <v>22</v>
      </c>
      <c r="L28" s="86">
        <v>25003807</v>
      </c>
      <c r="M28" s="86">
        <v>16003309</v>
      </c>
      <c r="N28" s="82">
        <v>9000498</v>
      </c>
    </row>
    <row r="29" spans="1:17" ht="16" thickBot="1">
      <c r="A29" s="16" t="s">
        <v>23</v>
      </c>
      <c r="B29" s="15">
        <v>1E-3</v>
      </c>
      <c r="C29" s="15">
        <v>0</v>
      </c>
      <c r="D29" s="83">
        <v>1.4999999999999999E-2</v>
      </c>
      <c r="F29" s="16" t="s">
        <v>23</v>
      </c>
      <c r="G29" s="15">
        <v>1E-3</v>
      </c>
      <c r="H29" s="15">
        <v>0</v>
      </c>
      <c r="I29" s="15">
        <v>1.2999999999999999E-2</v>
      </c>
      <c r="K29" s="16" t="s">
        <v>23</v>
      </c>
      <c r="L29" s="87">
        <v>2E-3</v>
      </c>
      <c r="M29" s="83">
        <v>1E-3</v>
      </c>
      <c r="N29" s="15">
        <v>1.4E-2</v>
      </c>
    </row>
    <row r="31" spans="1:17">
      <c r="A31" s="81">
        <v>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1:17" ht="16" thickBot="1">
      <c r="A32" s="79" t="s">
        <v>3</v>
      </c>
      <c r="B32" s="79"/>
      <c r="C32" s="79"/>
      <c r="D32" s="79"/>
      <c r="E32" s="23"/>
      <c r="F32" s="79" t="s">
        <v>24</v>
      </c>
      <c r="G32" s="79"/>
      <c r="H32" s="79"/>
      <c r="I32" s="79"/>
      <c r="J32" s="23"/>
      <c r="K32" s="79" t="s">
        <v>27</v>
      </c>
      <c r="L32" s="79"/>
      <c r="M32" s="79"/>
      <c r="N32" s="79"/>
    </row>
    <row r="33" spans="1:17" ht="16" thickBot="1">
      <c r="A33" s="18" t="s">
        <v>14</v>
      </c>
      <c r="B33" s="17">
        <v>1172</v>
      </c>
      <c r="C33" s="17"/>
      <c r="D33" s="17"/>
      <c r="E33" s="17"/>
      <c r="F33" s="18" t="s">
        <v>14</v>
      </c>
      <c r="G33" s="88">
        <v>1182</v>
      </c>
      <c r="H33" s="17"/>
      <c r="I33" s="17"/>
      <c r="J33" s="17"/>
      <c r="K33" s="18" t="s">
        <v>14</v>
      </c>
      <c r="L33" s="17">
        <v>1171</v>
      </c>
      <c r="M33" s="17"/>
      <c r="N33" s="17"/>
    </row>
    <row r="34" spans="1:17" ht="16" thickBot="1">
      <c r="A34" s="18" t="s">
        <v>15</v>
      </c>
      <c r="B34" s="17">
        <v>1165</v>
      </c>
      <c r="C34" s="17"/>
      <c r="D34" s="17"/>
      <c r="E34" s="17"/>
      <c r="F34" s="18" t="s">
        <v>15</v>
      </c>
      <c r="G34" s="88">
        <v>1175</v>
      </c>
      <c r="H34" s="17"/>
      <c r="I34" s="17"/>
      <c r="J34" s="17"/>
      <c r="K34" s="18" t="s">
        <v>15</v>
      </c>
      <c r="L34" s="17">
        <v>1164</v>
      </c>
      <c r="M34" s="17"/>
      <c r="N34" s="17"/>
    </row>
    <row r="35" spans="1:17">
      <c r="A35" s="18" t="s">
        <v>16</v>
      </c>
      <c r="B35" s="19">
        <v>0</v>
      </c>
      <c r="C35" s="17"/>
      <c r="D35" s="17"/>
      <c r="E35" s="17"/>
      <c r="F35" s="18" t="s">
        <v>16</v>
      </c>
      <c r="G35" s="19">
        <v>0</v>
      </c>
      <c r="H35" s="17"/>
      <c r="I35" s="17"/>
      <c r="J35" s="17"/>
      <c r="K35" s="18" t="s">
        <v>16</v>
      </c>
      <c r="L35" s="19">
        <v>0</v>
      </c>
      <c r="M35" s="17"/>
      <c r="N35" s="17"/>
    </row>
    <row r="36" spans="1:17">
      <c r="A36" s="18" t="s">
        <v>17</v>
      </c>
      <c r="B36" s="19">
        <v>0</v>
      </c>
      <c r="C36" s="17"/>
      <c r="D36" s="17"/>
      <c r="E36" s="17"/>
      <c r="F36" s="18" t="s">
        <v>17</v>
      </c>
      <c r="G36" s="19">
        <v>0</v>
      </c>
      <c r="H36" s="17"/>
      <c r="I36" s="17"/>
      <c r="J36" s="17"/>
      <c r="K36" s="18" t="s">
        <v>17</v>
      </c>
      <c r="L36" s="19">
        <v>0</v>
      </c>
      <c r="M36" s="17"/>
      <c r="N36" s="17"/>
    </row>
    <row r="37" spans="1:17" s="1" customFormat="1" ht="16" thickBot="1">
      <c r="A37" s="22"/>
      <c r="B37" s="20"/>
      <c r="C37" s="22" t="s">
        <v>25</v>
      </c>
      <c r="D37" s="22" t="s">
        <v>26</v>
      </c>
      <c r="E37" s="20"/>
      <c r="F37" s="22"/>
      <c r="G37" s="20"/>
      <c r="H37" s="22" t="s">
        <v>25</v>
      </c>
      <c r="I37" s="22" t="s">
        <v>26</v>
      </c>
      <c r="J37" s="20"/>
      <c r="K37" s="22"/>
      <c r="L37" s="20"/>
      <c r="M37" s="22" t="s">
        <v>25</v>
      </c>
      <c r="N37" s="22" t="s">
        <v>26</v>
      </c>
      <c r="O37"/>
      <c r="P37"/>
      <c r="Q37"/>
    </row>
    <row r="38" spans="1:17" ht="16" thickBot="1">
      <c r="A38" s="18" t="s">
        <v>18</v>
      </c>
      <c r="B38" s="17">
        <v>17003240</v>
      </c>
      <c r="C38" s="17">
        <v>8002654</v>
      </c>
      <c r="D38" s="88">
        <v>9000586</v>
      </c>
      <c r="E38" s="17"/>
      <c r="F38" s="18" t="s">
        <v>18</v>
      </c>
      <c r="G38" s="17">
        <v>24013150</v>
      </c>
      <c r="H38" s="88">
        <v>16010565</v>
      </c>
      <c r="I38" s="17">
        <v>8002585</v>
      </c>
      <c r="J38" s="17"/>
      <c r="K38" s="18" t="s">
        <v>18</v>
      </c>
      <c r="L38" s="88">
        <v>25003260</v>
      </c>
      <c r="M38" s="17">
        <v>16002675</v>
      </c>
      <c r="N38" s="17">
        <v>9000585</v>
      </c>
    </row>
    <row r="39" spans="1:17" ht="16" thickBot="1">
      <c r="A39" s="18" t="s">
        <v>19</v>
      </c>
      <c r="B39" s="17">
        <v>17002763</v>
      </c>
      <c r="C39" s="17">
        <v>8002209</v>
      </c>
      <c r="D39" s="88">
        <v>9000554</v>
      </c>
      <c r="E39" s="17"/>
      <c r="F39" s="18" t="s">
        <v>19</v>
      </c>
      <c r="G39" s="17">
        <v>16004774</v>
      </c>
      <c r="H39" s="17">
        <v>8002221</v>
      </c>
      <c r="I39" s="17">
        <v>8002553</v>
      </c>
      <c r="J39" s="17"/>
      <c r="K39" s="18" t="s">
        <v>19</v>
      </c>
      <c r="L39" s="88">
        <v>24990281</v>
      </c>
      <c r="M39" s="88">
        <v>15989728</v>
      </c>
      <c r="N39" s="17">
        <v>9000553</v>
      </c>
    </row>
    <row r="40" spans="1:17" ht="16" thickBot="1">
      <c r="A40" s="18" t="s">
        <v>20</v>
      </c>
      <c r="B40" s="19">
        <v>5.0000000000000001E-3</v>
      </c>
      <c r="C40" s="19">
        <v>3.0000000000000001E-3</v>
      </c>
      <c r="D40" s="89">
        <v>1.4999999999999999E-2</v>
      </c>
      <c r="E40" s="17"/>
      <c r="F40" s="18" t="s">
        <v>20</v>
      </c>
      <c r="G40" s="19">
        <v>7.0000000000000001E-3</v>
      </c>
      <c r="H40" s="89">
        <v>6.0000000000000001E-3</v>
      </c>
      <c r="I40" s="19">
        <v>1.2999999999999999E-2</v>
      </c>
      <c r="J40" s="17"/>
      <c r="K40" s="18" t="s">
        <v>20</v>
      </c>
      <c r="L40" s="89">
        <v>7.0000000000000001E-3</v>
      </c>
      <c r="M40" s="19">
        <v>5.0000000000000001E-3</v>
      </c>
      <c r="N40" s="19">
        <v>1.4E-2</v>
      </c>
    </row>
    <row r="41" spans="1:17" ht="16" thickBot="1">
      <c r="A41" s="18" t="s">
        <v>21</v>
      </c>
      <c r="B41" s="19">
        <v>5.0000000000000001E-3</v>
      </c>
      <c r="C41" s="19">
        <v>3.0000000000000001E-3</v>
      </c>
      <c r="D41" s="89">
        <v>1.4999999999999999E-2</v>
      </c>
      <c r="E41" s="17"/>
      <c r="F41" s="18" t="s">
        <v>21</v>
      </c>
      <c r="G41" s="19">
        <v>5.0000000000000001E-3</v>
      </c>
      <c r="H41" s="19">
        <v>3.0000000000000001E-3</v>
      </c>
      <c r="I41" s="19">
        <v>1.2999999999999999E-2</v>
      </c>
      <c r="J41" s="17"/>
      <c r="K41" s="18" t="s">
        <v>21</v>
      </c>
      <c r="L41" s="89">
        <v>7.0000000000000001E-3</v>
      </c>
      <c r="M41" s="89">
        <v>5.0000000000000001E-3</v>
      </c>
      <c r="N41" s="19">
        <v>1.4E-2</v>
      </c>
    </row>
    <row r="42" spans="1:17" s="1" customFormat="1" ht="16" thickBot="1">
      <c r="A42" s="22"/>
      <c r="B42" s="20"/>
      <c r="C42" s="20"/>
      <c r="D42" s="20"/>
      <c r="E42" s="20"/>
      <c r="F42" s="22"/>
      <c r="G42" s="20"/>
      <c r="H42" s="20"/>
      <c r="I42" s="20"/>
      <c r="J42" s="20"/>
      <c r="K42" s="22"/>
      <c r="L42" s="20"/>
      <c r="M42" s="20"/>
      <c r="N42" s="20"/>
      <c r="O42"/>
      <c r="P42"/>
      <c r="Q42"/>
    </row>
    <row r="43" spans="1:17" ht="16" thickBot="1">
      <c r="A43" s="18" t="s">
        <v>22</v>
      </c>
      <c r="B43" s="17">
        <v>17003928</v>
      </c>
      <c r="C43" s="17">
        <v>8003374</v>
      </c>
      <c r="D43" s="88">
        <v>9000554</v>
      </c>
      <c r="E43" s="17"/>
      <c r="F43" s="18" t="s">
        <v>22</v>
      </c>
      <c r="G43" s="17">
        <v>16005949</v>
      </c>
      <c r="H43" s="17">
        <v>8003396</v>
      </c>
      <c r="I43" s="17">
        <v>8002553</v>
      </c>
      <c r="J43" s="17"/>
      <c r="K43" s="18" t="s">
        <v>22</v>
      </c>
      <c r="L43" s="88">
        <v>24991445</v>
      </c>
      <c r="M43" s="88">
        <v>15990892</v>
      </c>
      <c r="N43" s="17">
        <v>9000553</v>
      </c>
    </row>
    <row r="44" spans="1:17" ht="16" thickBot="1">
      <c r="A44" s="18" t="s">
        <v>23</v>
      </c>
      <c r="B44" s="19">
        <v>1E-3</v>
      </c>
      <c r="C44" s="19">
        <v>0</v>
      </c>
      <c r="D44" s="89">
        <v>1.4999999999999999E-2</v>
      </c>
      <c r="E44" s="17"/>
      <c r="F44" s="18" t="s">
        <v>23</v>
      </c>
      <c r="G44" s="19">
        <v>1E-3</v>
      </c>
      <c r="H44" s="19">
        <v>0</v>
      </c>
      <c r="I44" s="19">
        <v>1.2999999999999999E-2</v>
      </c>
      <c r="J44" s="17"/>
      <c r="K44" s="18" t="s">
        <v>23</v>
      </c>
      <c r="L44" s="89">
        <v>2E-3</v>
      </c>
      <c r="M44" s="89">
        <v>1E-3</v>
      </c>
      <c r="N44" s="19">
        <v>1.4E-2</v>
      </c>
    </row>
  </sheetData>
  <mergeCells count="12">
    <mergeCell ref="A31:N31"/>
    <mergeCell ref="A32:D32"/>
    <mergeCell ref="F32:I32"/>
    <mergeCell ref="K32:N32"/>
    <mergeCell ref="A1:N1"/>
    <mergeCell ref="A2:D2"/>
    <mergeCell ref="F2:I2"/>
    <mergeCell ref="K2:N2"/>
    <mergeCell ref="A16:N16"/>
    <mergeCell ref="A17:D17"/>
    <mergeCell ref="F17:I17"/>
    <mergeCell ref="K17:N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cacheOMP</vt:lpstr>
      <vt:lpstr>cachePth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2015-03-24T10:00:26Z</dcterms:created>
  <dcterms:modified xsi:type="dcterms:W3CDTF">2015-04-11T22:17:14Z</dcterms:modified>
</cp:coreProperties>
</file>