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9" i="1"/>
  <c r="P45"/>
  <c r="P16"/>
  <c r="P29"/>
  <c r="P58"/>
  <c r="K53"/>
  <c r="K52"/>
  <c r="K49"/>
  <c r="K42"/>
  <c r="K43"/>
  <c r="K32"/>
  <c r="K10"/>
  <c r="K20"/>
  <c r="K19"/>
  <c r="K15"/>
  <c r="K13"/>
  <c r="K12"/>
  <c r="K8"/>
  <c r="K7"/>
  <c r="K6"/>
  <c r="K5"/>
  <c r="F11"/>
  <c r="P69"/>
  <c r="K11"/>
  <c r="K61"/>
  <c r="K48"/>
  <c r="K33"/>
  <c r="K21"/>
  <c r="K14"/>
  <c r="K9"/>
  <c r="D63"/>
  <c r="F63"/>
  <c r="F52"/>
  <c r="D52"/>
  <c r="B73"/>
  <c r="F64"/>
  <c r="F62"/>
  <c r="F42"/>
  <c r="F32"/>
  <c r="F20"/>
  <c r="F21"/>
  <c r="F22"/>
  <c r="F23"/>
  <c r="F24"/>
  <c r="F25"/>
  <c r="F26"/>
  <c r="F27"/>
  <c r="F28"/>
  <c r="F19"/>
  <c r="F8"/>
  <c r="F9"/>
  <c r="F10"/>
  <c r="F12"/>
  <c r="F13"/>
  <c r="F14"/>
  <c r="F15"/>
  <c r="F7"/>
  <c r="F6"/>
  <c r="F5"/>
  <c r="K64" l="1"/>
  <c r="K63"/>
  <c r="K62"/>
  <c r="L48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<sst xmlns="http://schemas.openxmlformats.org/spreadsheetml/2006/main" count="176" uniqueCount="93">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</sst>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topLeftCell="C1" workbookViewId="0">
      <pane ySplit="2" topLeftCell="A24" activePane="bottomLeft" state="frozen"/>
      <selection pane="bottomLeft" activeCell="A40" sqref="A40:P4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134</v>
      </c>
      <c r="F5" s="4">
        <f>0+0</f>
        <v>0</v>
      </c>
      <c r="G5" s="11">
        <f>E5*D5</f>
        <v>2624.1666666666665</v>
      </c>
      <c r="H5" s="11">
        <f>(E5+K5)*D5</f>
        <v>2839.583333333333</v>
      </c>
      <c r="I5" s="11">
        <v>25</v>
      </c>
      <c r="J5" s="11">
        <f>(I5*E5)</f>
        <v>3350</v>
      </c>
      <c r="K5" s="11">
        <f>0+0+8+3</f>
        <v>11</v>
      </c>
      <c r="L5" s="11">
        <f>K5*I5</f>
        <v>275</v>
      </c>
      <c r="M5" s="11">
        <f>J5+L5</f>
        <v>3625</v>
      </c>
      <c r="N5" s="11">
        <f>M5-H5</f>
        <v>785.41666666666697</v>
      </c>
      <c r="O5" s="11">
        <f>L5</f>
        <v>275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126</v>
      </c>
      <c r="F6" s="4">
        <f>0+0</f>
        <v>0</v>
      </c>
      <c r="G6" s="11">
        <f t="shared" ref="G6:G15" si="1">E6*D6</f>
        <v>4200</v>
      </c>
      <c r="H6" s="11">
        <f t="shared" ref="H6:H15" si="2">(E6+K6)*D6</f>
        <v>4400</v>
      </c>
      <c r="I6" s="11">
        <v>40</v>
      </c>
      <c r="J6" s="11">
        <f t="shared" ref="J6:J15" si="3">(I6*E6)</f>
        <v>5040</v>
      </c>
      <c r="K6" s="11">
        <f>0+0+2+4</f>
        <v>6</v>
      </c>
      <c r="L6" s="11">
        <f t="shared" ref="L6:L15" si="4">K6*I6</f>
        <v>240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240</v>
      </c>
      <c r="P6" s="11"/>
    </row>
    <row r="7" spans="1:16">
      <c r="A7" s="7" t="s">
        <v>9</v>
      </c>
      <c r="B7" s="10">
        <v>12</v>
      </c>
      <c r="C7" s="9">
        <v>38</v>
      </c>
      <c r="D7" s="8">
        <f>630/B7</f>
        <v>52.5</v>
      </c>
      <c r="E7" s="4">
        <f t="shared" si="0"/>
        <v>38</v>
      </c>
      <c r="F7" s="4">
        <f>0+0</f>
        <v>0</v>
      </c>
      <c r="G7" s="11">
        <f t="shared" si="1"/>
        <v>1995</v>
      </c>
      <c r="H7" s="11">
        <f t="shared" si="2"/>
        <v>1995</v>
      </c>
      <c r="I7" s="11">
        <v>60</v>
      </c>
      <c r="J7" s="11">
        <f t="shared" si="3"/>
        <v>2280</v>
      </c>
      <c r="K7" s="11">
        <f>0+0</f>
        <v>0</v>
      </c>
      <c r="L7" s="11">
        <f t="shared" si="4"/>
        <v>0</v>
      </c>
      <c r="M7" s="11">
        <f t="shared" si="5"/>
        <v>2280</v>
      </c>
      <c r="N7" s="11">
        <f t="shared" si="6"/>
        <v>285</v>
      </c>
      <c r="O7" s="11">
        <f t="shared" si="7"/>
        <v>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5</v>
      </c>
      <c r="F8" s="4">
        <f t="shared" ref="F8:F15" si="8">0+0</f>
        <v>0</v>
      </c>
      <c r="G8" s="11">
        <f t="shared" si="1"/>
        <v>145.83333333333334</v>
      </c>
      <c r="H8" s="11">
        <f t="shared" si="2"/>
        <v>379.16666666666669</v>
      </c>
      <c r="I8" s="11">
        <v>40</v>
      </c>
      <c r="J8" s="11">
        <f t="shared" si="3"/>
        <v>200</v>
      </c>
      <c r="K8" s="11">
        <f>0+0+2+6</f>
        <v>8</v>
      </c>
      <c r="L8" s="11">
        <f t="shared" si="4"/>
        <v>320</v>
      </c>
      <c r="M8" s="11">
        <f t="shared" si="5"/>
        <v>520</v>
      </c>
      <c r="N8" s="11">
        <f t="shared" si="6"/>
        <v>140.83333333333331</v>
      </c>
      <c r="O8" s="11">
        <f t="shared" si="7"/>
        <v>320</v>
      </c>
      <c r="P8" s="11"/>
    </row>
    <row r="9" spans="1:16">
      <c r="A9" s="7" t="s">
        <v>10</v>
      </c>
      <c r="B9" s="10">
        <v>24</v>
      </c>
      <c r="C9" s="9">
        <v>6</v>
      </c>
      <c r="D9" s="8">
        <f>1175/B9</f>
        <v>48.958333333333336</v>
      </c>
      <c r="E9" s="4">
        <f t="shared" si="0"/>
        <v>6</v>
      </c>
      <c r="F9" s="4">
        <f t="shared" si="8"/>
        <v>0</v>
      </c>
      <c r="G9" s="11">
        <f t="shared" si="1"/>
        <v>293.75</v>
      </c>
      <c r="H9" s="11">
        <f t="shared" si="2"/>
        <v>293.75</v>
      </c>
      <c r="I9" s="11">
        <v>60</v>
      </c>
      <c r="J9" s="11">
        <f t="shared" si="3"/>
        <v>360</v>
      </c>
      <c r="K9" s="11">
        <f>0+0</f>
        <v>0</v>
      </c>
      <c r="L9" s="11">
        <f t="shared" si="4"/>
        <v>0</v>
      </c>
      <c r="M9" s="11">
        <f t="shared" si="5"/>
        <v>360</v>
      </c>
      <c r="N9" s="11">
        <f t="shared" si="6"/>
        <v>66.25</v>
      </c>
      <c r="O9" s="11">
        <f t="shared" si="7"/>
        <v>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16</v>
      </c>
      <c r="F10" s="4">
        <f t="shared" si="8"/>
        <v>0</v>
      </c>
      <c r="G10" s="11">
        <f t="shared" si="1"/>
        <v>1306.6666666666667</v>
      </c>
      <c r="H10" s="11">
        <f t="shared" si="2"/>
        <v>1796.6666666666667</v>
      </c>
      <c r="I10" s="11">
        <v>100</v>
      </c>
      <c r="J10" s="11">
        <f t="shared" si="3"/>
        <v>1600</v>
      </c>
      <c r="K10" s="11">
        <f>0+0+3+3</f>
        <v>6</v>
      </c>
      <c r="L10" s="11">
        <f t="shared" si="4"/>
        <v>600</v>
      </c>
      <c r="M10" s="11">
        <f t="shared" si="5"/>
        <v>2200</v>
      </c>
      <c r="N10" s="11">
        <f t="shared" si="6"/>
        <v>403.33333333333326</v>
      </c>
      <c r="O10" s="11">
        <f t="shared" si="7"/>
        <v>600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20</v>
      </c>
      <c r="F11" s="4">
        <f>0+0+1</f>
        <v>1</v>
      </c>
      <c r="G11" s="11">
        <f t="shared" si="1"/>
        <v>2666.666666666667</v>
      </c>
      <c r="H11" s="11">
        <f t="shared" si="2"/>
        <v>2666.666666666667</v>
      </c>
      <c r="I11" s="11">
        <v>150</v>
      </c>
      <c r="J11" s="11">
        <f t="shared" si="3"/>
        <v>3000</v>
      </c>
      <c r="K11" s="11">
        <f>0+0</f>
        <v>0</v>
      </c>
      <c r="L11" s="11">
        <f t="shared" si="4"/>
        <v>0</v>
      </c>
      <c r="M11" s="11">
        <f t="shared" si="5"/>
        <v>3000</v>
      </c>
      <c r="N11" s="11">
        <f t="shared" si="6"/>
        <v>333.33333333333303</v>
      </c>
      <c r="O11" s="11">
        <f t="shared" si="7"/>
        <v>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12</v>
      </c>
      <c r="F12" s="4">
        <f t="shared" si="8"/>
        <v>0</v>
      </c>
      <c r="G12" s="11">
        <f t="shared" si="1"/>
        <v>600</v>
      </c>
      <c r="H12" s="11">
        <f t="shared" si="2"/>
        <v>700</v>
      </c>
      <c r="I12" s="65">
        <v>60</v>
      </c>
      <c r="J12" s="65">
        <f t="shared" si="3"/>
        <v>720</v>
      </c>
      <c r="K12" s="11">
        <f>0+0+1+1</f>
        <v>2</v>
      </c>
      <c r="L12" s="11">
        <f t="shared" si="4"/>
        <v>120</v>
      </c>
      <c r="M12" s="11">
        <f t="shared" si="5"/>
        <v>840</v>
      </c>
      <c r="N12" s="11">
        <f t="shared" si="6"/>
        <v>140</v>
      </c>
      <c r="O12" s="11">
        <f t="shared" si="7"/>
        <v>120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32</v>
      </c>
      <c r="F13" s="4">
        <f t="shared" si="8"/>
        <v>0</v>
      </c>
      <c r="G13" s="11">
        <f t="shared" si="1"/>
        <v>1520</v>
      </c>
      <c r="H13" s="11">
        <f t="shared" si="2"/>
        <v>1567.5</v>
      </c>
      <c r="I13" s="65">
        <v>60</v>
      </c>
      <c r="J13" s="65">
        <f t="shared" si="3"/>
        <v>1920</v>
      </c>
      <c r="K13" s="11">
        <f>0+0+1</f>
        <v>1</v>
      </c>
      <c r="L13" s="11">
        <f t="shared" si="4"/>
        <v>60</v>
      </c>
      <c r="M13" s="11">
        <f t="shared" si="5"/>
        <v>1980</v>
      </c>
      <c r="N13" s="11">
        <f t="shared" si="6"/>
        <v>412.5</v>
      </c>
      <c r="O13" s="11">
        <f t="shared" si="7"/>
        <v>60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3</v>
      </c>
      <c r="F14" s="4">
        <f t="shared" si="8"/>
        <v>0</v>
      </c>
      <c r="G14" s="11">
        <f t="shared" si="1"/>
        <v>142.5</v>
      </c>
      <c r="H14" s="11">
        <f t="shared" si="2"/>
        <v>142.5</v>
      </c>
      <c r="I14" s="65">
        <v>60</v>
      </c>
      <c r="J14" s="65">
        <f t="shared" si="3"/>
        <v>180</v>
      </c>
      <c r="K14" s="11">
        <f>0+0</f>
        <v>0</v>
      </c>
      <c r="L14" s="11">
        <f t="shared" si="4"/>
        <v>0</v>
      </c>
      <c r="M14" s="11">
        <f t="shared" si="5"/>
        <v>180</v>
      </c>
      <c r="N14" s="11">
        <f t="shared" si="6"/>
        <v>37.5</v>
      </c>
      <c r="O14" s="11">
        <f t="shared" si="7"/>
        <v>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19</v>
      </c>
      <c r="F15" s="4">
        <f t="shared" si="8"/>
        <v>0</v>
      </c>
      <c r="G15" s="11">
        <f t="shared" si="1"/>
        <v>380</v>
      </c>
      <c r="H15" s="11">
        <f t="shared" si="2"/>
        <v>420</v>
      </c>
      <c r="I15" s="65">
        <v>30</v>
      </c>
      <c r="J15" s="65">
        <f t="shared" si="3"/>
        <v>570</v>
      </c>
      <c r="K15" s="11">
        <f>0+0+1+1</f>
        <v>2</v>
      </c>
      <c r="L15" s="11">
        <f t="shared" si="4"/>
        <v>60</v>
      </c>
      <c r="M15" s="11">
        <f t="shared" si="5"/>
        <v>630</v>
      </c>
      <c r="N15" s="11">
        <f t="shared" si="6"/>
        <v>210</v>
      </c>
      <c r="O15" s="11">
        <f t="shared" si="7"/>
        <v>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15874.583333333332</v>
      </c>
      <c r="H16" s="17">
        <f>SUM(H5:H15)</f>
        <v>17200.833333333332</v>
      </c>
      <c r="I16" s="17"/>
      <c r="J16" s="17">
        <f>SUM(J5:J15)</f>
        <v>19220</v>
      </c>
      <c r="K16" s="11"/>
      <c r="L16" s="18">
        <f>SUM(L5:L15)</f>
        <v>1675</v>
      </c>
      <c r="M16" s="18">
        <f>SUM(M5:M15)</f>
        <v>20895</v>
      </c>
      <c r="N16" s="18">
        <f>SUM(N5:N15)</f>
        <v>3694.166666666667</v>
      </c>
      <c r="O16" s="18">
        <f>SUM(O5:O15)-P16</f>
        <v>0</v>
      </c>
      <c r="P16" s="17">
        <f>0+0+750+925</f>
        <v>1675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15</v>
      </c>
      <c r="F19" s="4">
        <f>0+0</f>
        <v>0</v>
      </c>
      <c r="G19" s="11">
        <f>E19*D19</f>
        <v>607.5</v>
      </c>
      <c r="H19" s="11">
        <f>(E19+K19)*D19</f>
        <v>729</v>
      </c>
      <c r="I19" s="4">
        <v>50</v>
      </c>
      <c r="J19" s="11">
        <f>(I19*E19)</f>
        <v>750</v>
      </c>
      <c r="K19" s="11">
        <f>0+0+2+1</f>
        <v>3</v>
      </c>
      <c r="L19" s="11">
        <f>K19*I19</f>
        <v>150</v>
      </c>
      <c r="M19" s="11">
        <f>J19+L19</f>
        <v>900</v>
      </c>
      <c r="N19" s="11">
        <f>M19-H19</f>
        <v>171</v>
      </c>
      <c r="O19" s="11">
        <f>L19</f>
        <v>150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10</v>
      </c>
      <c r="F20" s="4">
        <f t="shared" ref="F20:F28" si="10">0+0</f>
        <v>0</v>
      </c>
      <c r="G20" s="11">
        <f t="shared" ref="G20:G28" si="11">E20*D20</f>
        <v>391.66666666666663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500</v>
      </c>
      <c r="K20" s="11">
        <f>0+0+1</f>
        <v>1</v>
      </c>
      <c r="L20" s="11">
        <f t="shared" ref="L20:L27" si="14">K20*I20</f>
        <v>50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15</v>
      </c>
      <c r="F21" s="4">
        <f t="shared" si="10"/>
        <v>0</v>
      </c>
      <c r="G21" s="11">
        <f t="shared" si="11"/>
        <v>675</v>
      </c>
      <c r="H21" s="11">
        <f t="shared" si="12"/>
        <v>765</v>
      </c>
      <c r="I21" s="4">
        <v>50</v>
      </c>
      <c r="J21" s="11">
        <f t="shared" si="13"/>
        <v>750</v>
      </c>
      <c r="K21" s="11">
        <f>0+0+2</f>
        <v>2</v>
      </c>
      <c r="L21" s="11">
        <f t="shared" si="14"/>
        <v>100</v>
      </c>
      <c r="M21" s="11">
        <f t="shared" si="15"/>
        <v>850</v>
      </c>
      <c r="N21" s="11">
        <f t="shared" si="16"/>
        <v>85</v>
      </c>
      <c r="O21" s="11">
        <f t="shared" si="17"/>
        <v>100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1674.1666666666665</v>
      </c>
      <c r="H29" s="17">
        <f>SUM(H19:H28)</f>
        <v>1924.8333333333333</v>
      </c>
      <c r="I29" s="16"/>
      <c r="J29" s="17">
        <f>SUM(J19:J28)</f>
        <v>2000</v>
      </c>
      <c r="K29" s="18"/>
      <c r="L29" s="18">
        <f>SUM(L19:L28)</f>
        <v>300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</f>
        <v>300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37.5</v>
      </c>
      <c r="F32" s="4">
        <f>0+0</f>
        <v>0</v>
      </c>
      <c r="G32" s="11">
        <f>E32*D32</f>
        <v>4500</v>
      </c>
      <c r="H32" s="11">
        <f>(E32+K32)*D32</f>
        <v>5460</v>
      </c>
      <c r="I32" s="4">
        <v>140</v>
      </c>
      <c r="J32" s="11">
        <f t="shared" ref="J32:J38" si="20">(I32*E32)</f>
        <v>5250</v>
      </c>
      <c r="K32" s="11">
        <f>0+0+4+4</f>
        <v>8</v>
      </c>
      <c r="L32" s="11">
        <f>K32*I32</f>
        <v>1120</v>
      </c>
      <c r="M32" s="11">
        <f t="shared" ref="M32:M38" si="21">J32+L32</f>
        <v>6370</v>
      </c>
      <c r="N32" s="11">
        <f t="shared" ref="N32:N38" si="22">M32-H32</f>
        <v>910</v>
      </c>
      <c r="O32" s="11">
        <f t="shared" ref="O32:O38" si="23">L32</f>
        <v>1120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4500</v>
      </c>
      <c r="H39" s="21">
        <f>SUM(H32:H38)</f>
        <v>5460</v>
      </c>
      <c r="I39" s="16"/>
      <c r="J39" s="21">
        <f>SUM(J32:J38)</f>
        <v>5250</v>
      </c>
      <c r="K39" s="11"/>
      <c r="L39" s="17">
        <f>SUM(L32:L38)</f>
        <v>1120</v>
      </c>
      <c r="M39" s="21">
        <f>SUM(M32:M38)</f>
        <v>6370</v>
      </c>
      <c r="N39" s="21">
        <f>SUM(N32:N38)</f>
        <v>910</v>
      </c>
      <c r="O39" s="18">
        <f>SUM(O32:O38)-P39</f>
        <v>0</v>
      </c>
      <c r="P39" s="17">
        <f>0+0+560+560</f>
        <v>1120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9.25</v>
      </c>
      <c r="F42" s="4">
        <f>0+0</f>
        <v>0</v>
      </c>
      <c r="G42" s="11">
        <f>E42*D42</f>
        <v>666</v>
      </c>
      <c r="H42" s="11">
        <f>(E42+K42)*D42</f>
        <v>846</v>
      </c>
      <c r="I42" s="4">
        <v>110</v>
      </c>
      <c r="J42" s="11">
        <f>(I42*E42)</f>
        <v>1017.5</v>
      </c>
      <c r="K42" s="11">
        <f>0+0+2.5</f>
        <v>2.5</v>
      </c>
      <c r="L42" s="11">
        <f>K42*I42</f>
        <v>275</v>
      </c>
      <c r="M42" s="11">
        <f>J42+L42</f>
        <v>1292.5</v>
      </c>
      <c r="N42" s="11">
        <f>M42-H42</f>
        <v>446.5</v>
      </c>
      <c r="O42" s="11">
        <f>L42</f>
        <v>275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666</v>
      </c>
      <c r="H45" s="17">
        <f>SUM(H42:H44)</f>
        <v>846</v>
      </c>
      <c r="I45" s="16"/>
      <c r="J45" s="17">
        <f>SUM(J42:J44)</f>
        <v>1017.5</v>
      </c>
      <c r="K45" s="17"/>
      <c r="L45" s="17">
        <f>SUM(L42:L44)</f>
        <v>275</v>
      </c>
      <c r="M45" s="17">
        <f>SUM(M42:M44)</f>
        <v>1292.5</v>
      </c>
      <c r="N45" s="17">
        <f>SUM(N42:N44)</f>
        <v>446.5</v>
      </c>
      <c r="O45" s="17">
        <f>SUM(O42:O44)-P45</f>
        <v>0</v>
      </c>
      <c r="P45" s="17">
        <f>0+0+275</f>
        <v>275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3</v>
      </c>
      <c r="F49" s="4">
        <f>0+0</f>
        <v>0</v>
      </c>
      <c r="G49" s="11">
        <f t="shared" si="30"/>
        <v>681</v>
      </c>
      <c r="H49" s="11">
        <f t="shared" si="31"/>
        <v>1362</v>
      </c>
      <c r="I49" s="5">
        <v>250</v>
      </c>
      <c r="J49" s="11">
        <f t="shared" si="32"/>
        <v>750</v>
      </c>
      <c r="K49" s="11">
        <f>0+0+2+1</f>
        <v>3</v>
      </c>
      <c r="L49" s="11">
        <f t="shared" ref="L49:L57" si="36">K49*I49</f>
        <v>750</v>
      </c>
      <c r="M49" s="11">
        <f t="shared" si="33"/>
        <v>1500</v>
      </c>
      <c r="N49" s="11">
        <f t="shared" si="34"/>
        <v>138</v>
      </c>
      <c r="O49" s="11">
        <f t="shared" si="35"/>
        <v>750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46</v>
      </c>
      <c r="F52" s="4">
        <f>0+0+1</f>
        <v>1</v>
      </c>
      <c r="G52" s="11">
        <f t="shared" si="30"/>
        <v>1380</v>
      </c>
      <c r="H52" s="11">
        <f t="shared" si="31"/>
        <v>1500</v>
      </c>
      <c r="I52" s="5">
        <v>35</v>
      </c>
      <c r="J52" s="11">
        <f t="shared" si="32"/>
        <v>1610</v>
      </c>
      <c r="K52" s="11">
        <f>0+0+4</f>
        <v>4</v>
      </c>
      <c r="L52" s="11">
        <f t="shared" si="36"/>
        <v>140</v>
      </c>
      <c r="M52" s="11">
        <f t="shared" si="33"/>
        <v>1750</v>
      </c>
      <c r="N52" s="11">
        <f t="shared" si="34"/>
        <v>250</v>
      </c>
      <c r="O52" s="11">
        <f t="shared" si="35"/>
        <v>140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7958</v>
      </c>
      <c r="H58" s="17">
        <f>SUM(H48:H57)</f>
        <v>8986</v>
      </c>
      <c r="I58" s="39"/>
      <c r="J58" s="17">
        <f>SUM(J48:J57)</f>
        <v>9190</v>
      </c>
      <c r="K58" s="41"/>
      <c r="L58" s="17">
        <f>SUM(L48:L57)</f>
        <v>1140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</f>
        <v>1140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6</v>
      </c>
      <c r="F61" s="4">
        <f>0+0</f>
        <v>0</v>
      </c>
      <c r="G61" s="11">
        <f t="shared" ref="G61:G68" si="40">E61*D61</f>
        <v>846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930</v>
      </c>
      <c r="K61" s="11">
        <f>0+0+1</f>
        <v>1</v>
      </c>
      <c r="L61" s="11">
        <f t="shared" ref="L61:L68" si="43">K61*I61</f>
        <v>155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155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12</v>
      </c>
      <c r="F62" s="4">
        <f>0+0</f>
        <v>0</v>
      </c>
      <c r="G62" s="11">
        <f t="shared" si="40"/>
        <v>927.75</v>
      </c>
      <c r="H62" s="11">
        <f t="shared" si="41"/>
        <v>927.75</v>
      </c>
      <c r="I62" s="5">
        <v>85</v>
      </c>
      <c r="J62" s="11">
        <f t="shared" si="42"/>
        <v>1020</v>
      </c>
      <c r="K62" s="11">
        <f>0</f>
        <v>0</v>
      </c>
      <c r="L62" s="11">
        <f t="shared" si="43"/>
        <v>0</v>
      </c>
      <c r="M62" s="11">
        <f t="shared" si="44"/>
        <v>1020</v>
      </c>
      <c r="N62" s="11">
        <f t="shared" si="45"/>
        <v>92.25</v>
      </c>
      <c r="O62" s="11">
        <f t="shared" si="46"/>
        <v>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18</v>
      </c>
      <c r="F63" s="4">
        <f>0+0+1</f>
        <v>1</v>
      </c>
      <c r="G63" s="11">
        <f t="shared" si="40"/>
        <v>1392</v>
      </c>
      <c r="H63" s="11">
        <f t="shared" si="41"/>
        <v>1392</v>
      </c>
      <c r="I63" s="5">
        <v>85</v>
      </c>
      <c r="J63" s="11">
        <f t="shared" si="42"/>
        <v>1530</v>
      </c>
      <c r="K63" s="11">
        <f>0</f>
        <v>0</v>
      </c>
      <c r="L63" s="11">
        <f t="shared" si="43"/>
        <v>0</v>
      </c>
      <c r="M63" s="11">
        <f t="shared" si="44"/>
        <v>1530</v>
      </c>
      <c r="N63" s="11">
        <f t="shared" si="45"/>
        <v>138</v>
      </c>
      <c r="O63" s="11">
        <f t="shared" si="46"/>
        <v>0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9</v>
      </c>
      <c r="F64" s="4">
        <f>0+0</f>
        <v>0</v>
      </c>
      <c r="G64" s="11">
        <f t="shared" si="40"/>
        <v>695.8125</v>
      </c>
      <c r="H64" s="11">
        <f t="shared" si="41"/>
        <v>695.8125</v>
      </c>
      <c r="I64" s="5">
        <v>85</v>
      </c>
      <c r="J64" s="11">
        <f t="shared" si="42"/>
        <v>765</v>
      </c>
      <c r="K64" s="11">
        <f>0</f>
        <v>0</v>
      </c>
      <c r="L64" s="11">
        <f t="shared" si="43"/>
        <v>0</v>
      </c>
      <c r="M64" s="11">
        <f t="shared" si="44"/>
        <v>765</v>
      </c>
      <c r="N64" s="11">
        <f t="shared" si="45"/>
        <v>69.1875</v>
      </c>
      <c r="O64" s="11">
        <f t="shared" si="46"/>
        <v>0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3861.5625</v>
      </c>
      <c r="H69" s="17">
        <f>SUM(H61:H68)</f>
        <v>4002.5625</v>
      </c>
      <c r="I69" s="39"/>
      <c r="J69" s="17">
        <f>SUM(J61:J68)</f>
        <v>4245</v>
      </c>
      <c r="K69" s="41"/>
      <c r="L69" s="17">
        <f>SUM(L61:L68)</f>
        <v>155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</f>
        <v>155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34534.3125</v>
      </c>
    </row>
    <row r="77" spans="1:16">
      <c r="A77" s="23" t="s">
        <v>60</v>
      </c>
      <c r="B77" s="44">
        <f>J16+J29+J39+J45+J58+J69</f>
        <v>40922.5</v>
      </c>
    </row>
    <row r="78" spans="1:16" ht="15.75" thickBot="1">
      <c r="A78" s="45" t="s">
        <v>63</v>
      </c>
      <c r="B78" s="51">
        <f>B79-B74-B75</f>
        <v>3692.2291666666642</v>
      </c>
    </row>
    <row r="79" spans="1:16">
      <c r="A79" s="46" t="s">
        <v>52</v>
      </c>
      <c r="B79" s="47">
        <f>H16+H29+H39+H45+H58+H69</f>
        <v>38420.229166666664</v>
      </c>
    </row>
    <row r="80" spans="1:16">
      <c r="A80" s="43" t="s">
        <v>58</v>
      </c>
      <c r="B80" s="48">
        <f>M16+M29+M39+M45+M58+M69</f>
        <v>45587.5</v>
      </c>
    </row>
    <row r="81" spans="1:2">
      <c r="A81" s="24" t="s">
        <v>57</v>
      </c>
      <c r="B81" s="27">
        <f>N16+N29+N39+N45+N58+N69</f>
        <v>7167.2708333333339</v>
      </c>
    </row>
    <row r="82" spans="1:2" ht="15.75" thickBot="1">
      <c r="A82" s="49" t="s">
        <v>66</v>
      </c>
      <c r="B82" s="50">
        <f>L16+L29+L39+L45+L58+L69</f>
        <v>4665</v>
      </c>
    </row>
    <row r="83" spans="1:2">
      <c r="A83" s="52" t="s">
        <v>62</v>
      </c>
      <c r="B83" s="53">
        <f>P16+P29+P39+P45+P58+P69</f>
        <v>4665</v>
      </c>
    </row>
    <row r="84" spans="1:2">
      <c r="A84" s="25" t="s">
        <v>61</v>
      </c>
      <c r="B84" s="28">
        <f>O16+O29+O39+O45+O58+O69</f>
        <v>0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41353.770833333336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82276.270833333343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2015-04-03T18:25:16Z</dcterms:modified>
</cp:coreProperties>
</file>