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32"/>
  <c r="K58"/>
  <c r="K71"/>
  <c r="K69"/>
  <c r="K47"/>
  <c r="K42"/>
  <c r="K40"/>
  <c r="K39"/>
  <c r="K25"/>
  <c r="K28"/>
  <c r="K26"/>
  <c r="K31"/>
  <c r="K23"/>
  <c r="K13"/>
  <c r="K11"/>
  <c r="K10"/>
  <c r="K9"/>
  <c r="K8"/>
  <c r="K7"/>
  <c r="K6"/>
  <c r="K5"/>
  <c r="K72"/>
  <c r="K60"/>
  <c r="K57"/>
  <c r="K38"/>
  <c r="K15"/>
  <c r="K70"/>
  <c r="K41"/>
  <c r="K22"/>
  <c r="K12"/>
  <c r="K27"/>
  <c r="F39"/>
  <c r="K18"/>
  <c r="F28"/>
  <c r="F58"/>
  <c r="F11"/>
  <c r="K67"/>
  <c r="K14"/>
  <c r="F70"/>
  <c r="F10"/>
  <c r="K73"/>
  <c r="K54"/>
  <c r="K43"/>
  <c r="K59"/>
  <c r="K16"/>
  <c r="F12"/>
  <c r="F2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<sst xmlns="http://schemas.openxmlformats.org/spreadsheetml/2006/main" count="182" uniqueCount="99">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</sst>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69</v>
      </c>
      <c r="F5" s="4">
        <f>0+0</f>
        <v>0</v>
      </c>
      <c r="G5" s="11">
        <f>E5*D5</f>
        <v>1351.25</v>
      </c>
      <c r="H5" s="11">
        <f>(E5+K5)*D5</f>
        <v>1762.5</v>
      </c>
      <c r="I5" s="11">
        <v>25</v>
      </c>
      <c r="J5" s="11">
        <f>(I5*E5)</f>
        <v>1725</v>
      </c>
      <c r="K5" s="11">
        <f>0+0+4+1+5+1+2+4+4</f>
        <v>21</v>
      </c>
      <c r="L5" s="11">
        <f>K5*I5</f>
        <v>525</v>
      </c>
      <c r="M5" s="11">
        <f>J5+L5</f>
        <v>2250</v>
      </c>
      <c r="N5" s="11">
        <f>M5-H5</f>
        <v>487.5</v>
      </c>
      <c r="O5" s="11">
        <f>L5</f>
        <v>525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62</v>
      </c>
      <c r="F6" s="4">
        <f t="shared" ref="F6:F18" si="1">0+0</f>
        <v>0</v>
      </c>
      <c r="G6" s="11">
        <f t="shared" ref="G6:G18" si="2">E6*D6</f>
        <v>2066.666666666667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2480</v>
      </c>
      <c r="K6" s="11">
        <f>0+0+1+4+2+1+3+3</f>
        <v>14</v>
      </c>
      <c r="L6" s="11">
        <f t="shared" ref="L6:L19" si="5">K6*I6</f>
        <v>560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14</v>
      </c>
      <c r="F7" s="4">
        <f t="shared" si="1"/>
        <v>0</v>
      </c>
      <c r="G7" s="11">
        <f t="shared" si="2"/>
        <v>851.66666666666674</v>
      </c>
      <c r="H7" s="11">
        <f t="shared" si="3"/>
        <v>2129.166666666667</v>
      </c>
      <c r="I7" s="11">
        <v>70</v>
      </c>
      <c r="J7" s="11">
        <f t="shared" si="4"/>
        <v>980</v>
      </c>
      <c r="K7" s="11">
        <f>0+0+2+2+2+2+1+3+1+1+2+2+3</f>
        <v>21</v>
      </c>
      <c r="L7" s="11">
        <f t="shared" si="5"/>
        <v>1470</v>
      </c>
      <c r="M7" s="11">
        <f t="shared" si="6"/>
        <v>2450</v>
      </c>
      <c r="N7" s="11">
        <f t="shared" si="7"/>
        <v>320.83333333333303</v>
      </c>
      <c r="O7" s="11">
        <f t="shared" si="8"/>
        <v>1470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</v>
      </c>
      <c r="F8" s="4">
        <f t="shared" si="1"/>
        <v>0</v>
      </c>
      <c r="G8" s="11">
        <f t="shared" si="2"/>
        <v>29.166666666666668</v>
      </c>
      <c r="H8" s="11">
        <f t="shared" si="3"/>
        <v>437.5</v>
      </c>
      <c r="I8" s="11">
        <v>40</v>
      </c>
      <c r="J8" s="11">
        <f t="shared" si="4"/>
        <v>40</v>
      </c>
      <c r="K8" s="11">
        <f>0+0+1+1+1+1+4+3+1+2</f>
        <v>14</v>
      </c>
      <c r="L8" s="11">
        <f t="shared" si="5"/>
        <v>560</v>
      </c>
      <c r="M8" s="11">
        <f t="shared" si="6"/>
        <v>600</v>
      </c>
      <c r="N8" s="11">
        <f t="shared" si="7"/>
        <v>162.5</v>
      </c>
      <c r="O8" s="11">
        <f t="shared" si="8"/>
        <v>560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30</v>
      </c>
      <c r="F9" s="4">
        <f t="shared" si="1"/>
        <v>0</v>
      </c>
      <c r="G9" s="11">
        <f t="shared" si="2"/>
        <v>1600</v>
      </c>
      <c r="H9" s="11">
        <f t="shared" si="3"/>
        <v>2293.3333333333335</v>
      </c>
      <c r="I9" s="11">
        <v>65</v>
      </c>
      <c r="J9" s="11">
        <f t="shared" si="4"/>
        <v>1950</v>
      </c>
      <c r="K9" s="11">
        <f>0+0+4+1+1+3+1+1+1+1</f>
        <v>13</v>
      </c>
      <c r="L9" s="11">
        <f t="shared" si="5"/>
        <v>845</v>
      </c>
      <c r="M9" s="11">
        <f t="shared" si="6"/>
        <v>2795</v>
      </c>
      <c r="N9" s="11">
        <f t="shared" si="7"/>
        <v>501.66666666666652</v>
      </c>
      <c r="O9" s="11">
        <f t="shared" si="8"/>
        <v>845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17</v>
      </c>
      <c r="F10" s="4">
        <f>0+0+1</f>
        <v>1</v>
      </c>
      <c r="G10" s="11">
        <f t="shared" si="2"/>
        <v>1388.3333333333335</v>
      </c>
      <c r="H10" s="11">
        <f t="shared" si="3"/>
        <v>2531.666666666667</v>
      </c>
      <c r="I10" s="11">
        <v>100</v>
      </c>
      <c r="J10" s="11">
        <f t="shared" si="4"/>
        <v>1700</v>
      </c>
      <c r="K10" s="11">
        <f>0+0+1+4+1+1+2+1+1+1+2</f>
        <v>14</v>
      </c>
      <c r="L10" s="11">
        <f t="shared" si="5"/>
        <v>1400</v>
      </c>
      <c r="M10" s="11">
        <f t="shared" si="6"/>
        <v>3100</v>
      </c>
      <c r="N10" s="11">
        <f t="shared" si="7"/>
        <v>568.33333333333303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>0+0+2</f>
        <v>2</v>
      </c>
      <c r="G11" s="11">
        <f t="shared" si="2"/>
        <v>2266.666666666667</v>
      </c>
      <c r="H11" s="11">
        <f t="shared" si="3"/>
        <v>4266.666666666667</v>
      </c>
      <c r="I11" s="11">
        <v>150</v>
      </c>
      <c r="J11" s="11">
        <f t="shared" si="4"/>
        <v>2550</v>
      </c>
      <c r="K11" s="11">
        <f>0+0+4+2+2+1+2+2+1+1</f>
        <v>15</v>
      </c>
      <c r="L11" s="11">
        <f t="shared" si="5"/>
        <v>2250</v>
      </c>
      <c r="M11" s="11">
        <f t="shared" si="6"/>
        <v>4800</v>
      </c>
      <c r="N11" s="11">
        <f t="shared" si="7"/>
        <v>533.33333333333303</v>
      </c>
      <c r="O11" s="11">
        <f t="shared" si="8"/>
        <v>2250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21</v>
      </c>
      <c r="F13" s="4">
        <f t="shared" si="1"/>
        <v>0</v>
      </c>
      <c r="G13" s="11">
        <f t="shared" si="2"/>
        <v>997.5</v>
      </c>
      <c r="H13" s="11">
        <f t="shared" si="3"/>
        <v>1567.5</v>
      </c>
      <c r="I13" s="64">
        <v>60</v>
      </c>
      <c r="J13" s="64">
        <f t="shared" si="4"/>
        <v>1260</v>
      </c>
      <c r="K13" s="11">
        <f>0+0+1+2+2+1+3+1+1+1</f>
        <v>12</v>
      </c>
      <c r="L13" s="11">
        <f t="shared" si="5"/>
        <v>720</v>
      </c>
      <c r="M13" s="11">
        <f t="shared" si="6"/>
        <v>1980</v>
      </c>
      <c r="N13" s="11">
        <f t="shared" si="7"/>
        <v>412.5</v>
      </c>
      <c r="O13" s="11">
        <f t="shared" si="8"/>
        <v>720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5</v>
      </c>
      <c r="F15" s="4">
        <f t="shared" si="1"/>
        <v>0</v>
      </c>
      <c r="G15" s="11">
        <f t="shared" si="2"/>
        <v>100</v>
      </c>
      <c r="H15" s="11">
        <f>(E15+K15)*D15</f>
        <v>260</v>
      </c>
      <c r="I15" s="64">
        <v>30</v>
      </c>
      <c r="J15" s="64">
        <f t="shared" si="4"/>
        <v>150</v>
      </c>
      <c r="K15" s="11">
        <f>0+0+2+1+1+1+1+2</f>
        <v>8</v>
      </c>
      <c r="L15" s="11">
        <f t="shared" si="5"/>
        <v>240</v>
      </c>
      <c r="M15" s="11">
        <f t="shared" si="6"/>
        <v>390</v>
      </c>
      <c r="N15" s="11">
        <f>M15-H15</f>
        <v>130</v>
      </c>
      <c r="O15" s="11">
        <f t="shared" si="8"/>
        <v>240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11393.75</v>
      </c>
      <c r="H19" s="17">
        <f>SUM(H5:H15)</f>
        <v>18971.666666666668</v>
      </c>
      <c r="I19" s="17"/>
      <c r="J19" s="17">
        <f>SUM(J5:J15)</f>
        <v>13735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0+0+1300+1040+520+795+465+575+830+445+660+460+405+630+985</f>
        <v>9110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22</v>
      </c>
      <c r="F22" s="4">
        <f>0+0+1</f>
        <v>1</v>
      </c>
      <c r="G22" s="11">
        <f>E22*D22</f>
        <v>891</v>
      </c>
      <c r="H22" s="11">
        <f>(E22+K22)*D22</f>
        <v>1093.5</v>
      </c>
      <c r="I22" s="4">
        <v>50</v>
      </c>
      <c r="J22" s="11">
        <f>(I22*E22)</f>
        <v>1100</v>
      </c>
      <c r="K22" s="11">
        <f>0+0+2+1+2</f>
        <v>5</v>
      </c>
      <c r="L22" s="11">
        <f>K22*I22</f>
        <v>250</v>
      </c>
      <c r="M22" s="11">
        <f>J22+L22</f>
        <v>1350</v>
      </c>
      <c r="N22" s="11">
        <f>M22-H22</f>
        <v>256.5</v>
      </c>
      <c r="O22" s="11">
        <f>L22</f>
        <v>250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13</v>
      </c>
      <c r="F23" s="4">
        <f t="shared" ref="F23:F32" si="11">0+0</f>
        <v>0</v>
      </c>
      <c r="G23" s="11">
        <f t="shared" ref="G23:G32" si="12">E23*D23</f>
        <v>509.16666666666663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650</v>
      </c>
      <c r="K23" s="11">
        <f>0+0+2+1+1</f>
        <v>4</v>
      </c>
      <c r="L23" s="11">
        <f t="shared" ref="L23:L31" si="15">K23*I23</f>
        <v>200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200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5</v>
      </c>
      <c r="F25" s="4">
        <f t="shared" si="11"/>
        <v>0</v>
      </c>
      <c r="G25" s="11">
        <f t="shared" si="12"/>
        <v>516.66666666666663</v>
      </c>
      <c r="H25" s="11">
        <f t="shared" si="13"/>
        <v>1343.3333333333333</v>
      </c>
      <c r="I25" s="4">
        <v>110</v>
      </c>
      <c r="J25" s="11">
        <f t="shared" si="14"/>
        <v>550</v>
      </c>
      <c r="K25" s="11">
        <f>0+0+1+1+1+2+2+1</f>
        <v>8</v>
      </c>
      <c r="L25" s="11">
        <f t="shared" si="15"/>
        <v>880</v>
      </c>
      <c r="M25" s="11">
        <f t="shared" si="16"/>
        <v>1430</v>
      </c>
      <c r="N25" s="11">
        <f t="shared" si="17"/>
        <v>86.666666666666742</v>
      </c>
      <c r="O25" s="11">
        <f t="shared" si="18"/>
        <v>880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5</v>
      </c>
      <c r="F26" s="4">
        <f t="shared" si="11"/>
        <v>0</v>
      </c>
      <c r="G26" s="11">
        <f t="shared" si="12"/>
        <v>491.66666666666663</v>
      </c>
      <c r="H26" s="11">
        <f t="shared" si="13"/>
        <v>1081.6666666666665</v>
      </c>
      <c r="I26" s="4">
        <v>110</v>
      </c>
      <c r="J26" s="11">
        <f t="shared" si="14"/>
        <v>550</v>
      </c>
      <c r="K26" s="11">
        <f>0+0+1+3+2</f>
        <v>6</v>
      </c>
      <c r="L26" s="11">
        <f t="shared" si="15"/>
        <v>660</v>
      </c>
      <c r="M26" s="11">
        <f t="shared" si="16"/>
        <v>1210</v>
      </c>
      <c r="N26" s="11">
        <f t="shared" si="17"/>
        <v>128.33333333333348</v>
      </c>
      <c r="O26" s="11">
        <f t="shared" si="18"/>
        <v>660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9</v>
      </c>
      <c r="F28" s="4">
        <f>0+0+1</f>
        <v>1</v>
      </c>
      <c r="G28" s="11">
        <f>E28*D28</f>
        <v>885</v>
      </c>
      <c r="H28" s="11">
        <f t="shared" si="13"/>
        <v>1671.6666666666665</v>
      </c>
      <c r="I28" s="4">
        <v>110</v>
      </c>
      <c r="J28" s="11">
        <f t="shared" si="14"/>
        <v>990</v>
      </c>
      <c r="K28" s="11">
        <f>0+0+1+1+3+2+1</f>
        <v>8</v>
      </c>
      <c r="L28" s="11">
        <f t="shared" si="15"/>
        <v>880</v>
      </c>
      <c r="M28" s="11">
        <f t="shared" si="16"/>
        <v>1870</v>
      </c>
      <c r="N28" s="11">
        <f t="shared" si="17"/>
        <v>198.33333333333348</v>
      </c>
      <c r="O28" s="11">
        <f t="shared" si="18"/>
        <v>880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</v>
      </c>
      <c r="F31" s="4">
        <f t="shared" si="11"/>
        <v>0</v>
      </c>
      <c r="G31" s="11">
        <f t="shared" si="12"/>
        <v>91.666666666666671</v>
      </c>
      <c r="H31" s="11">
        <f t="shared" si="13"/>
        <v>550</v>
      </c>
      <c r="I31" s="4">
        <v>115</v>
      </c>
      <c r="J31" s="11">
        <f t="shared" si="14"/>
        <v>115</v>
      </c>
      <c r="K31" s="11">
        <f>0+0+1+1+1+2</f>
        <v>5</v>
      </c>
      <c r="L31" s="11">
        <f t="shared" si="15"/>
        <v>575</v>
      </c>
      <c r="M31" s="11">
        <f t="shared" si="16"/>
        <v>690</v>
      </c>
      <c r="N31" s="11">
        <f t="shared" si="17"/>
        <v>140</v>
      </c>
      <c r="O31" s="11">
        <f t="shared" si="18"/>
        <v>575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3</v>
      </c>
      <c r="F32" s="4">
        <f t="shared" si="11"/>
        <v>0</v>
      </c>
      <c r="G32" s="11">
        <f t="shared" si="12"/>
        <v>412.5</v>
      </c>
      <c r="H32" s="11">
        <f t="shared" si="13"/>
        <v>825</v>
      </c>
      <c r="I32" s="4">
        <v>148</v>
      </c>
      <c r="J32" s="11">
        <f t="shared" si="14"/>
        <v>444</v>
      </c>
      <c r="K32" s="11">
        <f>0+0+1+2</f>
        <v>3</v>
      </c>
      <c r="L32" s="11">
        <f>K32*I32</f>
        <v>444</v>
      </c>
      <c r="M32" s="11">
        <f t="shared" si="16"/>
        <v>888</v>
      </c>
      <c r="N32" s="11">
        <f t="shared" si="17"/>
        <v>63</v>
      </c>
      <c r="O32" s="11">
        <f t="shared" si="18"/>
        <v>444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4657.666666666667</v>
      </c>
      <c r="H33" s="17">
        <f>SUM(H22:H32)</f>
        <v>8240.9999999999982</v>
      </c>
      <c r="I33" s="16"/>
      <c r="J33" s="17">
        <f>SUM(J22:J32)</f>
        <v>5399</v>
      </c>
      <c r="K33" s="11">
        <f t="shared" si="19"/>
        <v>0</v>
      </c>
      <c r="L33" s="18">
        <f>SUM(L22:L32)</f>
        <v>4069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0+0+60+425+220+478+335+160+220+170+650+335+1016</f>
        <v>4069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16</v>
      </c>
      <c r="F39" s="4">
        <f>0+0+2</f>
        <v>2</v>
      </c>
      <c r="G39" s="11">
        <f t="shared" si="26"/>
        <v>1886.6666666666667</v>
      </c>
      <c r="H39" s="11">
        <f t="shared" si="27"/>
        <v>5306.25</v>
      </c>
      <c r="I39" s="4">
        <v>135</v>
      </c>
      <c r="J39" s="11">
        <f t="shared" si="21"/>
        <v>2160</v>
      </c>
      <c r="K39" s="11">
        <f>0+0+2+3+4+4+4+4+4+4</f>
        <v>29</v>
      </c>
      <c r="L39" s="11">
        <f>K39*I39</f>
        <v>3915</v>
      </c>
      <c r="M39" s="11">
        <f t="shared" si="22"/>
        <v>6075</v>
      </c>
      <c r="N39" s="11">
        <f t="shared" si="23"/>
        <v>768.75</v>
      </c>
      <c r="O39" s="11">
        <f t="shared" si="24"/>
        <v>3915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4</v>
      </c>
      <c r="F40" s="4">
        <f t="shared" si="25"/>
        <v>0</v>
      </c>
      <c r="G40" s="11">
        <f t="shared" si="26"/>
        <v>255.83333333333334</v>
      </c>
      <c r="H40" s="11">
        <f t="shared" si="27"/>
        <v>767.5</v>
      </c>
      <c r="I40" s="4">
        <v>75</v>
      </c>
      <c r="J40" s="11">
        <f t="shared" si="21"/>
        <v>300</v>
      </c>
      <c r="K40" s="11">
        <f>0+0+2+1+1+1+2+1</f>
        <v>8</v>
      </c>
      <c r="L40" s="11">
        <f t="shared" si="29"/>
        <v>600</v>
      </c>
      <c r="M40" s="11">
        <f t="shared" si="22"/>
        <v>900</v>
      </c>
      <c r="N40" s="11">
        <f t="shared" si="23"/>
        <v>132.5</v>
      </c>
      <c r="O40" s="11">
        <f t="shared" si="24"/>
        <v>600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28.5</v>
      </c>
      <c r="F42" s="4">
        <f t="shared" si="25"/>
        <v>0</v>
      </c>
      <c r="G42" s="11">
        <f t="shared" si="26"/>
        <v>2052</v>
      </c>
      <c r="H42" s="11">
        <f t="shared" si="27"/>
        <v>3600</v>
      </c>
      <c r="I42" s="4">
        <v>100</v>
      </c>
      <c r="J42" s="11">
        <f t="shared" si="21"/>
        <v>2850</v>
      </c>
      <c r="K42" s="11">
        <f>0+0+3+1+0.5+1.5+1+2+4+3.5+1+4</f>
        <v>21.5</v>
      </c>
      <c r="L42" s="11">
        <f t="shared" si="29"/>
        <v>2150</v>
      </c>
      <c r="M42" s="11">
        <f>J41+L41</f>
        <v>1485</v>
      </c>
      <c r="N42" s="11">
        <f t="shared" si="23"/>
        <v>-2115</v>
      </c>
      <c r="O42" s="11">
        <f t="shared" si="24"/>
        <v>2150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6626.5833333333339</v>
      </c>
      <c r="H44" s="11">
        <f t="shared" si="27"/>
        <v>0</v>
      </c>
      <c r="I44" s="16"/>
      <c r="J44" s="21">
        <f>SUM(J36:J43)</f>
        <v>8131</v>
      </c>
      <c r="K44" s="11"/>
      <c r="L44" s="17">
        <f>SUM(L36:L43)</f>
        <v>7297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</f>
        <v>7297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51.25</v>
      </c>
      <c r="F47" s="4">
        <f>0+0</f>
        <v>0</v>
      </c>
      <c r="G47" s="11">
        <f>E47*D47</f>
        <v>3946.25</v>
      </c>
      <c r="H47" s="11">
        <f>(E47+K47)*D47</f>
        <v>5236</v>
      </c>
      <c r="I47" s="4">
        <v>115</v>
      </c>
      <c r="J47" s="11">
        <f>(I47*E47)</f>
        <v>5893.75</v>
      </c>
      <c r="K47" s="11">
        <f>0+0+2.5+2.5+3.5+0.25+1+1+0.5+1+2.25+1.25+1</f>
        <v>16.75</v>
      </c>
      <c r="L47" s="11">
        <f>K47*I47</f>
        <v>1926.25</v>
      </c>
      <c r="M47" s="11">
        <f>J47+L47</f>
        <v>7820</v>
      </c>
      <c r="N47" s="11">
        <f>M47-H47</f>
        <v>2584</v>
      </c>
      <c r="O47" s="11">
        <f>L47</f>
        <v>1926.25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3946.25</v>
      </c>
      <c r="H50" s="17">
        <f>SUM(H47:H49)</f>
        <v>5236</v>
      </c>
      <c r="I50" s="16"/>
      <c r="J50" s="17">
        <f>SUM(J47:J49)</f>
        <v>5893.75</v>
      </c>
      <c r="K50" s="17"/>
      <c r="L50" s="17">
        <f>SUM(L47:L49)</f>
        <v>1926.25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</f>
        <v>1926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20</v>
      </c>
      <c r="F57" s="4">
        <f t="shared" si="37"/>
        <v>0</v>
      </c>
      <c r="G57" s="11">
        <f t="shared" si="31"/>
        <v>250</v>
      </c>
      <c r="H57" s="11">
        <f t="shared" si="32"/>
        <v>325</v>
      </c>
      <c r="I57" s="5">
        <v>20</v>
      </c>
      <c r="J57" s="11">
        <f t="shared" si="33"/>
        <v>400</v>
      </c>
      <c r="K57" s="11">
        <f>0+0+1+2+2+1</f>
        <v>6</v>
      </c>
      <c r="L57" s="11">
        <f t="shared" si="38"/>
        <v>120</v>
      </c>
      <c r="M57" s="11">
        <f t="shared" si="34"/>
        <v>520</v>
      </c>
      <c r="N57" s="11">
        <f t="shared" si="35"/>
        <v>195</v>
      </c>
      <c r="O57" s="11">
        <f t="shared" si="36"/>
        <v>120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46</v>
      </c>
      <c r="F58" s="4">
        <f>0+0+1</f>
        <v>1</v>
      </c>
      <c r="G58" s="11">
        <f t="shared" si="31"/>
        <v>1380</v>
      </c>
      <c r="H58" s="11">
        <f t="shared" si="32"/>
        <v>1620</v>
      </c>
      <c r="I58" s="5">
        <v>35</v>
      </c>
      <c r="J58" s="11">
        <f t="shared" si="33"/>
        <v>1610</v>
      </c>
      <c r="K58" s="11">
        <f>0+0+2+2-2+1+1+4</f>
        <v>8</v>
      </c>
      <c r="L58" s="11">
        <f t="shared" si="38"/>
        <v>280</v>
      </c>
      <c r="M58" s="11">
        <f t="shared" si="34"/>
        <v>1890</v>
      </c>
      <c r="N58" s="11">
        <f t="shared" si="35"/>
        <v>270</v>
      </c>
      <c r="O58" s="11">
        <f t="shared" si="36"/>
        <v>280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8</v>
      </c>
      <c r="F60" s="4">
        <f t="shared" si="37"/>
        <v>0</v>
      </c>
      <c r="G60" s="11">
        <f t="shared" si="31"/>
        <v>1040</v>
      </c>
      <c r="H60" s="11">
        <f t="shared" si="32"/>
        <v>1300</v>
      </c>
      <c r="I60" s="5">
        <v>170</v>
      </c>
      <c r="J60" s="11">
        <f t="shared" si="33"/>
        <v>1360</v>
      </c>
      <c r="K60" s="11">
        <f>0+0+1+1</f>
        <v>2</v>
      </c>
      <c r="L60" s="11">
        <f t="shared" si="38"/>
        <v>340</v>
      </c>
      <c r="M60" s="11">
        <f t="shared" si="34"/>
        <v>1700</v>
      </c>
      <c r="N60" s="11">
        <f t="shared" si="35"/>
        <v>400</v>
      </c>
      <c r="O60" s="11">
        <f t="shared" si="36"/>
        <v>340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5407.75</v>
      </c>
      <c r="H64" s="17">
        <f>SUM(H53:H63)</f>
        <v>6444</v>
      </c>
      <c r="I64" s="39"/>
      <c r="J64" s="17">
        <f>SUM(J53:J63)</f>
        <v>6370</v>
      </c>
      <c r="K64" s="41"/>
      <c r="L64" s="17">
        <f>SUM(L53:L63)</f>
        <v>1240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</f>
        <v>1240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7</v>
      </c>
      <c r="F71" s="4">
        <f t="shared" si="48"/>
        <v>0</v>
      </c>
      <c r="G71" s="11">
        <f t="shared" si="41"/>
        <v>259</v>
      </c>
      <c r="H71" s="11">
        <f t="shared" si="42"/>
        <v>444</v>
      </c>
      <c r="I71" s="5">
        <v>50</v>
      </c>
      <c r="J71" s="11">
        <f t="shared" si="43"/>
        <v>350</v>
      </c>
      <c r="K71" s="11">
        <f>0+0+1+1+1+1+1</f>
        <v>5</v>
      </c>
      <c r="L71" s="11">
        <f t="shared" si="44"/>
        <v>250</v>
      </c>
      <c r="M71" s="11">
        <f t="shared" si="45"/>
        <v>600</v>
      </c>
      <c r="N71" s="11">
        <f t="shared" si="46"/>
        <v>156</v>
      </c>
      <c r="O71" s="11">
        <f t="shared" si="47"/>
        <v>250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3906.875</v>
      </c>
      <c r="H75" s="17">
        <f>SUM(H67:H74)</f>
        <v>5398.0625</v>
      </c>
      <c r="I75" s="39"/>
      <c r="J75" s="17">
        <f>SUM(J67:J74)</f>
        <v>4610</v>
      </c>
      <c r="K75" s="41"/>
      <c r="L75" s="17">
        <f>SUM(L67:L74)</f>
        <v>1725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0+0+90+50+50+180+370+245+230+90+180+100+140</f>
        <v>1725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35938.875</v>
      </c>
    </row>
    <row r="83" spans="1:16">
      <c r="A83" s="23" t="s">
        <v>54</v>
      </c>
      <c r="B83" s="44">
        <f>J19+J33+J44+J50+J64+J75</f>
        <v>44138.75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16257.25</v>
      </c>
    </row>
    <row r="89" spans="1:16">
      <c r="A89" s="52" t="s">
        <v>56</v>
      </c>
      <c r="B89" s="53">
        <f>P19+P33+P44+P50+P64+P75</f>
        <v>25367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53313.270833333336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2015-08-13T18:37:51Z</dcterms:modified>
</cp:coreProperties>
</file>