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7" i="1"/>
  <c r="P56"/>
  <c r="P43"/>
  <c r="P14"/>
  <c r="K13"/>
  <c r="K12"/>
  <c r="K11"/>
  <c r="K9"/>
  <c r="K8"/>
  <c r="K7"/>
  <c r="K6"/>
  <c r="K5"/>
  <c r="K40"/>
  <c r="K47"/>
  <c r="K62"/>
  <c r="K59"/>
  <c r="F7"/>
  <c r="B71"/>
  <c r="P27"/>
  <c r="K17"/>
  <c r="K10"/>
  <c r="K60"/>
  <c r="K61"/>
  <c r="F11"/>
  <c r="D17" l="1"/>
  <c r="F17"/>
  <c r="K46"/>
  <c r="L46" s="1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M7" l="1"/>
  <c r="L5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H9" l="1"/>
  <c r="N9" s="1"/>
  <c r="H11"/>
  <c r="J11"/>
  <c r="N46"/>
  <c r="J47"/>
  <c r="M47" s="1"/>
  <c r="N47" s="1"/>
  <c r="H62"/>
  <c r="N62" s="1"/>
  <c r="J61"/>
  <c r="M61" s="1"/>
  <c r="H61"/>
  <c r="G62"/>
  <c r="G67" s="1"/>
  <c r="N48"/>
  <c r="N13"/>
  <c r="L14"/>
  <c r="B78" s="1"/>
  <c r="M1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H14" l="1"/>
  <c r="N61"/>
  <c r="J56"/>
  <c r="M56"/>
  <c r="H67"/>
  <c r="J14"/>
  <c r="M14"/>
  <c r="N11"/>
  <c r="M30"/>
  <c r="J37"/>
  <c r="N56"/>
  <c r="M18"/>
  <c r="N18" s="1"/>
  <c r="N27" s="1"/>
  <c r="J27"/>
  <c r="N43"/>
  <c r="N59"/>
  <c r="N67" s="1"/>
  <c r="B72"/>
  <c r="N5"/>
  <c r="B80"/>
  <c r="B75" l="1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<sst xmlns="http://schemas.openxmlformats.org/spreadsheetml/2006/main" count="171" uniqueCount="88">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</sst>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60" activePane="bottomLeft" state="frozen"/>
      <selection pane="bottomLeft" activeCell="P68" sqref="P6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117</v>
      </c>
      <c r="F5" s="4">
        <f>0+0+2+3</f>
        <v>5</v>
      </c>
      <c r="G5" s="11">
        <f>E5*D5</f>
        <v>2291.25</v>
      </c>
      <c r="H5" s="11">
        <f>(E5+K5)*D5</f>
        <v>4445.4166666666661</v>
      </c>
      <c r="I5" s="11">
        <v>25</v>
      </c>
      <c r="J5" s="11">
        <f>(I5*E5)</f>
        <v>2925</v>
      </c>
      <c r="K5" s="11">
        <f>0+0+9+14+1+6+2+13+11+12+6+4+2+2+4+6+11+7</f>
        <v>110</v>
      </c>
      <c r="L5" s="11">
        <f>K5*I5</f>
        <v>2750</v>
      </c>
      <c r="M5" s="11">
        <f>J5+L5</f>
        <v>5675</v>
      </c>
      <c r="N5" s="11">
        <f>M5-H5</f>
        <v>1229.5833333333339</v>
      </c>
      <c r="O5" s="11">
        <f>L5</f>
        <v>2750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47</v>
      </c>
      <c r="F6" s="4">
        <f>0+0+3+1</f>
        <v>4</v>
      </c>
      <c r="G6" s="11">
        <f t="shared" ref="G6:G13" si="1">E6*D6</f>
        <v>1566.6666666666667</v>
      </c>
      <c r="H6" s="11">
        <f t="shared" ref="H6:H13" si="2">(E6+K6)*D6</f>
        <v>3200</v>
      </c>
      <c r="I6" s="11">
        <v>40</v>
      </c>
      <c r="J6" s="11">
        <f t="shared" ref="J6:J13" si="3">(I6*E6)</f>
        <v>1880</v>
      </c>
      <c r="K6" s="11">
        <f>0+0+2+1+4+2+4+7+7+4+4+1+1+1+3+4+4</f>
        <v>49</v>
      </c>
      <c r="L6" s="11">
        <f t="shared" ref="L6:L13" si="4">K6*I6</f>
        <v>1960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1960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33</v>
      </c>
      <c r="F7" s="4">
        <f>0+0+3+2</f>
        <v>5</v>
      </c>
      <c r="G7" s="11">
        <f t="shared" si="1"/>
        <v>1732.5</v>
      </c>
      <c r="H7" s="11">
        <f t="shared" si="2"/>
        <v>4042.5</v>
      </c>
      <c r="I7" s="11">
        <v>60</v>
      </c>
      <c r="J7" s="11">
        <f t="shared" si="3"/>
        <v>1980</v>
      </c>
      <c r="K7" s="11">
        <f>0+0+1+5+3+3+2+2+2+6+1+2+1+3+7+3+3</f>
        <v>44</v>
      </c>
      <c r="L7" s="11">
        <f t="shared" si="4"/>
        <v>2640</v>
      </c>
      <c r="M7" s="11">
        <f t="shared" si="5"/>
        <v>4620</v>
      </c>
      <c r="N7" s="11">
        <f t="shared" si="6"/>
        <v>577.5</v>
      </c>
      <c r="O7" s="11">
        <f t="shared" si="7"/>
        <v>2640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12</v>
      </c>
      <c r="F8" s="4">
        <f>0+0+1+2</f>
        <v>3</v>
      </c>
      <c r="G8" s="11">
        <f t="shared" si="1"/>
        <v>350</v>
      </c>
      <c r="H8" s="11">
        <f t="shared" si="2"/>
        <v>2100</v>
      </c>
      <c r="I8" s="11">
        <v>40</v>
      </c>
      <c r="J8" s="11">
        <f t="shared" si="3"/>
        <v>480</v>
      </c>
      <c r="K8" s="11">
        <f>0+0+1+3+1+3+1+9+2+7+1+1+1+3+3+3+10+11</f>
        <v>60</v>
      </c>
      <c r="L8" s="11">
        <f t="shared" si="4"/>
        <v>2400</v>
      </c>
      <c r="M8" s="11">
        <f t="shared" si="5"/>
        <v>2880</v>
      </c>
      <c r="N8" s="11">
        <f t="shared" si="6"/>
        <v>780</v>
      </c>
      <c r="O8" s="11">
        <f t="shared" si="7"/>
        <v>2400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23</v>
      </c>
      <c r="F9" s="4">
        <f>0+0+2+1</f>
        <v>3</v>
      </c>
      <c r="G9" s="11">
        <f t="shared" si="1"/>
        <v>1126.0416666666667</v>
      </c>
      <c r="H9" s="11">
        <f t="shared" si="2"/>
        <v>3525</v>
      </c>
      <c r="I9" s="11">
        <v>60</v>
      </c>
      <c r="J9" s="11">
        <f t="shared" si="3"/>
        <v>1380</v>
      </c>
      <c r="K9" s="11">
        <f>0+0+2+4+3+4+1+3+2+4+7+4+4+1+5+4+1</f>
        <v>49</v>
      </c>
      <c r="L9" s="11">
        <f t="shared" si="4"/>
        <v>2940</v>
      </c>
      <c r="M9" s="11">
        <f t="shared" si="5"/>
        <v>4320</v>
      </c>
      <c r="N9" s="11">
        <f t="shared" si="6"/>
        <v>795</v>
      </c>
      <c r="O9" s="11">
        <f t="shared" si="7"/>
        <v>2940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20</v>
      </c>
      <c r="F10" s="4">
        <f>0+0+5</f>
        <v>5</v>
      </c>
      <c r="G10" s="11">
        <f t="shared" si="1"/>
        <v>1633.3333333333335</v>
      </c>
      <c r="H10" s="11">
        <f t="shared" si="2"/>
        <v>4900</v>
      </c>
      <c r="I10" s="11">
        <v>100</v>
      </c>
      <c r="J10" s="11">
        <f t="shared" si="3"/>
        <v>2000</v>
      </c>
      <c r="K10" s="11">
        <f>0+0+2+5+2+2+2+4+2+5+2+1+3+3+1+6</f>
        <v>40</v>
      </c>
      <c r="L10" s="11">
        <f t="shared" si="4"/>
        <v>4000</v>
      </c>
      <c r="M10" s="11">
        <f t="shared" si="5"/>
        <v>6000</v>
      </c>
      <c r="N10" s="11">
        <f t="shared" si="6"/>
        <v>1100</v>
      </c>
      <c r="O10" s="11">
        <f t="shared" si="7"/>
        <v>4000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18</v>
      </c>
      <c r="F11" s="4">
        <f>0+0+4+2</f>
        <v>6</v>
      </c>
      <c r="G11" s="11">
        <f t="shared" si="1"/>
        <v>2400</v>
      </c>
      <c r="H11" s="11">
        <f t="shared" si="2"/>
        <v>5600</v>
      </c>
      <c r="I11" s="11">
        <v>150</v>
      </c>
      <c r="J11" s="11">
        <f t="shared" si="3"/>
        <v>2700</v>
      </c>
      <c r="K11" s="11">
        <f>0+0+1+2+2+1+3+4+1+1+2+4+3</f>
        <v>24</v>
      </c>
      <c r="L11" s="11">
        <f t="shared" si="4"/>
        <v>3600</v>
      </c>
      <c r="M11" s="11">
        <f t="shared" si="5"/>
        <v>6300</v>
      </c>
      <c r="N11" s="11">
        <f t="shared" si="6"/>
        <v>700</v>
      </c>
      <c r="O11" s="11">
        <f t="shared" si="7"/>
        <v>3600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15</v>
      </c>
      <c r="F12" s="65">
        <f>0+0+3</f>
        <v>3</v>
      </c>
      <c r="G12" s="11">
        <f t="shared" si="1"/>
        <v>750</v>
      </c>
      <c r="H12" s="11">
        <f t="shared" si="2"/>
        <v>1800</v>
      </c>
      <c r="I12" s="66">
        <v>60</v>
      </c>
      <c r="J12" s="66">
        <f t="shared" si="3"/>
        <v>900</v>
      </c>
      <c r="K12" s="11">
        <f>0+0+1+1+2+6+2+3+1+1+3+1</f>
        <v>21</v>
      </c>
      <c r="L12" s="11">
        <f t="shared" si="4"/>
        <v>1260</v>
      </c>
      <c r="M12" s="11">
        <f t="shared" si="5"/>
        <v>2160</v>
      </c>
      <c r="N12" s="11">
        <f t="shared" si="6"/>
        <v>360</v>
      </c>
      <c r="O12" s="11">
        <f t="shared" si="7"/>
        <v>1260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11</v>
      </c>
      <c r="F13" s="65">
        <f>0+0+3</f>
        <v>3</v>
      </c>
      <c r="G13" s="11">
        <f t="shared" si="1"/>
        <v>522.5</v>
      </c>
      <c r="H13" s="11">
        <f t="shared" si="2"/>
        <v>1710</v>
      </c>
      <c r="I13" s="66">
        <v>60</v>
      </c>
      <c r="J13" s="66">
        <f t="shared" si="3"/>
        <v>660</v>
      </c>
      <c r="K13" s="11">
        <f>0+0+2+2+3+1+4+1+2+2+1+1+1+2+1+2</f>
        <v>25</v>
      </c>
      <c r="L13" s="11">
        <f t="shared" si="4"/>
        <v>1500</v>
      </c>
      <c r="M13" s="11">
        <f t="shared" si="5"/>
        <v>2160</v>
      </c>
      <c r="N13" s="11">
        <f t="shared" si="6"/>
        <v>450</v>
      </c>
      <c r="O13" s="11">
        <f t="shared" si="7"/>
        <v>1500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12372.291666666668</v>
      </c>
      <c r="H14" s="17">
        <f>SUM(H5:H13)</f>
        <v>31322.916666666664</v>
      </c>
      <c r="I14" s="17"/>
      <c r="J14" s="17">
        <f>SUM(J5:J13)</f>
        <v>14905</v>
      </c>
      <c r="K14" s="18"/>
      <c r="L14" s="18">
        <f>SUM(L5:L13)</f>
        <v>23050</v>
      </c>
      <c r="M14" s="18">
        <f>SUM(M5:M13)</f>
        <v>37955</v>
      </c>
      <c r="N14" s="18">
        <f>SUM(N5:N13)</f>
        <v>6632.0833333333339</v>
      </c>
      <c r="O14" s="18">
        <f>SUM(O5:O13)-P14</f>
        <v>0</v>
      </c>
      <c r="P14" s="17">
        <f>0+0+630+1245+1710+725+1230+610+1405+1545+4520+760+940+690+830+1450+2935+1825</f>
        <v>23050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</v>
      </c>
      <c r="F17" s="4">
        <f>0+0+1</f>
        <v>1</v>
      </c>
      <c r="G17" s="11">
        <f>E17*D17</f>
        <v>81</v>
      </c>
      <c r="H17" s="11">
        <f>(E17+K17)*D17</f>
        <v>972</v>
      </c>
      <c r="I17" s="4">
        <v>50</v>
      </c>
      <c r="J17" s="11">
        <f>(I17*E17)</f>
        <v>100</v>
      </c>
      <c r="K17" s="11">
        <f>0+0+2+6+1+1+2+5+5</f>
        <v>22</v>
      </c>
      <c r="L17" s="11">
        <f>K17*I17</f>
        <v>1100</v>
      </c>
      <c r="M17" s="11">
        <f>J17+L17</f>
        <v>1200</v>
      </c>
      <c r="N17" s="11">
        <f>M17-H17</f>
        <v>228</v>
      </c>
      <c r="O17" s="11">
        <f>L17</f>
        <v>1100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81</v>
      </c>
      <c r="H27" s="17">
        <f>SUM(H17:H26)</f>
        <v>972</v>
      </c>
      <c r="I27" s="16"/>
      <c r="J27" s="17">
        <f>SUM(J17:J26)</f>
        <v>100</v>
      </c>
      <c r="K27" s="18"/>
      <c r="L27" s="18">
        <f>SUM(L17:L26)</f>
        <v>1100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0+0+400+50+50+100+250+250</f>
        <v>1100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38</v>
      </c>
      <c r="F40" s="4">
        <f>0+0+1</f>
        <v>1</v>
      </c>
      <c r="G40" s="11">
        <f t="shared" ref="G40:G42" si="29">E40*D40</f>
        <v>2964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4180</v>
      </c>
      <c r="K40" s="11">
        <f>0+0+2+5+4+1</f>
        <v>12</v>
      </c>
      <c r="L40" s="11">
        <f t="shared" ref="L40:L42" si="32">K40*I40</f>
        <v>1320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1320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2964</v>
      </c>
      <c r="H43" s="17">
        <f>SUM(H40:H42)</f>
        <v>3900</v>
      </c>
      <c r="I43" s="16"/>
      <c r="J43" s="17">
        <f>SUM(J40:J42)</f>
        <v>4180</v>
      </c>
      <c r="K43" s="17"/>
      <c r="L43" s="17">
        <f>SUM(L40:L42)</f>
        <v>1320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0+0+220+550+550</f>
        <v>1320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16</v>
      </c>
      <c r="F47" s="4">
        <f>0+0+3</f>
        <v>3</v>
      </c>
      <c r="G47" s="11">
        <f t="shared" si="39"/>
        <v>3632</v>
      </c>
      <c r="H47" s="11">
        <f t="shared" si="40"/>
        <v>5448</v>
      </c>
      <c r="I47" s="5">
        <v>250</v>
      </c>
      <c r="J47" s="11">
        <f t="shared" si="41"/>
        <v>4000</v>
      </c>
      <c r="K47" s="11">
        <f>0+0+2+1+1+1+1+1+1</f>
        <v>8</v>
      </c>
      <c r="L47" s="11">
        <f t="shared" si="42"/>
        <v>2000</v>
      </c>
      <c r="M47" s="11">
        <f t="shared" si="43"/>
        <v>6000</v>
      </c>
      <c r="N47" s="11">
        <f t="shared" si="44"/>
        <v>552</v>
      </c>
      <c r="O47" s="11">
        <f t="shared" si="45"/>
        <v>2000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10437</v>
      </c>
      <c r="H56" s="17">
        <f>SUM(H46:H55)</f>
        <v>12480</v>
      </c>
      <c r="I56" s="39"/>
      <c r="J56" s="17">
        <f>SUM(J46:J55)</f>
        <v>11830</v>
      </c>
      <c r="K56" s="41"/>
      <c r="L56" s="17">
        <f>SUM(L46:L55)</f>
        <v>2250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0+0+1250-1250+500+250+500+250+250+250+250</f>
        <v>2250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14</v>
      </c>
      <c r="F59" s="4">
        <f>0+0+1</f>
        <v>1</v>
      </c>
      <c r="G59" s="11">
        <f t="shared" ref="G59:G66" si="49">E59*D59</f>
        <v>1974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2170</v>
      </c>
      <c r="K59" s="11">
        <f>0+0+1+1</f>
        <v>2</v>
      </c>
      <c r="L59" s="11">
        <f t="shared" ref="L59:L66" si="52">K59*I59</f>
        <v>310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310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10</v>
      </c>
      <c r="F62" s="4">
        <f>0+0+1</f>
        <v>1</v>
      </c>
      <c r="G62" s="11">
        <f t="shared" si="49"/>
        <v>773.125</v>
      </c>
      <c r="H62" s="11">
        <f t="shared" si="50"/>
        <v>1237</v>
      </c>
      <c r="I62" s="5">
        <v>85</v>
      </c>
      <c r="J62" s="11">
        <f t="shared" si="51"/>
        <v>850</v>
      </c>
      <c r="K62" s="11">
        <f>0+0+2+1+1+1+1</f>
        <v>6</v>
      </c>
      <c r="L62" s="11">
        <f t="shared" si="52"/>
        <v>510</v>
      </c>
      <c r="M62" s="11">
        <f t="shared" si="53"/>
        <v>1360</v>
      </c>
      <c r="N62" s="11">
        <f t="shared" si="54"/>
        <v>123</v>
      </c>
      <c r="O62" s="11">
        <f t="shared" si="55"/>
        <v>510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4602.958333333333</v>
      </c>
      <c r="H67" s="17">
        <f>SUM(H59:H66)</f>
        <v>6122</v>
      </c>
      <c r="I67" s="39"/>
      <c r="J67" s="17">
        <f>SUM(J59:J66)</f>
        <v>5060</v>
      </c>
      <c r="K67" s="41"/>
      <c r="L67" s="17">
        <f>SUM(L59:L66)</f>
        <v>1670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0+0+240+185+155+85+255+255+170+85+240</f>
        <v>1670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26605+18602+52.5-19.48+972+1400+2590+1600+1260</f>
        <v>53062.02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30457.25</v>
      </c>
    </row>
    <row r="73" spans="1:16">
      <c r="A73" s="23" t="s">
        <v>64</v>
      </c>
      <c r="B73" s="44">
        <f>J14+J27+J37+J43+J56+J67</f>
        <v>36075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54796.916666666664</v>
      </c>
    </row>
    <row r="76" spans="1:16">
      <c r="A76" s="43" t="s">
        <v>62</v>
      </c>
      <c r="B76" s="48">
        <f>M14+M27+M37+M43+M56+M67</f>
        <v>65465</v>
      </c>
    </row>
    <row r="77" spans="1:16">
      <c r="A77" s="24" t="s">
        <v>61</v>
      </c>
      <c r="B77" s="27">
        <f>N14+N27+N37+N43+N56+N67</f>
        <v>10668.083333333334</v>
      </c>
    </row>
    <row r="78" spans="1:16" ht="15.75" thickBot="1">
      <c r="A78" s="49" t="s">
        <v>70</v>
      </c>
      <c r="B78" s="50">
        <f>L14+L27+L37+L43+L56+L67</f>
        <v>29390</v>
      </c>
    </row>
    <row r="79" spans="1:16">
      <c r="A79" s="52" t="s">
        <v>66</v>
      </c>
      <c r="B79" s="53">
        <f>P14+P27+P37+P43+P56+P67</f>
        <v>29390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27655.103333333333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63730.103333333333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2015-02-22T18:35:32Z</dcterms:modified>
</cp:coreProperties>
</file>