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ynologyDrive\Code_and_Scripts\for_work\toir_plan_checklist\Template\"/>
    </mc:Choice>
  </mc:AlternateContent>
  <xr:revisionPtr revIDLastSave="0" documentId="13_ncr:1_{B03A799A-0B55-4A76-A7E0-DD6F6B4E6C2F}" xr6:coauthVersionLast="47" xr6:coauthVersionMax="47" xr10:uidLastSave="{00000000-0000-0000-0000-000000000000}"/>
  <bookViews>
    <workbookView xWindow="2940" yWindow="3690" windowWidth="25410" windowHeight="11295" activeTab="1" xr2:uid="{87260E27-6010-4F4C-902C-0FBBD21A1BB8}"/>
  </bookViews>
  <sheets>
    <sheet name="sheet" sheetId="4" r:id="rId1"/>
    <sheet name="gen_cl" sheetId="6" r:id="rId2"/>
    <sheet name="Контакты СУБ-ОВ" sheetId="5" r:id="rId3"/>
  </sheets>
  <definedNames>
    <definedName name="_xlnm._FilterDatabase" localSheetId="2" hidden="1">'Контакты СУБ-ОВ'!$B$3:$E$3</definedName>
    <definedName name="_xlnm.Print_Titles" localSheetId="0">sheet!$3:$3</definedName>
    <definedName name="_xlnm.Print_Titles" localSheetId="2">'Контакты СУБ-ОВ'!#REF!</definedName>
    <definedName name="_xlnm.Print_Area" localSheetId="0">sheet!$B$1:$AH$325</definedName>
    <definedName name="_xlnm.Print_Area" localSheetId="2">'Контакты СУБ-ОВ'!$A$1:$D$32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6" l="1"/>
  <c r="I2" i="6"/>
  <c r="I3" i="6"/>
  <c r="I4" i="6"/>
  <c r="I5" i="6"/>
  <c r="I6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AA2" i="4" l="1"/>
  <c r="AA219" i="4"/>
  <c r="AA218" i="4"/>
  <c r="AA217" i="4"/>
  <c r="AA216" i="4"/>
  <c r="AA215" i="4"/>
  <c r="AA214" i="4"/>
  <c r="AA213" i="4"/>
  <c r="AA212" i="4"/>
  <c r="AA211" i="4"/>
  <c r="AA210" i="4"/>
  <c r="X120" i="4"/>
  <c r="X214" i="4"/>
  <c r="X215" i="4"/>
  <c r="X216" i="4"/>
  <c r="X217" i="4"/>
  <c r="X218" i="4"/>
  <c r="X210" i="4"/>
  <c r="X211" i="4"/>
  <c r="X212" i="4"/>
  <c r="X213" i="4"/>
  <c r="X219" i="4"/>
  <c r="AA120" i="4"/>
  <c r="AA318" i="4"/>
  <c r="AA315" i="4"/>
  <c r="AA313" i="4"/>
  <c r="AA309" i="4"/>
  <c r="AA308" i="4"/>
  <c r="AA307" i="4"/>
  <c r="AA306" i="4"/>
  <c r="AA301" i="4"/>
  <c r="AA300" i="4"/>
  <c r="AA298" i="4"/>
  <c r="AA297" i="4"/>
  <c r="AA296" i="4"/>
  <c r="AA295" i="4"/>
  <c r="AA294" i="4"/>
  <c r="AA291" i="4"/>
  <c r="AA289" i="4"/>
  <c r="AA287" i="4"/>
  <c r="AA285" i="4"/>
  <c r="AA284" i="4"/>
  <c r="AA283" i="4"/>
  <c r="AA281" i="4"/>
  <c r="AA280" i="4"/>
  <c r="AA278" i="4"/>
  <c r="AA276" i="4"/>
  <c r="AA275" i="4"/>
  <c r="AA274" i="4"/>
  <c r="AA272" i="4"/>
  <c r="AA271" i="4"/>
  <c r="AA269" i="4"/>
  <c r="AA268" i="4"/>
  <c r="AA267" i="4"/>
  <c r="AA265" i="4"/>
  <c r="AA264" i="4"/>
  <c r="AA262" i="4"/>
  <c r="AA261" i="4"/>
  <c r="AA260" i="4"/>
  <c r="AA259" i="4"/>
  <c r="AA258" i="4"/>
  <c r="AA256" i="4"/>
  <c r="AA255" i="4"/>
  <c r="AA254" i="4"/>
  <c r="AA252" i="4"/>
  <c r="AA251" i="4"/>
  <c r="AA250" i="4"/>
  <c r="AA248" i="4"/>
  <c r="AA247" i="4"/>
  <c r="AA246" i="4"/>
  <c r="AA245" i="4"/>
  <c r="AA244" i="4"/>
  <c r="AA243" i="4"/>
  <c r="AA242" i="4"/>
  <c r="AA241" i="4"/>
  <c r="AA239" i="4"/>
  <c r="AA238" i="4"/>
  <c r="AA237" i="4"/>
  <c r="AA236" i="4"/>
  <c r="AA235" i="4"/>
  <c r="AA233" i="4"/>
  <c r="AA232" i="4"/>
  <c r="AA230" i="4"/>
  <c r="AA229" i="4"/>
  <c r="AA228" i="4"/>
  <c r="AA226" i="4"/>
  <c r="AA225" i="4"/>
  <c r="AA224" i="4"/>
  <c r="AA221" i="4"/>
  <c r="AA207" i="4"/>
  <c r="AA205" i="4"/>
  <c r="AA204" i="4"/>
  <c r="AA201" i="4"/>
  <c r="AA199" i="4"/>
  <c r="AA197" i="4"/>
  <c r="AA196" i="4"/>
  <c r="AA195" i="4"/>
  <c r="AA194" i="4"/>
  <c r="AA193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7" i="4"/>
  <c r="AA176" i="4"/>
  <c r="AA175" i="4"/>
  <c r="AA174" i="4"/>
  <c r="AA173" i="4"/>
  <c r="AA172" i="4"/>
  <c r="AA171" i="4"/>
  <c r="AA170" i="4"/>
  <c r="AA167" i="4"/>
  <c r="AA164" i="4"/>
  <c r="AA163" i="4"/>
  <c r="AA162" i="4"/>
  <c r="AA161" i="4"/>
  <c r="AA160" i="4"/>
  <c r="AA159" i="4"/>
  <c r="AA158" i="4"/>
  <c r="AA157" i="4"/>
  <c r="AA155" i="4"/>
  <c r="AA154" i="4"/>
  <c r="AA153" i="4"/>
  <c r="AA150" i="4"/>
  <c r="AA149" i="4"/>
  <c r="AA148" i="4"/>
  <c r="AA126" i="4"/>
  <c r="AA125" i="4"/>
  <c r="AA124" i="4"/>
  <c r="AA123" i="4"/>
  <c r="AA122" i="4"/>
  <c r="AA119" i="4"/>
  <c r="AA118" i="4"/>
  <c r="AA117" i="4"/>
  <c r="AA116" i="4"/>
  <c r="AA115" i="4"/>
  <c r="AA113" i="4"/>
  <c r="AA112" i="4"/>
  <c r="AA111" i="4"/>
  <c r="AA110" i="4"/>
  <c r="AA109" i="4"/>
  <c r="AA108" i="4"/>
  <c r="AA107" i="4"/>
  <c r="AA106" i="4"/>
  <c r="AA105" i="4"/>
  <c r="AA104" i="4"/>
  <c r="AA103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5" i="4"/>
  <c r="AA84" i="4"/>
  <c r="AA83" i="4"/>
  <c r="AA82" i="4"/>
  <c r="AA81" i="4"/>
  <c r="AA80" i="4"/>
  <c r="AA79" i="4"/>
  <c r="AA78" i="4"/>
  <c r="AA77" i="4"/>
  <c r="AA76" i="4"/>
  <c r="AA73" i="4"/>
  <c r="AA72" i="4"/>
  <c r="AA70" i="4"/>
  <c r="AA68" i="4"/>
  <c r="AA53" i="4"/>
  <c r="AA52" i="4"/>
  <c r="AA51" i="4"/>
  <c r="AA50" i="4"/>
  <c r="AA49" i="4"/>
  <c r="AA48" i="4"/>
  <c r="AA42" i="4"/>
  <c r="AA41" i="4"/>
  <c r="AA40" i="4"/>
  <c r="AA36" i="4"/>
  <c r="AA35" i="4"/>
  <c r="AA33" i="4"/>
  <c r="AA31" i="4"/>
  <c r="AA29" i="4"/>
  <c r="AA27" i="4"/>
  <c r="AA26" i="4"/>
  <c r="AA23" i="4"/>
  <c r="AA22" i="4"/>
  <c r="AA20" i="4"/>
  <c r="X20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</calcChain>
</file>

<file path=xl/sharedStrings.xml><?xml version="1.0" encoding="utf-8"?>
<sst xmlns="http://schemas.openxmlformats.org/spreadsheetml/2006/main" count="5223" uniqueCount="1188">
  <si>
    <r>
      <rPr>
        <b/>
        <sz val="12"/>
        <color theme="1"/>
        <rFont val="Times New Roman"/>
        <family val="1"/>
        <charset val="204"/>
      </rPr>
      <t>ПРИЛОГ бр.1 к ПРИЛОГУ бр.1 - ОПИС ТЕХНИЧКОГ ОБИМА</t>
    </r>
    <r>
      <rPr>
        <sz val="12"/>
        <color theme="1"/>
        <rFont val="Times New Roman"/>
        <family val="1"/>
        <charset val="204"/>
      </rPr>
      <t xml:space="preserve">
ЗА ОБЈЕКАТМАГИСТРАЛНОГ ГАСОВОДА (ИНТЕРКОНЕКТОРА) ГРАНИЦА БУГАРСКЕ - ГРАНИЦА МАЂАРСКЕ 
</t>
    </r>
    <r>
      <rPr>
        <b/>
        <sz val="12"/>
        <color theme="1"/>
        <rFont val="Times New Roman"/>
        <family val="1"/>
        <charset val="204"/>
      </rPr>
      <t xml:space="preserve">
ПРИЛОЖЕНИЕ №1 к ПРИЛОЖЕНИЮ №1 - ОПИСАНИЕ ТЕХНИЧЕСКОГО ОБЪЕМА
</t>
    </r>
    <r>
      <rPr>
        <sz val="12"/>
        <color theme="1"/>
        <rFont val="Times New Roman"/>
        <family val="1"/>
        <charset val="204"/>
      </rPr>
      <t xml:space="preserve">ДЛЯ ОБЪЕКТА «МАГИСТРАЛЬНЫЙ ГАЗОПРОВОД (ИНТЕРКОННЕКТОР) «ГРАНИЦА БОЛГАРИИ - ГРАНИЦА ВЕНГРИИ» </t>
    </r>
  </si>
  <si>
    <t>* - "Подизвођач CT (опционо)" указује само на могућност компаније CT да ангажује подизвођаче и никако се не сме тумачити као обим из категорије Опциони.
* - "Подизвођач CT (опционо" указывает лишь на возможность привлечения компанией CT субподрядчиков и ни в коем случае не должно трактоваться как объем из категории Опцион.</t>
  </si>
  <si>
    <t>ТО по плану</t>
  </si>
  <si>
    <t>Bullet</t>
  </si>
  <si>
    <t xml:space="preserve">Par. </t>
  </si>
  <si>
    <t>Попис радова</t>
  </si>
  <si>
    <t>Перечень работ</t>
  </si>
  <si>
    <t>Периодичност, тип 1</t>
  </si>
  <si>
    <t>Чек-лист 1</t>
  </si>
  <si>
    <t>Периодичност, тип 2</t>
  </si>
  <si>
    <t>Чек-лист 2</t>
  </si>
  <si>
    <t>Периодичност, тип 3</t>
  </si>
  <si>
    <t>Чек-лист 3</t>
  </si>
  <si>
    <t>Периодичност, тип 4</t>
  </si>
  <si>
    <t>Чек-лист 4</t>
  </si>
  <si>
    <t>Периодичност, тип 5</t>
  </si>
  <si>
    <t>Чек-лист 5</t>
  </si>
  <si>
    <t xml:space="preserve">ГАСТРАНС </t>
  </si>
  <si>
    <t xml:space="preserve">CT (основни обим) </t>
  </si>
  <si>
    <t xml:space="preserve">CT (опциони обим) </t>
  </si>
  <si>
    <t>Подизвођач
CT (опционо)*</t>
  </si>
  <si>
    <t>Коментари/
Комментарии</t>
  </si>
  <si>
    <t>Примечание для Comita Technics</t>
  </si>
  <si>
    <t>Группа ППР механических систем и запорно-регулирующей арматуры</t>
  </si>
  <si>
    <t>Группа специализированных работ</t>
  </si>
  <si>
    <t>Группа автоматизации, телеметрии и инженерной безопасности</t>
  </si>
  <si>
    <t>Ответственный от Comita Technics</t>
  </si>
  <si>
    <t>Ответственный от Gastrans</t>
  </si>
  <si>
    <t>Потенциальный субподрядчик</t>
  </si>
  <si>
    <t>Статус чек-листов</t>
  </si>
  <si>
    <t>Авг</t>
  </si>
  <si>
    <t>Сент</t>
  </si>
  <si>
    <t>Окт</t>
  </si>
  <si>
    <t>Ноя</t>
  </si>
  <si>
    <t>Дек</t>
  </si>
  <si>
    <t xml:space="preserve">Manuals
</t>
  </si>
  <si>
    <t>I</t>
  </si>
  <si>
    <t>ЛИНИЈСКИ ДЕО</t>
  </si>
  <si>
    <t>ЛИНЕЙНАЯ ЧАСТЬ</t>
  </si>
  <si>
    <t/>
  </si>
  <si>
    <t>I.1</t>
  </si>
  <si>
    <t>ТРАНСПОРТНИ ГАСОВОДИ</t>
  </si>
  <si>
    <t>ТРАНСПОРТНЫЕ ГАЗОПРОВОДЫ</t>
  </si>
  <si>
    <t>Гасоводи</t>
  </si>
  <si>
    <t>Газопроводы</t>
  </si>
  <si>
    <t>x</t>
  </si>
  <si>
    <t>I.1.1</t>
  </si>
  <si>
    <t>Контрола пропуштања визуелно</t>
  </si>
  <si>
    <t>Визуальный контроль утечек</t>
  </si>
  <si>
    <t>1Г</t>
  </si>
  <si>
    <t>Х</t>
  </si>
  <si>
    <t>Не требуется</t>
  </si>
  <si>
    <t>I.1.2</t>
  </si>
  <si>
    <t>Контрола пропуштања детектором гаса</t>
  </si>
  <si>
    <t>Контроль утечек детектором газа</t>
  </si>
  <si>
    <t>2Г</t>
  </si>
  <si>
    <t>I.1.3</t>
  </si>
  <si>
    <t>Контрола спољне корозије на надземним деловима</t>
  </si>
  <si>
    <t>Контроль внешней коррозии надземных элементов</t>
  </si>
  <si>
    <t>I.1.4</t>
  </si>
  <si>
    <t>Контрола стања ознака, одушних цеви, КМС катодне заштите гасовода</t>
  </si>
  <si>
    <t>Контроль состояния маркировки, вентиляционных труб, катодной защиты КМС газопроводов</t>
  </si>
  <si>
    <t>I.1.5</t>
  </si>
  <si>
    <t>Контрола растиња дубоког корена</t>
  </si>
  <si>
    <t>Контроль над глубокой корневой растительностью</t>
  </si>
  <si>
    <t>I.1.6</t>
  </si>
  <si>
    <t>Контрола стабилности покривног слоја</t>
  </si>
  <si>
    <t>Контроль стабильности слоя покрытия</t>
  </si>
  <si>
    <t>I.1.7</t>
  </si>
  <si>
    <t>Контрола стабилности тла</t>
  </si>
  <si>
    <t>Контроль устойчивости почвы</t>
  </si>
  <si>
    <t>I.1.8</t>
  </si>
  <si>
    <t>Контрола грађевинских активности</t>
  </si>
  <si>
    <t>Контроль строительной деятельности</t>
  </si>
  <si>
    <t>I.1.9</t>
  </si>
  <si>
    <t>Интелигентно крацовање гасовода</t>
  </si>
  <si>
    <t>Внутритрубная диагностика газопровода</t>
  </si>
  <si>
    <t>О</t>
  </si>
  <si>
    <t>I.1.10</t>
  </si>
  <si>
    <t>Контрола прелаза водотокова, путева и пруга</t>
  </si>
  <si>
    <t>Контроль мест пересечения газопроводом водных преград, автомобильных и железных дорог</t>
  </si>
  <si>
    <t>Контрола прихватно-отпремних чистачких кутија</t>
  </si>
  <si>
    <t>Контроль камер приема-запуска очистных устройств</t>
  </si>
  <si>
    <t>I.1.11</t>
  </si>
  <si>
    <t>Контрола пропуштања на чистачкој кутији</t>
  </si>
  <si>
    <t>Контроль утечек на камере</t>
  </si>
  <si>
    <t>I.1.12</t>
  </si>
  <si>
    <t>Провера функционалности затварача чистачке кутије</t>
  </si>
  <si>
    <t>Проверка работоспособности байонетного затвора камеры</t>
  </si>
  <si>
    <t>I.1.13</t>
  </si>
  <si>
    <t>Техничко одржавање кранова са пнеуматским погоном у комори (кугличних, чепних, регулационих), набивка заптивне пасте</t>
  </si>
  <si>
    <t>Техническое обслуживание кранов с пневмоприводами камеры (шаровых, пробковых, кранов-регуляторов), набивка уплотнительной пасты</t>
  </si>
  <si>
    <t>6М</t>
  </si>
  <si>
    <t>Б</t>
  </si>
  <si>
    <t>Потынга Максим
+381 69 8025 067</t>
  </si>
  <si>
    <t>Башлаков Михаил
+381 66 8033 443</t>
  </si>
  <si>
    <t>I.1.14</t>
  </si>
  <si>
    <t>Испуштање и одлагање гасног кондензата</t>
  </si>
  <si>
    <t>Слив и утилизация газового конденсата</t>
  </si>
  <si>
    <t>I.1.15</t>
  </si>
  <si>
    <t>Техничко одржавање система азотирања</t>
  </si>
  <si>
    <t>Техническое обслуживание системы азотирования</t>
  </si>
  <si>
    <t>I.1.16</t>
  </si>
  <si>
    <t>Техничко одржавање система дренаже гасног кондензата</t>
  </si>
  <si>
    <t>Техническое обслуживание системы дренажа газового конденсата</t>
  </si>
  <si>
    <t>Контрола блок-станица</t>
  </si>
  <si>
    <t>Контроль крановых узлов</t>
  </si>
  <si>
    <t>ЕНЕРГО ЛАБ</t>
  </si>
  <si>
    <t>I.1.17</t>
  </si>
  <si>
    <t>Контрола цурења</t>
  </si>
  <si>
    <t>Контроль утечек</t>
  </si>
  <si>
    <t>I.1.18</t>
  </si>
  <si>
    <t>Техничко одржавање вентила са пнеуматским погоном (кугличних, чепних, регулационих вентила), набивка заптивне пасте.</t>
  </si>
  <si>
    <t>Техническое обслуживание кранов с пневмоприводами (шаровых, пробковых, кранов-регуляторов), набивка уплотнительной пасты</t>
  </si>
  <si>
    <t>I.1.19</t>
  </si>
  <si>
    <t>Сервис издувног сигурносног вентила (подешавање)</t>
  </si>
  <si>
    <t>Сервис сбросного предохранительного клапана (регулировка)</t>
  </si>
  <si>
    <t>Инженер</t>
  </si>
  <si>
    <t>I.2</t>
  </si>
  <si>
    <t>СИСТЕМ КАТОДНЕ ЗАШТИТЕ</t>
  </si>
  <si>
    <t>СИСТЕМА КАТОДНОЙ ЗАЩИТЫ</t>
  </si>
  <si>
    <t>Promont Group</t>
  </si>
  <si>
    <t>I.2.1</t>
  </si>
  <si>
    <t>Провера потенцијала и ефикасности система катодне заштите гасовода</t>
  </si>
  <si>
    <t>Проверка потенциала и эффективности систем катодной защиты газопровода</t>
  </si>
  <si>
    <t>X</t>
  </si>
  <si>
    <t>Рогач Александр
+381 69 8055 309</t>
  </si>
  <si>
    <t>Антељ Мирко 
+381 64 9855 237</t>
  </si>
  <si>
    <t>I.2.2</t>
  </si>
  <si>
    <t>DCVG и CIPS мерење</t>
  </si>
  <si>
    <t>DCVG и CIPS измерения</t>
  </si>
  <si>
    <t>3Г</t>
  </si>
  <si>
    <t>O</t>
  </si>
  <si>
    <t>I.2.3</t>
  </si>
  <si>
    <t>Провера потенцијала и ефикасности система катодне заштите на МРС</t>
  </si>
  <si>
    <t>Проверка потенциала и эффективности систем катодной защиты ГИС</t>
  </si>
  <si>
    <t>I.2.4</t>
  </si>
  <si>
    <t>Контрола станица катодне заштите</t>
  </si>
  <si>
    <t>Контроль станций катодной защиты</t>
  </si>
  <si>
    <t>3М</t>
  </si>
  <si>
    <t>I.2.5</t>
  </si>
  <si>
    <t>Функционална провера дренажних места и галванских анода за трајну катодну заштиту</t>
  </si>
  <si>
    <t>Функциональная проверка точек дренажа и гальванических анодов для постоянной катодной защиты.</t>
  </si>
  <si>
    <t>I.2.6</t>
  </si>
  <si>
    <t>Даљинска контрола параметара рада станица катодне заштите</t>
  </si>
  <si>
    <t>Удаленный контроль параметров работы станций катодной защиты</t>
  </si>
  <si>
    <t>1М</t>
  </si>
  <si>
    <t>I.2.7</t>
  </si>
  <si>
    <t>Провера потенцијала на међутачкама између два узастопна система катодне заштите</t>
  </si>
  <si>
    <t>Проверка потенциала на промежуточных точках между двумя системами ЭХЗ, идущими одна за другой</t>
  </si>
  <si>
    <t>2М</t>
  </si>
  <si>
    <t>I.2.8</t>
  </si>
  <si>
    <t>Провера перманентних референтних електрода</t>
  </si>
  <si>
    <t>Проверка постоянных опорных электродов.</t>
  </si>
  <si>
    <t>4Г</t>
  </si>
  <si>
    <t>I.3</t>
  </si>
  <si>
    <t>МЕРНО-РЕГУЛАЦИОНЕ СТАНИЦЕ (МРС)</t>
  </si>
  <si>
    <t>ГАЗОИЗМЕРИТЕЛЬНЫЕ СТАНЦИИ (ГИС)</t>
  </si>
  <si>
    <t>I.3.1</t>
  </si>
  <si>
    <t>Контрола пропуштања</t>
  </si>
  <si>
    <t>Контроль утечки</t>
  </si>
  <si>
    <t>I.3.2</t>
  </si>
  <si>
    <t>I.3.3</t>
  </si>
  <si>
    <t>Техничко одржавање вентила са електричним погоном (кугличних, регулационих вентила), набивка заптивне пасте.</t>
  </si>
  <si>
    <t>Техническое обслуживание кранов с электроприводом (шаровых, кранов-регуляторов), набивка уплотнительной пасты</t>
  </si>
  <si>
    <t>I.3.4</t>
  </si>
  <si>
    <t>Одржавање вентила са пнеуматским погоном</t>
  </si>
  <si>
    <t>Техническое обслуживание кранов с пневмоприводами</t>
  </si>
  <si>
    <t>I.3.5</t>
  </si>
  <si>
    <t>Техничко одржавање вентила са хидрауличким погоном ESD система (вентили ESDV и BDV)</t>
  </si>
  <si>
    <t>Техническое обслуживание кранов с гидроприводом ESD системы (краны ESDV и BDV)</t>
  </si>
  <si>
    <t>I.3.6</t>
  </si>
  <si>
    <t>Испуштање и одлагање гасног кондензата из дренажног резервоара</t>
  </si>
  <si>
    <t>Слив и утилизация газового конденсата из дренажной емкости</t>
  </si>
  <si>
    <t>I.3.7</t>
  </si>
  <si>
    <t>Одмуљивање филтера од кондензата гаса</t>
  </si>
  <si>
    <t>Очистка фильтров от газового конденсата</t>
  </si>
  <si>
    <t>I.3.8</t>
  </si>
  <si>
    <t>Одмуљивање филтера од прљавштине</t>
  </si>
  <si>
    <t>Очистка фильтров от загрязнений</t>
  </si>
  <si>
    <t>I.3.9</t>
  </si>
  <si>
    <t>Провера исправности мерно-регулационе опреме филтера гаса</t>
  </si>
  <si>
    <t>Проверка исправности контрольно-измерительных приборов газового фильтра</t>
  </si>
  <si>
    <t>I.3.10</t>
  </si>
  <si>
    <t>Одржавање чистоће станице</t>
  </si>
  <si>
    <t>Поддержание чистоты на станции</t>
  </si>
  <si>
    <t>I.3.11</t>
  </si>
  <si>
    <t>Провера и по потреби подешавање сигурносних блокадних вентила</t>
  </si>
  <si>
    <t>Проверка и, при необходимости, настройка запорных предохранительных клапанов.</t>
  </si>
  <si>
    <t>ЕНЕРГО ЛАБ (1G)</t>
  </si>
  <si>
    <t>I.3.12</t>
  </si>
  <si>
    <t>Одржавање регулатора притиска</t>
  </si>
  <si>
    <t>Обслуживание регуляторов давления</t>
  </si>
  <si>
    <t>I.3.13</t>
  </si>
  <si>
    <t>Проверка, сервис сбросного предохранительного клапана (регулировка)</t>
  </si>
  <si>
    <t>I.3.14</t>
  </si>
  <si>
    <t>Техничко одржавање азотног система</t>
  </si>
  <si>
    <t>I.3.15</t>
  </si>
  <si>
    <t>Техничко одржавање система за дренажу гасног кондензата</t>
  </si>
  <si>
    <t>I.3.16</t>
  </si>
  <si>
    <t>Систем за припрему ложивог гаса (GMS)</t>
  </si>
  <si>
    <t>Блок подготовки топливного газа (GMS)</t>
  </si>
  <si>
    <t>Павле Дренянин
+381 61 8808 008</t>
  </si>
  <si>
    <t>Мерни систем</t>
  </si>
  <si>
    <t>Измерительная система</t>
  </si>
  <si>
    <t>I.3.17</t>
  </si>
  <si>
    <t>Визуелна контрола уређаја за мерење и обрачун протока гаса/</t>
  </si>
  <si>
    <t>Визуальный контроль устройств измерения и расчета расхода газа</t>
  </si>
  <si>
    <t>I.3.18</t>
  </si>
  <si>
    <t>Оверавање ултразвучног мерача протока</t>
  </si>
  <si>
    <t>Поверка ультразвукового расходомера</t>
  </si>
  <si>
    <t>5Г</t>
  </si>
  <si>
    <t>Рок преко 2 године /
Срок более 2 лет</t>
  </si>
  <si>
    <t>I.3.19</t>
  </si>
  <si>
    <t>Ревизија мерних линија (чишћење сензора и унутрашње шупљине ултразвучних протокомера)</t>
  </si>
  <si>
    <t>Ревизия измерительных линий (Очистка сенсоров и внутренней полости ультразвуковых расходомеров)</t>
  </si>
  <si>
    <t>I.3.20</t>
  </si>
  <si>
    <t>Провера флоу компјутера</t>
  </si>
  <si>
    <t>Поверка флоу-компьютера</t>
  </si>
  <si>
    <t>I.3.21</t>
  </si>
  <si>
    <t>Контрола сензора притиска Контроль датчиков давления</t>
  </si>
  <si>
    <t>Контроль датчиков давления</t>
  </si>
  <si>
    <t>I.3.22</t>
  </si>
  <si>
    <t>Контрола сензора температуре</t>
  </si>
  <si>
    <t>Контроль датчиков температуры</t>
  </si>
  <si>
    <t>I.3.23</t>
  </si>
  <si>
    <t>Калибрација сензора притиска</t>
  </si>
  <si>
    <t>Калибровка датчиков давления</t>
  </si>
  <si>
    <t>I.3.24</t>
  </si>
  <si>
    <t>Калибрација сензора температуре</t>
  </si>
  <si>
    <t>Калибровка датчиков температуры</t>
  </si>
  <si>
    <t>I.3.25</t>
  </si>
  <si>
    <t>Оверавање коректора</t>
  </si>
  <si>
    <t>Поверка корректора</t>
  </si>
  <si>
    <t>I.3.26</t>
  </si>
  <si>
    <t>Оверавање мерила са ротационим механизмом</t>
  </si>
  <si>
    <t>Поверка измерителей с ротационным механизмом</t>
  </si>
  <si>
    <t>I.3.27</t>
  </si>
  <si>
    <t>Мултифункционални калибратор и комуникатор за контролу трансмитера на станици</t>
  </si>
  <si>
    <t>Многофункциональный калибратор и передатчик информации</t>
  </si>
  <si>
    <t>I.3.28</t>
  </si>
  <si>
    <t>Заштитна кошуљица за контролу трансмитера температуре</t>
  </si>
  <si>
    <t>Термокарманы для контроля датчиков температуры</t>
  </si>
  <si>
    <t>Систем за мерење састава и квалитета гаса</t>
  </si>
  <si>
    <t>Система измерения состава и качества газа</t>
  </si>
  <si>
    <t>TEHNOTERM PLUS</t>
  </si>
  <si>
    <t>I.3.29</t>
  </si>
  <si>
    <t>Одржавање хроматографа MAG</t>
  </si>
  <si>
    <t>Обслуживание хроматографа MAG</t>
  </si>
  <si>
    <t>I.3.29_Održavanje hromatografa MAG</t>
  </si>
  <si>
    <t>I.3.30</t>
  </si>
  <si>
    <t>Замена еталонског гаса и техничких гасова хроматографа</t>
  </si>
  <si>
    <t>Замена эталонного газа и технических газов хроматографа</t>
  </si>
  <si>
    <t>I.3.31</t>
  </si>
  <si>
    <t>Одржавање хромотографа MAG-S (Сумпор)</t>
  </si>
  <si>
    <t>Обслуживание хроматографа MAG-S (Сера)</t>
  </si>
  <si>
    <t>6M</t>
  </si>
  <si>
    <t>I.3.31_Održavanje hromatografa MAG-S (sumpor)</t>
  </si>
  <si>
    <t>I.3.32</t>
  </si>
  <si>
    <t>Замена еталонског гаса и техничких гасова за анализатор сумпора</t>
  </si>
  <si>
    <t>Замена эталонного газа и технических газов хроматографа по сере</t>
  </si>
  <si>
    <t>I.3.33</t>
  </si>
  <si>
    <t>Одржавање Анализатора тачке росе угљоводоника и воде</t>
  </si>
  <si>
    <t>Обслуживание Анализатора точек росы по воде и углеводородам</t>
  </si>
  <si>
    <t>I.3.34</t>
  </si>
  <si>
    <t>Одржавање Анализатора кисеоника)(Oxygen analyzer)</t>
  </si>
  <si>
    <t>Обслуживание АнОкс (Анализатор кислорода)</t>
  </si>
  <si>
    <t>I.3.34_Održavanje AnOks analizatora kiseonika</t>
  </si>
  <si>
    <t>I.3.35</t>
  </si>
  <si>
    <t>Замена еталонског гаса за анализатор кисеоника</t>
  </si>
  <si>
    <t>Замена эталонного газа анализатора кислорода</t>
  </si>
  <si>
    <t>I.4</t>
  </si>
  <si>
    <t>ГРЕЈНИ СИСТЕМ МРС</t>
  </si>
  <si>
    <t>СИСТЕМА ОБОГРЕВА НА ГИС</t>
  </si>
  <si>
    <t>I.4.1</t>
  </si>
  <si>
    <t>Контрола присуства цурења техничких течности на чвориштима котларнице и њиховог нивоа у експанзионим посудама</t>
  </si>
  <si>
    <t>Контроль наличия утечек технических жидкостей на узлах котельной и их уровня в расширительных баках</t>
  </si>
  <si>
    <t>Самойлов Олег
+381 66 8033 168</t>
  </si>
  <si>
    <t>I.4.2</t>
  </si>
  <si>
    <t>Контрола концентрације етиленгликола</t>
  </si>
  <si>
    <t>Контроль концентрации этиленгликоля</t>
  </si>
  <si>
    <t>I.4.3</t>
  </si>
  <si>
    <t>Одржавање вентила на унутрашњем и спољашњем кругу котларнице</t>
  </si>
  <si>
    <t>Обслуживание клапанов на внутреннем и внешнем контурах котельной</t>
  </si>
  <si>
    <t>I.4.4</t>
  </si>
  <si>
    <t>Одржавање филтера на унутрашњем и спољашњем кругу котларнице</t>
  </si>
  <si>
    <t>Обслуживание фильтров на внутреннем и внешнем контурах котельной</t>
  </si>
  <si>
    <t>I.4.5</t>
  </si>
  <si>
    <t>Провера функционалности измењивача топлоте на унутрашњем и спољашњем кругу, БПТГ</t>
  </si>
  <si>
    <t>Проверка функциональности теплообменников на внутреннем и внешнем контурах, БПТГ</t>
  </si>
  <si>
    <t>I.4.6</t>
  </si>
  <si>
    <t>Одржавање котлова и млазница (горионика)</t>
  </si>
  <si>
    <t>Обслуживание котлов и форсунок (горелок)</t>
  </si>
  <si>
    <t>1 пут у 3 године (од момента последње замене или претходног аналогичног ТО). Радови су планирани за октобар 2025:
Замена/капитално чишћење млазница; Провера/замена електрода паљења; Провера/чишћење филтера за довод горива и сл.
/
1 раз в 3 года (от момента последней замены или прошлого аналогичного ТО). Работы запланированы на Октябрь 2025:
Замена/кап. чистка форсунок; Проверка/замена электродов розжига; Проверка/прочистка фильтров подачи топлива и т.д.</t>
  </si>
  <si>
    <t>I.4.7</t>
  </si>
  <si>
    <t>Провера рада циркулационих пумпи на унутрашњем и спољашњем кругу котларнице</t>
  </si>
  <si>
    <t>Проверка работы циркуляционных насосов на внутреннем и внешнем контурах котельной</t>
  </si>
  <si>
    <t>I.4.8</t>
  </si>
  <si>
    <t>Одржавање технолошких и помоћних система котларнице</t>
  </si>
  <si>
    <t>Обслуживание технологических и вспомогательных систем котельной</t>
  </si>
  <si>
    <t>I.4.9</t>
  </si>
  <si>
    <t>Контрола стања цевовода и термоизолације</t>
  </si>
  <si>
    <t>Контроль состояния трубопроводов и теплоизоляции</t>
  </si>
  <si>
    <t>I.4.10</t>
  </si>
  <si>
    <t>Испитивање сигурносне дренажне арматуре и сигурносних затварача на измењивачима топлоте и котловима</t>
  </si>
  <si>
    <t>Испытание предохранительной дренажной арматуры и предохранительных запорных клапанов теплообменников, котлов</t>
  </si>
  <si>
    <t>I.5</t>
  </si>
  <si>
    <t>ЕЛЕКТРИЧНЕ ИНСТАЛАЦИЈЕ И ЕЛЕКТРООПРЕМА</t>
  </si>
  <si>
    <t>ЭЛЕКТРОИНСТАЛЛЯЦИИ И ЭЛЕКТРООБОРУДОВАНИЕ</t>
  </si>
  <si>
    <t>Senermax / Termoinženjering / VIS company</t>
  </si>
  <si>
    <t>I.5.1</t>
  </si>
  <si>
    <t>Провера исправности и инсталација "Еx" уређаја ("V")</t>
  </si>
  <si>
    <t>Проверка и установка «Ex» устройства («V»)</t>
  </si>
  <si>
    <t>Лиценцирани орган/ Лицензированный орган</t>
  </si>
  <si>
    <t>I.5.2</t>
  </si>
  <si>
    <t>Електроопрема (систем осветљења, систем напајања електричном енергијом, систем уземљења и громобранске заштите) (BVS)</t>
  </si>
  <si>
    <t>Электрооборудование (система освещения, система энергоснабжения, система заземления и молниезащиты) (BVS)</t>
  </si>
  <si>
    <t>Инженер-энергетик</t>
  </si>
  <si>
    <t>I.5.3</t>
  </si>
  <si>
    <t>Електроопрема (електрични ормарићи, УПС) (BVS)</t>
  </si>
  <si>
    <t>Электрооборудование (электрические шкафы, ИБП) (BVS) /</t>
  </si>
  <si>
    <t>I.5.4</t>
  </si>
  <si>
    <t>Вентилациони и клима уређаји (клима уређаји, вентилатори, електромагнетне клапне) (BVS)</t>
  </si>
  <si>
    <t>Системы вентиляции и кондиционирования (кондиционеры, вентиляторы, электромагнитные клапана) (BVS)</t>
  </si>
  <si>
    <t>Агапкин Александр
+381 62 75 03 47</t>
  </si>
  <si>
    <t>Termoinženjering / VIS company</t>
  </si>
  <si>
    <t>I.5.4_Ventilacija i klima BVS</t>
  </si>
  <si>
    <t>I.5.5</t>
  </si>
  <si>
    <t>Мобилни дизел-генератор (BVS)</t>
  </si>
  <si>
    <t>Передвижной дизель – генератор (BVS)</t>
  </si>
  <si>
    <t>О*</t>
  </si>
  <si>
    <t>* опција, укључујући напајање ДЕА горивом 
У обим одржавања улазе 2 полугодишња одржавања.
На свака 3 месеца се изводи само преглед (без одржавања).
1 пут у 5 година (од момента пуштања опреме у рад или претходног аналогичног ТО). Радови су планирани за октобар 2025:
Чишћење/замена експанзионих посуда расхладне течности; Чишћење система хлађења; Чишћење/замена ваздушних филтера.
/
* опцион, включая заправку ДЭС топливом
В объем обслуживания включено 2 полугодовых обслуживания.
Каждые 3 месяца выполняется только осмотр (без обслуживания).
1 раз в 5 лет (от момента ввода оборудования в эксплуатацию или прошлого аналогичного ТО). Работы запланированы на Октябрь 2025:
Очистка/замена расширительных баков охлаждающей жидкости; Очистка системы охлаждения; Очистка/замена воздушных фильтров</t>
  </si>
  <si>
    <t>Андреенков Михаил
+381 69 8055 396</t>
  </si>
  <si>
    <t>Senermax</t>
  </si>
  <si>
    <t>I.5.6</t>
  </si>
  <si>
    <t>Електроопрема (систем осветљења, систем напајања електричном енергијом, систем уземљења и громобранске заштите) (GMS)</t>
  </si>
  <si>
    <t>Электрооборудование (система освещения, система энергоснабжения, система заземления и молниезащиты) (GMS)</t>
  </si>
  <si>
    <t>I.5.7</t>
  </si>
  <si>
    <t>Електроопрема (електрични ормарићи, УПС) (GMS)</t>
  </si>
  <si>
    <t>Электрооборудование (электрические шкафы, ИБП) (GMS)</t>
  </si>
  <si>
    <t>I.5.8</t>
  </si>
  <si>
    <t>Вентилациони и клима уређаји (клима уређаји, вентилатори, електромагнетне клапне) (GMS)</t>
  </si>
  <si>
    <t>Системы вентиляции и кондиционирования (кондиционеры, вентиляторы, электромагнитные клапана) (GMS)</t>
  </si>
  <si>
    <t>I.5.8_Ventilacija i klima GMS</t>
  </si>
  <si>
    <t>I.5.9</t>
  </si>
  <si>
    <t>Дизел – генератор (GMS)</t>
  </si>
  <si>
    <t>Дизель – генератор (GMS)</t>
  </si>
  <si>
    <t>I.5.10</t>
  </si>
  <si>
    <t>Дренажни систем за одвод подземних и падавинских вода (GMS)</t>
  </si>
  <si>
    <t>Дренажная система отвода грунтовых и осадочных вод (GMS)</t>
  </si>
  <si>
    <t>У обим одржавања улазе 2 полугодишња одржавања.
На свака 3 месеца се изводи само преглед (без одржавања)
/
В объем обслуживания включено 2 полугодовых обслуживания.
Каждые 3 месяца выполняется только осмотр (без обслуживания)</t>
  </si>
  <si>
    <t>I.5.11</t>
  </si>
  <si>
    <t>Једногредна дизалица (GMS)</t>
  </si>
  <si>
    <t>Балочный кран (GMS)</t>
  </si>
  <si>
    <t>1 пут у 3 године (од момента последњег испитивања). Радови су планирани за април 2028: Испитивање индустријских jeдногредних дизалиц
/
1 раз в 3 года (от момента последнего испытания). Работы запланированы на Апрель 2028: Испытание промышленных кран-балок</t>
  </si>
  <si>
    <t>I.5.12</t>
  </si>
  <si>
    <t>Дизел – генератор (МСС)</t>
  </si>
  <si>
    <t>Дизель - генератор (МСС)</t>
  </si>
  <si>
    <t>I.5.13</t>
  </si>
  <si>
    <t>Електроопрема (систем осветљења, систем напајања електричном енергијом, систем уземљења и громобранске заштите) (МСС)</t>
  </si>
  <si>
    <t>Электрооборудование (система освещения, система энергоснабжения, система заземления и молниезащиты) (МСС)</t>
  </si>
  <si>
    <t xml:space="preserve">Termoinženjering </t>
  </si>
  <si>
    <t>I.5.14</t>
  </si>
  <si>
    <t>Електроопрема (електрични ормарићи, УПС) (МСС)</t>
  </si>
  <si>
    <t>Электрооборудование (электрические шкафы, ИБП) (МСС)</t>
  </si>
  <si>
    <t>I.5.15</t>
  </si>
  <si>
    <t>Вентилациони и клима уређаји (клима уређаји, вентилатори, електромагнетне клапне) (МСС)</t>
  </si>
  <si>
    <t>Системы вентиляции и кондиционирования (кондиционеры, вентиляторы, электромагнитные клапана) (МСС)</t>
  </si>
  <si>
    <t>I.6</t>
  </si>
  <si>
    <t>ТЕЛЕМЕТРИЈСКИ СИСТЕМ</t>
  </si>
  <si>
    <t>СИСТЕМА ТЕЛЕМЕХАНИКИ</t>
  </si>
  <si>
    <t>Comita CT / Petrolsoft / VIRA / MOS-AV</t>
  </si>
  <si>
    <t>I.6.1</t>
  </si>
  <si>
    <t>Систем оперативног диспечерског управљања DOMS (Dispatching and Operation Management System)</t>
  </si>
  <si>
    <t>СОДУ (Система оперативно-диспетчерского управления)</t>
  </si>
  <si>
    <t>ДЛ</t>
  </si>
  <si>
    <t>3M ТО исключено из объема ТЗ с Заказчиком, однако 3М ТО выполняется Подрядчиком Comita Technics в рамках подготовки к ежегодному ТО, выполняемому с привлечением субподрядчика</t>
  </si>
  <si>
    <t>Павел Тихомиров
+381 69 707 537</t>
  </si>
  <si>
    <t>Самойлов Олег
+381 66 8033 168 
+
Мирослав Вајагић
+381 66 80 334 31</t>
  </si>
  <si>
    <t>VIRA</t>
  </si>
  <si>
    <t>I.6.2</t>
  </si>
  <si>
    <t>Систем подршке за рад диспечера DDSS (Dispatch Decision Support System), DSSS (Dispatching Solutions Support System)</t>
  </si>
  <si>
    <t>СППР (Система поддержки принятия решений) DDSS (Dispatch Decision Support System), 
СППДР Система поддержки принятия диспетчерских решений DSSS (Dispatching Solutions Support System)</t>
  </si>
  <si>
    <t>I.6.3</t>
  </si>
  <si>
    <t>Систем диспечерског управљања DCMS (Dispatching Control and Management System)</t>
  </si>
  <si>
    <t>СДКУ (Система диспетчерского контроля и управления)</t>
  </si>
  <si>
    <t>I.6.4</t>
  </si>
  <si>
    <t>Централни мерни систем CMS/</t>
  </si>
  <si>
    <t>Центральная измерительная система</t>
  </si>
  <si>
    <t>Petrolsoft</t>
  </si>
  <si>
    <t>I.6.5</t>
  </si>
  <si>
    <t>Систем заштите од хаварије ESD (Emergency ShutDown system) на GMS и MCC</t>
  </si>
  <si>
    <t>ESD Система противоаварийной защиты (Аварийное отключение) на GMS и MCC</t>
  </si>
  <si>
    <t>Мирослав Вајагић
+381 66 80 334 31</t>
  </si>
  <si>
    <t>I.6.6</t>
  </si>
  <si>
    <t>VideoWall опрема (MCC)</t>
  </si>
  <si>
    <t>Оборудование VideoWall (MCC)</t>
  </si>
  <si>
    <t>Иван Половохин 
+381 69 8052 901</t>
  </si>
  <si>
    <t>Вулићевић Вујица 
+381 66 8033 400 
+
Мирослав Вајагић
+381 66 80 334 31</t>
  </si>
  <si>
    <t>MOS-AV</t>
  </si>
  <si>
    <t>I.6.7</t>
  </si>
  <si>
    <t>RTU (Remote Terminal Unit) Удаљена терминална јединица/</t>
  </si>
  <si>
    <t>RTU (Remote Terminal Unit) Удаленный терминал</t>
  </si>
  <si>
    <t>I.6.8</t>
  </si>
  <si>
    <t>Мерно-регулациона опрема у пољу (сензори притиска, манометри, сензори температуре, локални термометри, сензори проласка чистача гасовода, гранични прекидачи и прекидачи на вентилима и извршним механизмима)/</t>
  </si>
  <si>
    <t>Полевое оборудование КИП (датчики давления, манометры, датчики температуры, местные показывающие термопреобразователи, датчики прохождения скребка, концевые выключатели и переключатели на кранах и исполнительных механизмах)</t>
  </si>
  <si>
    <t>Инженер КИП</t>
  </si>
  <si>
    <t>I.6.9</t>
  </si>
  <si>
    <t>Систем детекције цурења гаса LDS (Leak Detection System), Опрема LDS у блок-контејнеру у ормару RTU + Опрема LDS у пољу/</t>
  </si>
  <si>
    <t>LDS (Leak Detection System), Оборудование LDS в блок контейнере в шкафу RTU + Полевые оборудование LDS</t>
  </si>
  <si>
    <t>Инженер по автоматизации и телеметрии</t>
  </si>
  <si>
    <t>I.6.10</t>
  </si>
  <si>
    <t>Контролни и нисконапонски каблови за инструментацију на свим локацијама</t>
  </si>
  <si>
    <t>Контрольные и слаботочные кабели для КИП на всех площадках</t>
  </si>
  <si>
    <t>I.6.11</t>
  </si>
  <si>
    <t>Систем управљања имовином AIMS (одржавање, без модификација)</t>
  </si>
  <si>
    <t>Система управления активами AIMS (обслуживание, без доработок)</t>
  </si>
  <si>
    <t>Comita CT</t>
  </si>
  <si>
    <t>I.7</t>
  </si>
  <si>
    <t>ТЕЛЕКОМУНИКАЦИОНИ СИСТЕМ / CYBERSECURITY</t>
  </si>
  <si>
    <t>COMMUNICATION SYSTEM/СИСТЕМА СВЯЗИ / CYBERSECURITY</t>
  </si>
  <si>
    <t>KBV Datacom</t>
  </si>
  <si>
    <t>I.7.1</t>
  </si>
  <si>
    <t>Системи веза у Главном диспечерском центру МСС (WAN, LAN, IT, Telephony)</t>
  </si>
  <si>
    <t>Оборудование связи в МСС (WAN, LAN, IT, Telephony)</t>
  </si>
  <si>
    <t>Вулићевић Вујица 
+381 66 8033 400</t>
  </si>
  <si>
    <t>I.7.2</t>
  </si>
  <si>
    <t>Системи веза WAN, LAN, Cybersecurity на линијском делу гасовода</t>
  </si>
  <si>
    <t>Оборудование связи WAN, LAN, Cybersecurity на линейной части</t>
  </si>
  <si>
    <t>4М</t>
  </si>
  <si>
    <t>I.7.3</t>
  </si>
  <si>
    <t>Систем телефоније (софтверско-хардверски систем) на линијском делу гасовода Telephony</t>
  </si>
  <si>
    <t>Телефония (программно-технические средства) на линейной части</t>
  </si>
  <si>
    <t>I.7.4</t>
  </si>
  <si>
    <t>PCCTV (Process-CCTVСистем процесног видео-надзора (софтверско- хардверски систем) на линијском делу гасовода</t>
  </si>
  <si>
    <t>PCCTV (Process-CCTV/ Система промышленного телевидения (программно-технические средства) на линейной части</t>
  </si>
  <si>
    <t>Сергей Ивлев
+381 62 750 421</t>
  </si>
  <si>
    <t>Energointeh Kibernetika</t>
  </si>
  <si>
    <t>I.7.5</t>
  </si>
  <si>
    <t>FOC (Fibre Optic Cable) Фибер-оптички кабл</t>
  </si>
  <si>
    <t>FOC (Fibre Optic Cable) Волоконно-оптический кабель</t>
  </si>
  <si>
    <t>Дарко Миленковић
+381 69 8052 903</t>
  </si>
  <si>
    <t>I.7.6</t>
  </si>
  <si>
    <t>PCCTV (Process-CCTVСистем процесног видео-надзора (софтверско- хардверски систем) у МСС</t>
  </si>
  <si>
    <t>PCCTV (Process-CCTV/ Система промышленного телевидения (программно-технические средства) в МСС</t>
  </si>
  <si>
    <t>I.8</t>
  </si>
  <si>
    <t>СИСТЕМ ТЕХНИЧКЕ ЗАШТИТЕ (ISS, Security-CCTV, ACMS, IDS)</t>
  </si>
  <si>
    <t>SECURITY SYSTEM (ISS, Security-CCTV, ACMS, IDS)</t>
  </si>
  <si>
    <t>I.8.1</t>
  </si>
  <si>
    <t>Системи техничке заштите у MCC – ISS, Security-CCTV, ACMS</t>
  </si>
  <si>
    <t>Системы технической защиты в MCC – ISS, Security-CCTV, ACMS</t>
  </si>
  <si>
    <t>I.8.2</t>
  </si>
  <si>
    <t>Security-CCTV на линијском делу/</t>
  </si>
  <si>
    <t>Security-CCTV на линейной части</t>
  </si>
  <si>
    <t>I.8.3</t>
  </si>
  <si>
    <t>ACMS на линијском делу</t>
  </si>
  <si>
    <t>ACMS на линейной части</t>
  </si>
  <si>
    <t>I.8.4</t>
  </si>
  <si>
    <t>IDS на линијском делу</t>
  </si>
  <si>
    <t>IDS на линейной части</t>
  </si>
  <si>
    <t>I.8.5</t>
  </si>
  <si>
    <t>PAGA Систем јавног разгласа у случају хаварије</t>
  </si>
  <si>
    <t>PAGA Система общего аварийного оповещения</t>
  </si>
  <si>
    <t>I.9</t>
  </si>
  <si>
    <t>ГРАЂЕВИНСКИ ОБЈЕКТИ: ПРИСТУПНИ ПУТЕВИ, ОГРАДА И ПЛАТОИ</t>
  </si>
  <si>
    <t>ОБЪЕКТЫ СТРОИТЕЛЬСТВА: ДОРОГИ, ЗАБОР И БЛАГОУСТРОЙСТВО</t>
  </si>
  <si>
    <t>I.9.1</t>
  </si>
  <si>
    <t>Провера стања приступних путева, ограда и платоа унутар ограде/</t>
  </si>
  <si>
    <t>Проверка состояния подъездных дорог, ограждений и территории внутри ограды.</t>
  </si>
  <si>
    <t>I.9.2</t>
  </si>
  <si>
    <t>Преглед стања таблица упозорења на огради/</t>
  </si>
  <si>
    <t>Обзор состояния предупредительных таблиц на заборе</t>
  </si>
  <si>
    <t>I.9.3</t>
  </si>
  <si>
    <t>Замена и допуна дотрајалих и недостајућих табли упозорења/</t>
  </si>
  <si>
    <t>Замена и пополнение изношенных и отсутствующих табло предупреждений</t>
  </si>
  <si>
    <t>I.9.4</t>
  </si>
  <si>
    <t>Кошење или третирање траве и корова</t>
  </si>
  <si>
    <t>Стрижка или обработка травы и сорняков</t>
  </si>
  <si>
    <t>2М*</t>
  </si>
  <si>
    <t>I.9.5</t>
  </si>
  <si>
    <t>Заштита од корозије металних делова/</t>
  </si>
  <si>
    <t>Антикоррозионная защита металлических деталей</t>
  </si>
  <si>
    <t>I.9.6</t>
  </si>
  <si>
    <t>Чишћење канала, пропуста, косина засека и насипа око постројења/</t>
  </si>
  <si>
    <t>Очистка каналов, водопропускных труб, откосов и насыпей вокруг объектов</t>
  </si>
  <si>
    <t>I.10</t>
  </si>
  <si>
    <t>ГРАЂЕВИНСКИ ОБЈЕКТИ: МЕТАЛНЕ И БЕТОНСКЕ КОНСТРУКЦИЈЕ</t>
  </si>
  <si>
    <t>ОБЪЕКТЫ СТРОИТЕЛЬСТВА: МЕТАЛЛИЧЕСКИЕ И БЕТОННЫЕ КОНСТРУКЦИИ</t>
  </si>
  <si>
    <t>I.10.1</t>
  </si>
  <si>
    <t>Преглед спојева, варова и темељења металних конструкција/</t>
  </si>
  <si>
    <t>Осмотр стыков, сварных швов и фундирования металлических конструкций</t>
  </si>
  <si>
    <t>I.10.2</t>
  </si>
  <si>
    <t>I.11</t>
  </si>
  <si>
    <t>БЕЗБЕДНОСТ И ЗДРАВЉЕ НА РАДУ (БиЗНР)/</t>
  </si>
  <si>
    <t>ТЕХНИКА БЕЗОПАСНОСТИ И ОХРАНА ТРУДА (ТБиОТ)</t>
  </si>
  <si>
    <t>I.11.1а</t>
  </si>
  <si>
    <t>Периодична обука/провера из БЗР: радна места са повећаним ризиком</t>
  </si>
  <si>
    <t>Периодическое обучение/проверка по ТБ и ОТ: рабочие места повышенной опасности</t>
  </si>
  <si>
    <t>I.11.1б</t>
  </si>
  <si>
    <t>Периодична обука/провера из БЗР: остала радна места</t>
  </si>
  <si>
    <t>Периодическое обучение/проверка по ТБ и ОТ: прочие рабочие места</t>
  </si>
  <si>
    <t>I.11.2а</t>
  </si>
  <si>
    <t>Дизалице (све врсте): визуелно</t>
  </si>
  <si>
    <t>Подъемные краны (все виды): визуальный осмотр</t>
  </si>
  <si>
    <t>Лиценцирана кућа/ Лицензированная организация</t>
  </si>
  <si>
    <t>I.11.2б</t>
  </si>
  <si>
    <t>Дизалице (све врсте): периодично испитивање</t>
  </si>
  <si>
    <t>Подъемные краны (все виды): периодическое испытание</t>
  </si>
  <si>
    <t>I.11.3а</t>
  </si>
  <si>
    <t>Алатне машине (струг, брусилица, бушилица и сл.): визуелно</t>
  </si>
  <si>
    <t>Инструментальная техника (фрезерный станок, шлифмашина, дрель и пр.): визуальный осмотр</t>
  </si>
  <si>
    <t>I.11.3б</t>
  </si>
  <si>
    <t>Алатне машине (струг, брусилица, бушилица и сл.): периодично испитивање</t>
  </si>
  <si>
    <t>Инструментальная техника (фрезерный станок, шлифмашина, дрель и пр.): периодическое испытание</t>
  </si>
  <si>
    <t>I.11.4а</t>
  </si>
  <si>
    <t>Стабилни (ДЕА) и преносни ДЕА: визуелно</t>
  </si>
  <si>
    <t>Стационарные (ДЭС) и мобильные ДЭС: визуальный осмотр</t>
  </si>
  <si>
    <t>I.11.4б</t>
  </si>
  <si>
    <t>Стабилни (ДЕА) и преносни ДЕА: периодично испитивање</t>
  </si>
  <si>
    <t>Стационарные (ДЭС) и мобильные ДЭС: периодическое испытание</t>
  </si>
  <si>
    <t>I.12</t>
  </si>
  <si>
    <t>ЗАШТИТА ОД ПОЖАРА (ЗОП)/</t>
  </si>
  <si>
    <t>Energointeh Kibernetika / Drager / VULKAN INŽENJERING</t>
  </si>
  <si>
    <t>I.12.1</t>
  </si>
  <si>
    <t>Обука за заштиту од пожара</t>
  </si>
  <si>
    <t>Обучение по защите от пожара</t>
  </si>
  <si>
    <t>I.12.2а</t>
  </si>
  <si>
    <t>Средства и опрема за гашење пожара: Ручни преносни апарати за гашење прахом</t>
  </si>
  <si>
    <t>Средства и оборудование пожаротушения: Ручные мобильные порошковые огнетушители</t>
  </si>
  <si>
    <t>Срђан Милошевић
+381 66 80 333 72</t>
  </si>
  <si>
    <t>Energointeh Kibernetika / VULKAN INŽENJERING</t>
  </si>
  <si>
    <t>I.12.2б</t>
  </si>
  <si>
    <t>Средства и опрема за гашење пожара: Ручни преносни апарати за гашење СО2</t>
  </si>
  <si>
    <t>Средства и оборудование пожаротушения: Ручные мобильные углекислотные огнетушители</t>
  </si>
  <si>
    <t>I.12.2в</t>
  </si>
  <si>
    <t>Средства и опрема за гашење пожара: Хидрантска инсталација</t>
  </si>
  <si>
    <t>Средства и оборудование пожаротушения: Система гидрантов</t>
  </si>
  <si>
    <t>VULKAN INŽENJERING</t>
  </si>
  <si>
    <t>I.12.2г</t>
  </si>
  <si>
    <t>Средства и опрема за гашење пожара: Замена неисправних средстава и опреме</t>
  </si>
  <si>
    <t>Средства и оборудование пожаротушения: Замена неисправных средств и оборудования</t>
  </si>
  <si>
    <t>Б*</t>
  </si>
  <si>
    <t>Лиценцирана кућа/ Лицензированная организация
Б* – извођење радова у основном обиму, набавка материјала – опционо./
Б* - выполнение работ - в базовом объеме, закупка материалов - опциональный объем.</t>
  </si>
  <si>
    <t>Инженер по обслуживанию систем противопожарной защиты и газовой детекции</t>
  </si>
  <si>
    <t>SBT</t>
  </si>
  <si>
    <t>I.12.3</t>
  </si>
  <si>
    <t>Унутрашња контрола надземних гасоводних објеката и инсталација</t>
  </si>
  <si>
    <t>Внутренний контроль площадных объектов и коммуникаций</t>
  </si>
  <si>
    <t>I.12.4а</t>
  </si>
  <si>
    <t>Стабилне инсталације за дојаву пожара: Провера рада инсталације</t>
  </si>
  <si>
    <t>Стационарные системы пожарной сигнализации: Проверка работы системы</t>
  </si>
  <si>
    <t>I.12.4б</t>
  </si>
  <si>
    <t>Стабилне инсталације за дојаву пожара: Периодични преглед (сервис)</t>
  </si>
  <si>
    <t>Стационарные системы пожарной сигнализации: Периодический осмотр (сервисное обслуживание)</t>
  </si>
  <si>
    <t>I.12.4в</t>
  </si>
  <si>
    <t>Стабилне инсталације за дојаву пожара: Детаљан преглед свих саставних делова</t>
  </si>
  <si>
    <t>Стационарные системы пожарной сигнализации: Подробный осмотр всех элементов системы</t>
  </si>
  <si>
    <t>I.12.4г</t>
  </si>
  <si>
    <t>Стационарни системи противпожарне сигнализације</t>
  </si>
  <si>
    <t>Стационарные системы пожарной сигнализации</t>
  </si>
  <si>
    <t>Б* – извођење радова у основном обиму, набавка материјала – опционо./
Б* - выполнение работ - в базовом объеме, закупка материалов - опциональный объем.</t>
  </si>
  <si>
    <t>I.12.5</t>
  </si>
  <si>
    <t>Ручни и преносни детектори за гас (калибрација)</t>
  </si>
  <si>
    <t>Ручные и переносные газовые датчики (калибровка)</t>
  </si>
  <si>
    <t>Drager</t>
  </si>
  <si>
    <t>I.12.6а</t>
  </si>
  <si>
    <t>Стабилне инсталације за детекцију гаса</t>
  </si>
  <si>
    <t>Стационарные системы обнаружения загазованности</t>
  </si>
  <si>
    <t>I.12.6б</t>
  </si>
  <si>
    <t>Стабилне инсталације за детекцију гаса: Детаљан преглед свих саставних делова</t>
  </si>
  <si>
    <t>Стационарные системы обнаружения загазованности: Подробный осмотр всех элементов системы</t>
  </si>
  <si>
    <t>I.12.7а</t>
  </si>
  <si>
    <t>Стабилне инсталације за гашење пожара: Провера рада инсталације</t>
  </si>
  <si>
    <t>Стационарные системы пожаротушения: Проверка работы системы</t>
  </si>
  <si>
    <t>I.12.7б</t>
  </si>
  <si>
    <t>Стабилне инсталације за гашење пожара: Периодични преглед (сервис)</t>
  </si>
  <si>
    <t>Стационарные системы пожаротушения: Периодический осмотр (сервисное обслуживание)</t>
  </si>
  <si>
    <t>I.12.7в</t>
  </si>
  <si>
    <t>Стабилне инсталације за гашење пожара: Детаљан преглед свих саставних делова</t>
  </si>
  <si>
    <t>Подробный осмотр всех элементов системы</t>
  </si>
  <si>
    <t>I.12.8</t>
  </si>
  <si>
    <t>Испитивање боца за CO₂ и NOVEC хладном водом под притиском (метод HVP – Хладни водени притисак)</t>
  </si>
  <si>
    <t>Испытания баллонов СО2 и NOVEC давлением холодной воды (метод HVP - Hladni vodeni pritisak)</t>
  </si>
  <si>
    <t>I.12.9</t>
  </si>
  <si>
    <t>Испитивање ручних противпожарних апарата (CO₂ и прашкастих) хладном водом под притиском (метод HVP – Хладни водени притисак)</t>
  </si>
  <si>
    <t>Испытания ручных огнетушителей (СО2 и порошковых) давлением холодной воды (метод HVP - Hladni vodeni pritisak)</t>
  </si>
  <si>
    <t>I.13</t>
  </si>
  <si>
    <t>Опрема под притиском (ЛД)</t>
  </si>
  <si>
    <t>Оборудование, работающее под давлением (ЛЧ)</t>
  </si>
  <si>
    <t>TMS CEE</t>
  </si>
  <si>
    <t>I.13.1</t>
  </si>
  <si>
    <t>Периодични преглед и, по потреби, техничко одржавање опреме под притиском, која је инсталирана на линијском делу гасовода.</t>
  </si>
  <si>
    <t>Периодический осмотр и при необходимости техническое обслуживание оборудования, находящегося под давлением, установленного на линейной части газопровода.</t>
  </si>
  <si>
    <t>I.13.2</t>
  </si>
  <si>
    <t>Преглед, испитивање и оверa опреме под притиском спроводе се од стране овлашћеног специјализованог тела за контролу и испитивање опреме под притиском Републике Србије, у складу са Правилником 110-00-107/2021-05.</t>
  </si>
  <si>
    <t>Осмотр, испытания и освидетельствование оборудования, работающего под давлением, осуществляются уполномоченным специализированным органом по контролю и испытаниям оборудования под давлением Республики Сербия в соответствии с Регламентом 110-00-107/2021-05.</t>
  </si>
  <si>
    <t>II</t>
  </si>
  <si>
    <t>КОМПРЕСОРСКА СТАНИЦА</t>
  </si>
  <si>
    <t>КОМПРЕССОРНАЯ СТАНЦИЯ</t>
  </si>
  <si>
    <t>II.1</t>
  </si>
  <si>
    <t>ICSS</t>
  </si>
  <si>
    <t>Автоматизированные системы управления</t>
  </si>
  <si>
    <t>SIEMENS / KBV Datacom</t>
  </si>
  <si>
    <t>II.1.1</t>
  </si>
  <si>
    <t>DCS</t>
  </si>
  <si>
    <t>АСУ ТП</t>
  </si>
  <si>
    <t>Константин Кочетков 
+381 69 8025 072</t>
  </si>
  <si>
    <t>Ветошкин Виктор
+381 66 8033 423</t>
  </si>
  <si>
    <t>II.1.2</t>
  </si>
  <si>
    <t>UCS GC</t>
  </si>
  <si>
    <t>САУ ГПА</t>
  </si>
  <si>
    <t>II.1.3</t>
  </si>
  <si>
    <t>AMSES</t>
  </si>
  <si>
    <t>АСУ Э</t>
  </si>
  <si>
    <t>II.1.4</t>
  </si>
  <si>
    <t>ESD</t>
  </si>
  <si>
    <t>ПАЗ</t>
  </si>
  <si>
    <t>II.1.5</t>
  </si>
  <si>
    <t>UCP GT</t>
  </si>
  <si>
    <t>БУД ГПА</t>
  </si>
  <si>
    <t>SIEMENS</t>
  </si>
  <si>
    <t>II.1.6</t>
  </si>
  <si>
    <t>Telecommunication System</t>
  </si>
  <si>
    <t>II.1.7</t>
  </si>
  <si>
    <t>Telephony System</t>
  </si>
  <si>
    <t>II.1.8</t>
  </si>
  <si>
    <t>BCC</t>
  </si>
  <si>
    <t>II.2</t>
  </si>
  <si>
    <t>FGS</t>
  </si>
  <si>
    <t>Противопожарное оборудование КС</t>
  </si>
  <si>
    <t>Energointeh Kibernetika / DTA / VULKAN INŽENJERING</t>
  </si>
  <si>
    <t>II.2.1</t>
  </si>
  <si>
    <t>Одржавање система убризгавања CO₂ (свећа)</t>
  </si>
  <si>
    <t>Обслуживание системы впрыскивания CO2 (свеча)</t>
  </si>
  <si>
    <t>DTA / VULKAN INŽENJERING</t>
  </si>
  <si>
    <t>II.2.2</t>
  </si>
  <si>
    <t>Ручни мобилни прашкасти апарати: Техничко одржавање</t>
  </si>
  <si>
    <t>Ручные мобильные порошковые огнетушители: Техническое обслуживание</t>
  </si>
  <si>
    <t>II.2.3</t>
  </si>
  <si>
    <t>Ручни мобилни CO₂ апарати: Техничко одржавање</t>
  </si>
  <si>
    <t>Ручные мобильные огнетушители СО2: Техническое обслуживание</t>
  </si>
  <si>
    <t>II.2.4</t>
  </si>
  <si>
    <t>Ручни мобилни CO₂ апарати: Контролни преглед, испитивање</t>
  </si>
  <si>
    <t>Ручные мобильные огнетушители СО2: Контрольный осмотр, испытания</t>
  </si>
  <si>
    <t>II.2.5</t>
  </si>
  <si>
    <t>Аутоматски стационарни системи противпожарне сигнализације: Провера исправности опреме</t>
  </si>
  <si>
    <t>Автоматические стационарные системы пожарной сигнализации: Проверка работоспособности оборудования</t>
  </si>
  <si>
    <t>II.2.6</t>
  </si>
  <si>
    <t>Аутоматски стационарни системи противпожарне сигнализације: Периодично техничко одржавање</t>
  </si>
  <si>
    <t>Автоматические стационарные системы пожарной сигнализации: Периодическое техническое обслуживание</t>
  </si>
  <si>
    <t>II.2.7</t>
  </si>
  <si>
    <t>Аутоматски стационарни системи противпожарне и гасне сигнализације: Техничко одржавање са детаљним прегледом свих компоненти</t>
  </si>
  <si>
    <t>Автоматические стационарные системы пожарной и газовой сигнализации: Техническое обслуживание с детальным осмотром всех составных частей</t>
  </si>
  <si>
    <t>II.2.8</t>
  </si>
  <si>
    <t>Аутоматски стационарни системи за детекцију гаса: Периодично техничко одржавање</t>
  </si>
  <si>
    <t>Автоматические стационарные системы обнаружения газа: Периодическое техническое обслуживание</t>
  </si>
  <si>
    <t>II.2.9</t>
  </si>
  <si>
    <t>Аутоматски стационарни системи за гашење пожара (CO₂, NOVEC, Water Mist): Периодично техничко одржавање</t>
  </si>
  <si>
    <t>Автоматические стационарные системы пожаротушения (СО2, NOVEC, Water Mist): Периодическое техническое обслуживание</t>
  </si>
  <si>
    <t>II.2.10</t>
  </si>
  <si>
    <t>Аутоматски стационарни системи за гашење пожара (CO₂, NOVEC, Water Mist): Техничко одржавање са детаљним прегледом свих компоненти</t>
  </si>
  <si>
    <t>Автоматические стационарные системы пожаротушения (СО2, NOVEC, Water Mist): Техническое обслуживание с детальным осмотром всех составных частей</t>
  </si>
  <si>
    <t>II.2.11</t>
  </si>
  <si>
    <t>Систем хидратне мреже за гашење пожара: периодични преглед са издавањем потврђујућег сертификата (ИСПРАВА)</t>
  </si>
  <si>
    <t>Система гидратной сети пожаротушения: периодический осмотр с выпуском подтверждающего сертификата (ИСПРАВА)</t>
  </si>
  <si>
    <t>II.2.12</t>
  </si>
  <si>
    <t>Испитивање боца CO₂ и NOVEC хладном водом под притиском (метод HVP – Хладни водени притисак)</t>
  </si>
  <si>
    <t>II.2.13</t>
  </si>
  <si>
    <t>II.3</t>
  </si>
  <si>
    <t>Security System - ISS</t>
  </si>
  <si>
    <t>ИТСО</t>
  </si>
  <si>
    <t>II.3.1</t>
  </si>
  <si>
    <t>PAGA</t>
  </si>
  <si>
    <t>II.3.2</t>
  </si>
  <si>
    <t>PCCTV</t>
  </si>
  <si>
    <t>II.3.3</t>
  </si>
  <si>
    <t>ACMS</t>
  </si>
  <si>
    <t>II.3.4</t>
  </si>
  <si>
    <t>Security CCTV</t>
  </si>
  <si>
    <t>II.3.5</t>
  </si>
  <si>
    <t>IDS</t>
  </si>
  <si>
    <t>II.4</t>
  </si>
  <si>
    <t>Instrumentation</t>
  </si>
  <si>
    <t>КИПиА</t>
  </si>
  <si>
    <t>II.4.1</t>
  </si>
  <si>
    <t>Инструментација (укључујући еталонирање)</t>
  </si>
  <si>
    <t>КИПиА (включая эталонирование)</t>
  </si>
  <si>
    <r>
      <rPr>
        <sz val="11"/>
        <rFont val="Times New Roman"/>
        <family val="1"/>
        <charset val="204"/>
      </rPr>
      <t>Калибрација улази у Базни обим, Оверавање улази у Опциони обим</t>
    </r>
    <r>
      <rPr>
        <sz val="11"/>
        <color theme="1"/>
        <rFont val="Times New Roman"/>
        <family val="1"/>
        <charset val="204"/>
      </rPr>
      <t xml:space="preserve">
Наручилац благовремено (2 месеца пре захтеваног датума почетка) доставља Извођачу списак опреме која подлеже калибрацији.
/ 
Калибровка входит в базовый объем. Поверка входит в опциональный объём 
Заказчик заблаговременно (за 2 месяца до требуемой даты начала) направляет в адрес Подрядчика перечень оборудования, подлежащего калибровке</t>
    </r>
  </si>
  <si>
    <t>Артемьев Антон
+381 69 8025 068</t>
  </si>
  <si>
    <t>II.4_Instrumentation</t>
  </si>
  <si>
    <t>II.5</t>
  </si>
  <si>
    <t>КОМПРЕСОРСКА ЈЕДИНИЦА</t>
  </si>
  <si>
    <t>ГАЗОПЕРЕКАЧИВАЮЩИЙ АГРЕГАТ</t>
  </si>
  <si>
    <t>II.5.1</t>
  </si>
  <si>
    <t>Годишње одржавање 3 гасне компресорске јединице Siemens са гаснотурбинским мотором SGT-300-2S и центрифугалним компресором STC-SV (ТИП А)</t>
  </si>
  <si>
    <t>Ежегодное техническое обслуживание 3-х газоперекачивающих агрегатов Siemens с газотурбинным двигателем SGT-300-2S и центробежным компрессором STC-SV (ТИП А)</t>
  </si>
  <si>
    <t>x - Siemens</t>
  </si>
  <si>
    <t>Металин Тимофей
+381 66 8083 134
+
Ветошкин Виктор
+381 66 8033 423
+
Кудинов Александр
+381 66 8083 135</t>
  </si>
  <si>
    <t>II.5.2</t>
  </si>
  <si>
    <t>Одржавање 3 гасне компресорске јединице Siemens са гаснотурбинским мотором SGT-300-2S и центрифугалним компресором STC-SV (ТИП Б, друге врсте одржавања, резервни делови)</t>
  </si>
  <si>
    <t>Техническое обслуживание 3-х газоперекачивающих агрегатов Siemens с газотурбинным двигателем SGT-300-2S и центробежным компрессором STC-SV (ТИП B, иные виды обслуживания, запасные части)</t>
  </si>
  <si>
    <t>II.6</t>
  </si>
  <si>
    <t>ПОДИЗНЕ КОНСТРУКЦИЈЕ (21 КОМ.)</t>
  </si>
  <si>
    <t>ПОДЪЕМНЫЕ СООРУЖЕНИЯ (21ШТ.)</t>
  </si>
  <si>
    <t>II.6.1</t>
  </si>
  <si>
    <t>Делимични технички пријем</t>
  </si>
  <si>
    <t>Частичное техническое освидетельствование</t>
  </si>
  <si>
    <t>Металин Тимофей
+381 66 8083 134
+
Кудинов Александр
+381 66 8083 135</t>
  </si>
  <si>
    <t>II.6.2</t>
  </si>
  <si>
    <t>Потпуни технички пријем</t>
  </si>
  <si>
    <t>Полное техническое освидетельствование</t>
  </si>
  <si>
    <t>Осведочење врши лиценцирана организација.
/
Освидетельствование проводит лицензированная организация</t>
  </si>
  <si>
    <t>II.7</t>
  </si>
  <si>
    <t>Филтери за прашину 3 ком, дренажна посуда</t>
  </si>
  <si>
    <t>Фильтры-пылеуловители 3 шт, дренажная емкость</t>
  </si>
  <si>
    <t>II.7.1</t>
  </si>
  <si>
    <t>Инспекција и испитивање/сертификација мултициклонских сакупљача прашине од стране посебног надлежног органа за преглед и испитивање опреме под притиском Републике Србије, у складу са Уредбом 110-00-107/2021-05.</t>
  </si>
  <si>
    <t>Осмотр и испытания/освидетельствования мультициклонных пылеуловителей специальным уполномоченным органом по проверке и испытанию оборудования, работающего под давлением, республики Сербия, в соответствии с Регламентом 110-00-107/2021-05</t>
  </si>
  <si>
    <t>Специјализовани овлашћени орган врши проверу и испитивање опреме.
/
Проводится специальным уполномоченным органом по проверке и испытанию оборудования</t>
  </si>
  <si>
    <t>Кудинов Александр
+381 66 8083 135</t>
  </si>
  <si>
    <t>II.7.2</t>
  </si>
  <si>
    <t>Испуштање и одлагање гасног кондензата из дренажне посуде</t>
  </si>
  <si>
    <t>II.8</t>
  </si>
  <si>
    <t>Вентили</t>
  </si>
  <si>
    <t>Краны</t>
  </si>
  <si>
    <t>II.8.1</t>
  </si>
  <si>
    <t>Техничко одржавање вентила на пнеуматски погон (ESDV, BDV, LCV, PCV)</t>
  </si>
  <si>
    <t>Техническое обслуживание кранов с пневмоприводами (ESDV, BDV, LCV, PCV)</t>
  </si>
  <si>
    <t>II.8.1.1</t>
  </si>
  <si>
    <t>Техничко одржавање вентила са пнеуматским погоном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</si>
  <si>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пневмоприводами ("стратегическая" трубопроводная арматура, обслуживаемая ежегодно во время планового останова транспорта газа)</t>
  </si>
  <si>
    <t>II.8.2</t>
  </si>
  <si>
    <t>Техничко одржавање вентила на електрични погон</t>
  </si>
  <si>
    <t>Техническое обслуживание кранов с электроприводами</t>
  </si>
  <si>
    <t>II.8.2.1</t>
  </si>
  <si>
    <t>Техничко одржавање вентила на електрични погон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</si>
  <si>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электроприводами  ("стратегическая" трубопроводная арматура, обслуживаемая ежегодно во время планового останова транспорта газа)</t>
  </si>
  <si>
    <t>II.8.3</t>
  </si>
  <si>
    <t>Провера функционалности вентила и засуна са ручним управљањем</t>
  </si>
  <si>
    <t>Проверка работоспособности кранов и задвижек с ручным управлением</t>
  </si>
  <si>
    <t>II.8.3.1</t>
  </si>
  <si>
    <t>Провера функционалности вентила и засуна са ручним управљањем („стратешка“ цевоводна арматура која се сервисира једном годишње током планираног застоја транспорта гаса).</t>
  </si>
  <si>
    <t>Проверка работоспособности кранов и задвижек с ручным управлением ("стратегическая" трубопроводная арматура, обслуживаемая ежегодно во время планового останова транспорта газа)</t>
  </si>
  <si>
    <t>II.8.4</t>
  </si>
  <si>
    <t>Контрола спољашње корозије надземних елемената (укљ. локалну санацију заштитног премаза и уклањање корозије на надземним елементима вентила, утврђених током одржавања)</t>
  </si>
  <si>
    <t>Контроль наличия и устранение внешней коррозии надземных элементов (в т.ч. локальное восстановление лакокрасочного покрытия и удаление коррозии на надземных элементах кранов, выявленных в ходе обслуживания)</t>
  </si>
  <si>
    <t>II.8.5</t>
  </si>
  <si>
    <t>Техничко одржавање регулатора MOKVELD</t>
  </si>
  <si>
    <t>Техническое обслуживание кранов-регуляторов MOKVELD</t>
  </si>
  <si>
    <t>Извршити од стране специјализоване сертификоване организације
/
Выполнить силами специализированной сертифицированной организацией</t>
  </si>
  <si>
    <t>II.8.6</t>
  </si>
  <si>
    <t>Одржавање сигурносних вентила Компресорска Станица</t>
  </si>
  <si>
    <t>Сервис предохранительных клапанов КС</t>
  </si>
  <si>
    <t>II.8.7</t>
  </si>
  <si>
    <t>Испитивање и подешавање сигурносних вентила на КС у складу са Правилником 110-00-107/2021-05</t>
  </si>
  <si>
    <t>Испытания и регулировка предохранительных клапанов КС в соответствии с Регламентом 110-00-107/2021-05</t>
  </si>
  <si>
    <t>Свршава се од стране посебног овлашћеног тела за проверу и испитивање опреме пре овере посуда под притиском (тачка II.7.1)
/
Проводится специальным уполномоченным органом по проверке и испытанию оборудования перед освидетельствованием сосудов под давлением (п.II.7.1)</t>
  </si>
  <si>
    <t>II.9</t>
  </si>
  <si>
    <t>Апарат за ваздушно хлађење гаса, 3 ком.</t>
  </si>
  <si>
    <t>Аппарат воздушного охлаждения газа 3 шт</t>
  </si>
  <si>
    <t>Наведена активност 1Г/3Г у периоду трајања уговора подразумева:
2026, април – 1Г (Радови у обиму чек-листе 1Г);
2027, април – 1Г (Радови у обиму чек-листе 1Г);
2028, април – 3Г (Радови у обиму чек-листе 3Г);
2029, април – 1Г (Радови у обиму чек-листе 1Г)
/
Указанная активность 1Г/3Г в период действия договора, подразумевает:
2026, апрель - 1Г (Работы в объёме чек-листа 1Г);
2027, апрель - 1Г (Работы в объёме чек-листа 1Г);
2028, апрель - 3Г (Работы в объёме чек-листа 3Г);
2029, апрель - 1Г (Работы в объёме чек-листа 1Г)</t>
  </si>
  <si>
    <t>II.9.1</t>
  </si>
  <si>
    <t>Одржавање вентилатора, зазора и углова кретања лопатица, одсуство вибрација мерење снаге, изолације и струја мотора, провера електричног грејања.Провера стања контролних, енергетских каблова, уземљења</t>
  </si>
  <si>
    <t>Обслуживание вентиляторов. Проверка зазоров и углов атаки лопастей, отсутствие вибрации, замер мощности, изоляции и токов двигателей, проверка электрообогрева. Проверка состояния контрольных, силовых кабелей, заземления</t>
  </si>
  <si>
    <t>Извођач се планира ангажовати искључиво у делу који се односи на софтвер. Прецизирана и усаглашена листа подизвођача биће наведена у прилогу уговора.
/
Подрядчик привлекаться планируется только в части ПО , будет уточнен в приложении к договору – согласованный перечень субподрядчиков</t>
  </si>
  <si>
    <t>Металин Тимофей
+381 66 8083 134</t>
  </si>
  <si>
    <t>II.9.2</t>
  </si>
  <si>
    <t>Техничко одржавање система за хлађење гаса: - дијагностика система за хлађење гаса - провера усклађености управљачких ормана са документацијом - провера алгоритама рада система за хлађење гаса - интеракција система за хлађење гаса са командном салом - провера проласка сигнала са сензора, укључујући мере за идентификацију и отклањање сметњи и сметњи</t>
  </si>
  <si>
    <t>ТО САУ АВО газа:
- диагностика САУ АВО
- проверка шкафов управления на соответствие документации
- проверка алгоритмов работы САУ АВО
- взаимодействие САУ АВО с DCS
- проверка прохождения сигналов от датчиков, включая мероприятия по определению и устранению помех и наводок</t>
  </si>
  <si>
    <t>II.10</t>
  </si>
  <si>
    <t>Хаваријска дизел електро станица (2 агрегата, уређај за оптерећење извора напајања (Loadbank),Панел контроле и синхронизације,Комплекс за хитно снабдевање горивом )</t>
  </si>
  <si>
    <t>«Аварийная дизельная электрическая станция» (2 агрегата, Нагрузочное устройство, Панель управления и синхронизации, Комплекс аварийного запаса топлива)»</t>
  </si>
  <si>
    <t>Наведена активност 1Г/2Г/4Г у периоду трајања уговора подразумева:
2025, септембар – 4Г (Радови у обиму чек-листе 4Г);
2026, септембар – 1Г (Радови у обиму чек-листе 1Г);
2027, септембар – 2Г (Радови у обиму чек-листе 2Г);
2028, септембар – 1Г (Радови у обиму чек-листе 1Г)
За одељак II.10 развијене су опште чек-листе које обједињују тачке II.10.1, II.10.2 и II.10.3. Радови из тачака II.10.2 и II.10.3 имају периодичност 1Г, обухваћени су у свакој од чек-листи (1Г, 2Г и 4Г) и изводе се истовремено са радовима из тачке II.10.1 сваког септембра.
/
Указанная активность 1Г/2Г/4Г в период действия договора, подразумевает:
2025, сентябрь - 4Г (Работы в объёме чек-листа 4Г);
2026, сентябрь - 1Г (Работы в объёме чек-листа 1Г);
2027, сентябрь - 2Г (Работы в объёме чек-листа 2Г);
2028, сентябрь - 1Г (Работы в объёме чек-листа 1Г)
Для раздела II.10 разработаны общие чек-листы, объединяющие п.II.10.1, II.10.2, II.10.3. Работы в п.II.10.2 и II.10.3 имеют периодичность 1Г, учтены в каждом из чек-листов (1Г, 2Г и 4Г) и выполняются одновременно с работами в п.II.10.1 каждый сентябрь.</t>
  </si>
  <si>
    <t>II.10.1</t>
  </si>
  <si>
    <t>"Дизел-електро станице у случају хаварије и помоћна опрема"</t>
  </si>
  <si>
    <t>«Аварийные дизельные электрические станции и вспомогательное оборудование"</t>
  </si>
  <si>
    <t>II.10.2</t>
  </si>
  <si>
    <t>Уређај за оптерећење, орман за контролу и синхронизацију , комплекс за хитно снабдевање горивом</t>
  </si>
  <si>
    <t>Техническое обслуживание Нагрузочного устройства, Панели управления и синхронизации, комплекса аварийного запаса топлива</t>
  </si>
  <si>
    <t>Према документацији произвођача
Наручилац врши допуњавање горива самостално, без учешћа Извођача.
/
Согласно документации производителя.
Заказчик осуществляет заправку топливом самостоятельно, без участия Подрядчика</t>
  </si>
  <si>
    <t>II.10.3</t>
  </si>
  <si>
    <t>Провера рада телесигнализације са DCS/AMSES</t>
  </si>
  <si>
    <t>Проверка работы телесигнализации с DCS/AMSES</t>
  </si>
  <si>
    <t>II.11</t>
  </si>
  <si>
    <t xml:space="preserve">Опрема у Котларници </t>
  </si>
  <si>
    <t xml:space="preserve">Котельное оборудование </t>
  </si>
  <si>
    <t>Termogama</t>
  </si>
  <si>
    <t>II.11.1</t>
  </si>
  <si>
    <t>provere, pregledi, kontrole i ispitivanja котловске опреме, котлова Viessmann, горионика Weishaupt,измењивача топлоте и помоћне опреме и сервис, за време подешавања и пуштања у рад, у различитим режимима рада</t>
  </si>
  <si>
    <t>Режимно-наладочное обслуживание, испытания и сервис котельного оборудования, котлов Viessmann, горелок Weishaupt, теплообменников и вспомогательного оборудования в различных режимах</t>
  </si>
  <si>
    <t xml:space="preserve">Б
</t>
  </si>
  <si>
    <t>II.11.2</t>
  </si>
  <si>
    <t>Провера и подешавање рада запорне и регулишуће арматуре</t>
  </si>
  <si>
    <t>Проверка и настройка работы запорной и регулирующей арматуры</t>
  </si>
  <si>
    <t>II.11.3</t>
  </si>
  <si>
    <t>Чишћење или замена филтера за воду и гориво, на котловима, измењивачима топлоте, цевоводима.Чишћење котловске опреме и котларница.</t>
  </si>
  <si>
    <t>Чистка и/или замена водяных и топливных фильтров, котлов, теплообменников, трубопроводов. Очистка котельного оборудования и помещения котельной.</t>
  </si>
  <si>
    <t>II.12</t>
  </si>
  <si>
    <t>Третман /припрема воде (Milanović tretman voda)</t>
  </si>
  <si>
    <t>Водоподготовка (Milanović tretman voda)</t>
  </si>
  <si>
    <t>1 раз в неделю ответственному от Comita Technics необходимо информировать Milanovic о pH воды</t>
  </si>
  <si>
    <t>Milanovic</t>
  </si>
  <si>
    <t>II.12.1</t>
  </si>
  <si>
    <t>Провера и подешавање система за третман воде и опреме у складу са документацијом фабрикепроизвођача. Лабораторијска анализа воде.</t>
  </si>
  <si>
    <t>Техническое обслуживание систем водоподготовки и оборудования согласно технической документации завода изготовителя. Лабораторный анализ воды.</t>
  </si>
  <si>
    <t>М</t>
  </si>
  <si>
    <t>II.12.2</t>
  </si>
  <si>
    <t>Чишћење опреме и постројења за пречишћавање воде.</t>
  </si>
  <si>
    <t>Очистка оборудования и помещения водоподготовки.</t>
  </si>
  <si>
    <t>II.13</t>
  </si>
  <si>
    <t>Уређај за дистрибуцију електричне енергије 35 кV 500-EH-001</t>
  </si>
  <si>
    <t>Распределительное устройство 35кВ 500-EH-001</t>
  </si>
  <si>
    <t>Contex</t>
  </si>
  <si>
    <t>II.13.1</t>
  </si>
  <si>
    <t>Провера релејне заштите, аутоматизације, сигнализације и мерних инструмената разводних ћелија 35 кВ</t>
  </si>
  <si>
    <t>Проверка релейной защиты, автоматики, сигнализации и средств измерения распределительных ячеек 35 кВ</t>
  </si>
  <si>
    <t>II.13.2</t>
  </si>
  <si>
    <t>Провера рада сигнализације и систем управљања са DCS/AMSES</t>
  </si>
  <si>
    <t>Проверка работы сигнализации и управления с системой DCS/AMSES</t>
  </si>
  <si>
    <t>II.13.3</t>
  </si>
  <si>
    <t>Високонапонско испитивање каблова 35 kV</t>
  </si>
  <si>
    <t>Испытания высоким напряжением кабелей 35 кВ</t>
  </si>
  <si>
    <t>II.13.4</t>
  </si>
  <si>
    <t>Чишћење опреме од прашине</t>
  </si>
  <si>
    <t>Обеспыливание, очистка оборудования</t>
  </si>
  <si>
    <t>II.13.5</t>
  </si>
  <si>
    <t>Термографски преглед електричних прикључака</t>
  </si>
  <si>
    <t>Термографический контроль электрических соединений</t>
  </si>
  <si>
    <t>II.14</t>
  </si>
  <si>
    <t>Уређаји за дистрибуцију електричне енергије 0,4 кV 500-EP-001, 500-EM-001, 500-EM-101, 500-EM-102, 500-EM-103, GRO</t>
  </si>
  <si>
    <t>Распределительные устройства 0,4кВ 500-EP-001, 500-EM-001, 500-EM-101, 500-EM-102, 500-EM-103, GRO</t>
  </si>
  <si>
    <t>II.14.1</t>
  </si>
  <si>
    <t>Провера релејне заштите, аутоматизације и мерних инструмената</t>
  </si>
  <si>
    <t>Проверка релейной защиты, автоматики, сигнализации и средств измерения</t>
  </si>
  <si>
    <t>II.14.2</t>
  </si>
  <si>
    <t>Провера аутоматских прекидача</t>
  </si>
  <si>
    <t>Проверка автоматических выключателей</t>
  </si>
  <si>
    <t>II.14.3</t>
  </si>
  <si>
    <t>Провера параметара и поставки микропроцесорских заштитних јединица AB</t>
  </si>
  <si>
    <t>Проверка параметров и уставок микропроцессорных блоков защит АВ</t>
  </si>
  <si>
    <t>II.14.4</t>
  </si>
  <si>
    <t>II.14.5</t>
  </si>
  <si>
    <t>II.14.6</t>
  </si>
  <si>
    <t>Проширење контактних веза</t>
  </si>
  <si>
    <t>Протяжка контактных соединений</t>
  </si>
  <si>
    <t>II.14.7</t>
  </si>
  <si>
    <t>II.14.8</t>
  </si>
  <si>
    <t>Јединица за компензацију реактивне енергије 500-EY-001</t>
  </si>
  <si>
    <t>Установка компенсации реактивной энергии 500-EY-001</t>
  </si>
  <si>
    <t>II.15</t>
  </si>
  <si>
    <t>Енергетски трансформатори 35 кВ (2 трансформатора)</t>
  </si>
  <si>
    <t>Силовые трансформаторы 35кВ 500-ET-001A, 500-ET-001B</t>
  </si>
  <si>
    <t>II.15.1</t>
  </si>
  <si>
    <t>Провера и мерење електричних карактеристика намотаја трансформатора</t>
  </si>
  <si>
    <t>Проверка и измерение электрических характеристик обмоток трансформаторов</t>
  </si>
  <si>
    <t>II.15.2</t>
  </si>
  <si>
    <t>Провера рада блокова за контролисање температуре и вентилација трансформатора</t>
  </si>
  <si>
    <t>Проверка работы блоков контроля температуры и вентиляции трансформаторов</t>
  </si>
  <si>
    <t>II.15.3</t>
  </si>
  <si>
    <t>II.16</t>
  </si>
  <si>
    <t>Систем HVAC</t>
  </si>
  <si>
    <t>Система HVAC</t>
  </si>
  <si>
    <t>II.16.1</t>
  </si>
  <si>
    <t>Техничко одржавање, сервис, подешавање и мерењa HVAC система Чишћење опреме од запрљаности (вент решетке, канали, инсталације, парни овлаживачи, вентилационе коморе, управљачки ормари, клима уређаји, roof top, рекуператории т.п.).</t>
  </si>
  <si>
    <t>Техническое обслуживание, сервис, наладка и измерения систем HVAC
Очистка оборудования от загрязнений (вент. решетки, каналы, установки, пароувлажнители, вент. камеры, шкафы управления, кондиционеры, roof top, рекуператоры и т.п.).</t>
  </si>
  <si>
    <t>II.16.2</t>
  </si>
  <si>
    <t>Техничко одржавање и сервис система климатизације. Као и допуњавање расхладног средства по необходности.
- Roof top 4 ком.
-Климатске јединице (AHU) 6 ком.
- Клима уређаји 50 ком.
-Рекуператори 6 ком.</t>
  </si>
  <si>
    <t>Техническое обслуживание и сервис систем кондиционирования. в т.ч. дозаправка хладагента по необходимости.
-Roof top 4 шт.
-Климатические установки (AHU) 6 шт.
-Кондиционеры 50 шт.
-Рекуператоры 6 шт.</t>
  </si>
  <si>
    <t>II.16.3</t>
  </si>
  <si>
    <t>Замена елемената филтрације у складу са фабриком-произвођачем i signalizacije zaprljanosti.</t>
  </si>
  <si>
    <t>Замена фильтрующих элементов согласно документации завода-изготовителя и сигнализации загрязненности.</t>
  </si>
  <si>
    <t>II.17</t>
  </si>
  <si>
    <t>Систем уземљивача, громобранска заштита. Електро-мерења</t>
  </si>
  <si>
    <t>Система заземления, молниезащиты и электроизмерительные работы</t>
  </si>
  <si>
    <t>Tesla Ekspo</t>
  </si>
  <si>
    <t>II.17.1</t>
  </si>
  <si>
    <t>Мерење отпора уземљивача, громобранска заштита</t>
  </si>
  <si>
    <t>Измерение сопротивления заземлителей, молниезащиты</t>
  </si>
  <si>
    <t>II.17.2</t>
  </si>
  <si>
    <t>Мерење отпора кола нулте фазе</t>
  </si>
  <si>
    <t>Измерение сопротивления петли фаза нуль</t>
  </si>
  <si>
    <t>II.17.3</t>
  </si>
  <si>
    <t>Мерење отпорности изолације електроопреме</t>
  </si>
  <si>
    <t>Измерение сопротивления изоляции электрооборудования</t>
  </si>
  <si>
    <t>II.17.4</t>
  </si>
  <si>
    <t>Мерење металних веза уземљивача</t>
  </si>
  <si>
    <t>Измерение металлосвязи заземлителей</t>
  </si>
  <si>
    <t>II.17.5</t>
  </si>
  <si>
    <t>Високонапонско испитивање личне заштитне опреме</t>
  </si>
  <si>
    <t>Высоковольтные испытания средств индивидуальной защиты</t>
  </si>
  <si>
    <t>Осим диелектричних рукавица, за које је периодичност испитивања 6М, сходно нормативној документацији РС
/
Кроме диэлектрических перчаток, для которых периодичность испытаний составляет 6М, согласно нормативной документации РС</t>
  </si>
  <si>
    <t>II.18</t>
  </si>
  <si>
    <t>Систем непрекидног напајања 500-EK-001, 500-ED-001, Battery charger GCU 24V. Акумулаторске батерије</t>
  </si>
  <si>
    <t>Система бесперебойного питания (UPS) 500-EK-001, 500-ED-001, Battery charger GCU 24V. Аккумуляторные батареи</t>
  </si>
  <si>
    <t>Netiks d.o.o.</t>
  </si>
  <si>
    <t>II.18.1</t>
  </si>
  <si>
    <t>Мерење унутрашњег отпора аку батерија</t>
  </si>
  <si>
    <t>Измерение внутреннего сопротивления аккумуляторных батарей</t>
  </si>
  <si>
    <t>II.18.2</t>
  </si>
  <si>
    <t>Сервисирање систем непрекидног напајања у складу са техничком документацијом фабрике-произвођача</t>
  </si>
  <si>
    <t>Сервисное обслуживание систем бесперебойного питания согласно технической документации завода-изготовителя.</t>
  </si>
  <si>
    <t>II.19</t>
  </si>
  <si>
    <t>Систем расвете</t>
  </si>
  <si>
    <t>Система освещения</t>
  </si>
  <si>
    <t>II.19.1</t>
  </si>
  <si>
    <t>Одржавање система осветљења КС</t>
  </si>
  <si>
    <t>Обслуживание системы освещения КС</t>
  </si>
  <si>
    <t>II.19.2</t>
  </si>
  <si>
    <t>Чишћење од прашине</t>
  </si>
  <si>
    <t>Обеспыливание, очистка</t>
  </si>
  <si>
    <t>II.19.3</t>
  </si>
  <si>
    <t>Замена светиљки</t>
  </si>
  <si>
    <t>Замена ламп освещения</t>
  </si>
  <si>
    <t>Радове изводи Извођач у оквиру основног обима. Материјал обезбеђује Наручилац самостално или путем формирања захтева за поправку (опциони обим).
/
Работы выполняются Подрядчиком в рамках базового объема. Материалы предоставляет Заказчик самостоятельно или путем формирования заявки на ремонт (опциональный объем)</t>
  </si>
  <si>
    <t>II.20</t>
  </si>
  <si>
    <t>Систем чишћења комуналних отпадних вода «Martin-Systems»</t>
  </si>
  <si>
    <t>Система очистки хоз. бытовых сточных вод «Martin-Systems»</t>
  </si>
  <si>
    <t>Martin-Systems</t>
  </si>
  <si>
    <t>II.20.1</t>
  </si>
  <si>
    <t>Сервисирање у складу са документацијом фабрике-произвођача OTH-500-CST-MEC-MAN-531543EN-00</t>
  </si>
  <si>
    <t>Сервисное обслуживание согласно документации завода-изготовителя OTH-500-CST-MEC-MAN-531543EN-00.</t>
  </si>
  <si>
    <t>II.20.2</t>
  </si>
  <si>
    <t>Complete drainage of sludge tank and screenings tank/Потпуна дренажа резервоара за муљ и резервоара</t>
  </si>
  <si>
    <t>Полное осушение резервуара для шлама и отстойника</t>
  </si>
  <si>
    <t>II.21</t>
  </si>
  <si>
    <t>Уређаји и опрема која има електро-мотор (Осим хладника гаса)</t>
  </si>
  <si>
    <t>Установки и оборудование, оснащённое электроприводом (кроме АВО газа)</t>
  </si>
  <si>
    <t>II.21.1</t>
  </si>
  <si>
    <t>Одржавање електро-мотора, пумпи и вентилатора</t>
  </si>
  <si>
    <t>Обслуживание электродвигателей насосов, вентиляторов</t>
  </si>
  <si>
    <t xml:space="preserve">Х </t>
  </si>
  <si>
    <t>II.21.2</t>
  </si>
  <si>
    <t>Мерење електричних карактеристика</t>
  </si>
  <si>
    <t>Измерение электрических характеристик</t>
  </si>
  <si>
    <t>II.21.3</t>
  </si>
  <si>
    <t>Одржавање машинског дела (подмазивање лежајева, чишћење од прашине, фарбање)</t>
  </si>
  <si>
    <t>Обслуживание механической части (смазка подшипников, обеспыливание, подкраска)</t>
  </si>
  <si>
    <t>II.22</t>
  </si>
  <si>
    <t>Систем катодне заштите</t>
  </si>
  <si>
    <t>Система катодной защиты</t>
  </si>
  <si>
    <t>II.22.1</t>
  </si>
  <si>
    <t>Провера потенцијала и ефикасности система катодне заштите цевовода</t>
  </si>
  <si>
    <t>II.22.2</t>
  </si>
  <si>
    <t>Контрола станице катодне заштите</t>
  </si>
  <si>
    <t>II.22.3</t>
  </si>
  <si>
    <t>Функционална провера одводних тачака и галванских анода за трајну катодну заштиту</t>
  </si>
  <si>
    <t>II.22.4</t>
  </si>
  <si>
    <t>II.23</t>
  </si>
  <si>
    <t>Систем снадбевања противпожарне воде</t>
  </si>
  <si>
    <t>Система пожарного водоснабжения</t>
  </si>
  <si>
    <t>Ostral / Senermax</t>
  </si>
  <si>
    <t>II.23.1</t>
  </si>
  <si>
    <t>Одржавање хидраната, заптивних вентила, водовода,противпожарних танкова и трансмитера</t>
  </si>
  <si>
    <t>Обслуживание гидрантов, задвижек, водопровода, резервуаров пожарной воды, трансмиттеров</t>
  </si>
  <si>
    <t>Указана активност 6М/1Г у периоду трајања уговора подразумева:
2025, септембар – 6М (Радови у обиму чек-листе 6М за т.II.23.1);
2026, март – 1Г (Радови у обиму чек-листе 1Г за т.II.23.1);
2026, септембар – 6М (Радови у обиму чек-листе 6М за т.II.23.1);
2027, март – 1Г (Радови у обиму чек-листе 1Г за т.II.23.1);
2027, септембар – 6М (Радови у обиму чек-листе 6М за т.II.23.1);
2028, март – 1Г (Радови у обиму чек-листе 1Г за т.II.23.1);
2028, септембар – 6М (Радови у обиму чек-листе 6М за т.II.23.1);
2029, март – 1Г (Радови у обиму чек-листе 1Г за т.II.23.1)
/
Указанная активность 6М/1Г в период действия договора, подразумевает:
2025, сентябрь - 6М (Работы в объёме чек-листа 6М для п.II.23.1);
2026, март - 1Г (Работы в объёме чек-листа 1Г для п.II.23.1);
2026, сентябрь - 6М (Работы в объёме чек-листа 6М для п.II.23.1);
2027, март - 1Г (Работы в объёме чек-листа 1Г для п.II.23.1);
2027, сентябрь - 6М (Работы в объёме чек-листа 6М для п.II.23.1);
2028, март - 1Г (Работы в объёме чек-листа 1Г для п.II.23.1);
2028, сентябрь - 6М (Работы в объёме чек-листа 6М для п.II.23.1);
2029, март - 1Г (Работы в объёме чек-листа 1Г для п.II.23.1)</t>
  </si>
  <si>
    <t>II.23.2</t>
  </si>
  <si>
    <t>Одржавање електричних пумпи</t>
  </si>
  <si>
    <t>Обслуживание электронасосов</t>
  </si>
  <si>
    <t>Указана активност 6М/1Г/5Г у периоду трајања уговора подразумева:
2025, септембар – 6М (Радови у обиму чек-листе 6М за т.II.23.2);
2026, март – 1Г (Радови у обиму чек-листе 1Г за т.II.23.2);
2026, септембар – 6М (Радови у обиму чек-листе 6М за т.II.23.2);
2027, март – 5Г (Радови у обиму чек-листе 5Г за т.II.23.2);
2027, септембар – 6М (Радови у обиму чек-листе 6М за т.II.23.2);
2028, март – 1Г (Радови у обиму чек-листе 1Г за т.II.23.2);
2028, септембар – 6М (Радови у обиму чек-листе 6М за т.II.23.2);
2029, март – 1Г (Радови у обиму чек-листе 1Г за т.II.23.2)
/
Указанная активность 6М/1Г/5Г в период действия договора, подразумевает:
2025, сентябрь - 6М (Работы в объёме чек-листа 6М для п.II.23.2);
2026, март - 1Г (Работы в объёме чек-листа 1Г для п.II.23.2);
2026, сентябрь - 6М (Работы в объёме чек-листа 6М для п.II.23.2);
2027, март - 5Г (Работы в объёме чек-листа 5Г для п.II.23.2);
2027, сентябрь - 6М (Работы в объёме чек-листа 6М для п.II.23.2);
2028, март - 1Г (Работы в объёме чек-листа 1Г для п.II.23.2);
2028, сентябрь - 6М (Работы в объёме чек-листа 6М для п.II.23.2);
2029, март - 1Г (Работы в объёме чек-листа 1Г для п.II.23.2)</t>
  </si>
  <si>
    <t>II.23.3</t>
  </si>
  <si>
    <t>Одржавање дизел-пумпе</t>
  </si>
  <si>
    <t>Обслуживание дизель-насоса</t>
  </si>
  <si>
    <t>Назначена активност 6М/1Г/2Г у периоду трајања уговора подразумева:
2025, септембар – 6М (Радови у обиму чек-листе 6М);
2026, март – 1Г (Радови у обиму чек-листе 1Г);
2026, септембар – 6М (Радови у обиму чек-листе 6М);
2027, март – 2Г (Радови у обиму чек-листе 2Г);
2027, септембар – 6М (Радови у обиму чек-листе 6М);
2028, март – 1Г (Радови у обиму чек-листе 1Г);
2028, септембар – 6М (Радови у обиму чек-листе 6М);
2029, март – 2Г (Радови у обиму чек-листе 2Г)
/
Указанная активность 6М/1Г/2Г в период действия договора, подразумевает:
2025, сентябрь - 6М (Работы в объёме чек-листа 6М);
2026, март - 1Г (Работы в объёме чек-листа 1Г);
2026, сентябрь - 6М (Работы в объёме чек-листа 6М);
2027, март - 2Г (Работы в объёме чек-листа 2Г);
2027, сентябрь - 6М (Работы в объёме чек-листа 6М);
2028, март - 1Г (Работы в объёме чек-листа 1Г);
2028, сентябрь - 6М (Работы в объёме чек-листа 6М);
2029, март - 2Г (Работы в объёме чек-листа 2Г</t>
  </si>
  <si>
    <t>II.24</t>
  </si>
  <si>
    <t>Ваздушни компресори (2ком) и уградња сушача ваздуха 2 ком Keaser. Систем за инструментални ваздух</t>
  </si>
  <si>
    <t>Воздушные компрессоры (2шт) и установки осушки воздуха (2 шт) Kaeser
Система подготовки инструментального воздуха</t>
  </si>
  <si>
    <t>Указана активност 6М/1Г/2Г/4Г у периоду трајања уговора подразумева:
2025, децембар – 2Г (Радови у обиму чек-листе 2Г);
2026, јун – 18000ч.+6М (Радови у обиму чек-листе 18000ч.+6М при раду компресора од 18000 часова);
2026, децембар – 1Г (Радови у обиму чек-листе 1Г);
2027, јун – 6М (Радови у обиму чек-листе 6М);
2027, децембар – 12000ч.+2Г (Радови у обиму чек-листе 12000ч.+2Г при раду компресора од 24000 часова);
2028, јун – 6М (Радови у обиму чек-листе 6М);
2028, децембар – 1Г (Радови у обиму чек-листе 1Г);
2029, јун – 6М (Радови у обиму чек-листе 6М)
/
Указанная активность 6М/1Г/2Г/4Г в период действия договора, подразумевает:
2025, декабрь - 2Г (Работы в объёме чек-листа 2Г);
2026, июнь - 18000ч.+6М (Работы в объёме чек-листа 18000ч.+6М при наработке компрессоров 18000 часов.);
2026, декабрь - 1Г (Работы в объёме чек-листа 1Г);
2027, июнь - 6М (Работы в объёме чек-листа 6М);
2027, декабрь - 12000ч.+2Г (Работы в объёме чек-листа 12000ч.+2Г при наработке компрессоров 24000 часов.);
2028, июнь - 6М (Работы в объёме чек-листа 6М);
2028, декабрь - 1Г (Работы в объёме чек-листа 1Г);
2029, июнь - 6М (Работы в объёме чек-листа 6М)</t>
  </si>
  <si>
    <t>BPP Group d.o.o. / KSR Service</t>
  </si>
  <si>
    <t>II.24.1</t>
  </si>
  <si>
    <t>Техничко одржавање опреме Каесер</t>
  </si>
  <si>
    <t>Техническое обслуживание оборудования Kaeser</t>
  </si>
  <si>
    <t>II.25</t>
  </si>
  <si>
    <t>Азотна постројење "Grasis"Азотно постројење за сепарацију гаса</t>
  </si>
  <si>
    <t>Система подготовки азота. Азотные установки «Грасис» (2 шт)/</t>
  </si>
  <si>
    <t>Наведена активност 3М подразумева:
2025, септембар – 3М (Радови у обиму чек-листе 3М);; 2025, децембар – 6М (Радови у обиму чек-листе 6М);
2026, март – 3М (Радови у обиму чек-листе 3М);; 2026, јун – 6М (Радови у обиму чек-листе 6М);
2026, септембар – 3М (Радови у обиму чек-листе 3М);; 2026, децембар – 6М (Радови у обиму чек-листе 6М);
2027, март – 3М (Радови у обиму чек-листе 3М);; 2027, јун – 6М (Радови у обиму чек-листе 6М);
2027, септембар – 3М (Радови у обиму чек-листе 3М);; 2027, децембар – 6М (Радови у обиму чек-листе 6М);
2028, март – 3М (Радови у обиму чек-листе 3М);; 2028, јун – 6М (Радови у обиму чек-листе 6М);
2028, септембар – 3М (Радови у обиму чек-листе 3М);; 2028, децембар – 6М (Радови у обиму чек-листе 6М);
2029, март – 3М (Радови у обиму чек-листе 3М);; 2029, јун – 6М (Радови у обиму чек-листе 6М)
/
Указанная активность ЗМ/6М подразумевает:
2025, сентябрь - 3М (Работы в объёме чек-листа 3М);; 2025, декабрь - 6М (Работы в объёме чек-листа 6М);
2026, март - 3М (Работы в объёме чек-листа 3М);; 2026, июнь - 6М (Работы в объёме чек-листа 6М);
2026, сентябрь - 3М (Работы в объёме чек-листа 3М);; 2026, декабрь - 6М (Работы в объёме чек-листа 6М);
2027, март - 3М (Работы в объёме чек-листа 3М);; 2027, июнь - 6М (Работы в объёме чек-листа 6М);
2027, сентябрь - 3М (Работы в объёме чек-листа 3М);; 2027, декабрь - 6М (Работы в объёме чек-листа 6М);
2028, март - 3М (Работы в объёме чек-листа 3М);; 2028, июнь - 6М (Работы в объёме чек-листа 6М);
2028, сентябрь - 3М (Работы в объёме чек-листа 3М);; 2028, декабрь - 6М (Работы в объёме чек-листа 6М);
2029, март - 3М (Работы в объёме чек-листа 3М);; 2029, июнь - 6М (Работы в объёме чек-листа 6М)</t>
  </si>
  <si>
    <t>II.25.1</t>
  </si>
  <si>
    <t>Техничко одржавање опреме "Grasis"</t>
  </si>
  <si>
    <t>Техническое обслуживание оборудования Грасис</t>
  </si>
  <si>
    <t>II.26.1</t>
  </si>
  <si>
    <t>Техничко одржавање система погонског гаса</t>
  </si>
  <si>
    <t>Проведение ТО системы топливного газа</t>
  </si>
  <si>
    <t>IvDam Process Control</t>
  </si>
  <si>
    <t>II.26.1.1</t>
  </si>
  <si>
    <t>Одржавање хроматографа, укључујући замену потрошног материјала, замену референтних гасних боца и хелијумских цилиндара</t>
  </si>
  <si>
    <t>ТО хроматографа, включая замену расходных материалов, замена баллонов эталонного газа и баллонов гелия</t>
  </si>
  <si>
    <t>II.26.1.2</t>
  </si>
  <si>
    <t>Верификација рада хроматографа</t>
  </si>
  <si>
    <t>Верификация работы хроматографа</t>
  </si>
  <si>
    <t>Наручилац радове по овој тачки изводи самостално, без учешћа Извођача
/
Заказчик осуществляет выполнение работ по данному пункту самостоятельно, без участия Подрядчика</t>
  </si>
  <si>
    <t>II.26.2</t>
  </si>
  <si>
    <t>Глави погонски гас</t>
  </si>
  <si>
    <t>Main fuel gas system</t>
  </si>
  <si>
    <t>Pionirgas</t>
  </si>
  <si>
    <t>II.26.2.1</t>
  </si>
  <si>
    <t>Техничко одржавање филтера погонског гаса (3ком)</t>
  </si>
  <si>
    <t>Техническое обслуживание фильтров очистки топливного газа (3шт.)</t>
  </si>
  <si>
    <t>II.26.2.2</t>
  </si>
  <si>
    <t>Замена елемента филтера погонског гаса (3 ком)</t>
  </si>
  <si>
    <t>Замена фильтрующих элементов фильтров очистки топливного газа (3шт.)</t>
  </si>
  <si>
    <t>II.26.2.3</t>
  </si>
  <si>
    <t>Техничко Одржавање, поправка, подешавање, провера перформанси регулатора притиска гаса (6 ком.)</t>
  </si>
  <si>
    <t>Техническое обслуживание, настройка, проверка работоспособности регуляторов давления газа (6шт.)</t>
  </si>
  <si>
    <t>извршити посредством специјализоване сертификоване организације
/
провести силами специализированной сертифицированной организации</t>
  </si>
  <si>
    <t>II.26.2.4</t>
  </si>
  <si>
    <t>Одржавање, поправка, чишћење гасних грејача на погонском гасу (2 ком.)</t>
  </si>
  <si>
    <t>Техническое обслуживание, очистка жидкостных подогревателей топливного газа (2шт.)</t>
  </si>
  <si>
    <t>II.26.2.5</t>
  </si>
  <si>
    <t>Одржавање, поправка система електричног грејача погонског гаса (1 ком.)</t>
  </si>
  <si>
    <t>Техническое обслуживание системы электрического подогрева топливного газа (1шт.)</t>
  </si>
  <si>
    <t>II.26.3</t>
  </si>
  <si>
    <t>Систем турбинског погонског гаса</t>
  </si>
  <si>
    <t>Turbine fuel gas system</t>
  </si>
  <si>
    <t>II.26.3.1</t>
  </si>
  <si>
    <t>Техничко одржавање филтера погонског гаса (6 ком.)</t>
  </si>
  <si>
    <t>Техническое обслуживание фильтров очистки топливного газа (6шт.)</t>
  </si>
  <si>
    <t>II.26.3.2</t>
  </si>
  <si>
    <t>Замена елемената филтера погонског гаса (12 ком.)</t>
  </si>
  <si>
    <t>Замена фильтрующих элементов фильтров очистки топливного газа (12шт.)</t>
  </si>
  <si>
    <t>II.26.3.3</t>
  </si>
  <si>
    <t>Техничко одржавање протокомера погонског гаса (6 ком) Турбински гасомери</t>
  </si>
  <si>
    <t>Техническое обслуживание счетчиков учета топливного газа (6шт.)</t>
  </si>
  <si>
    <t>II.26.3.4</t>
  </si>
  <si>
    <t>Техничко одржавање рачунара протока (FC) (3 ком)</t>
  </si>
  <si>
    <t>Техническое обслуживание вычислителей расхода (FC) (3 шт.)</t>
  </si>
  <si>
    <t>II.26.3.5</t>
  </si>
  <si>
    <t>Техничко одржавање (провера рада) комерцијалних PIT и TIT</t>
  </si>
  <si>
    <t>Техническое обслуживание (проверка работы) коммерческих PIT и TIT.</t>
  </si>
  <si>
    <t>II.26.4</t>
  </si>
  <si>
    <t>Обслуживание системы топливного газа</t>
  </si>
  <si>
    <t>Service fuel gas system</t>
  </si>
  <si>
    <t>II.26.4.1</t>
  </si>
  <si>
    <t>Техничко одржавање ремонт система електричног грејача погонског гаса (1 ком.)</t>
  </si>
  <si>
    <t>II.26.4.2</t>
  </si>
  <si>
    <t>Техничко одржавање филтера погонског гаса (2 ком.)</t>
  </si>
  <si>
    <t>Техническое обслуживание фильтров очистки топливного газа (2шт.)</t>
  </si>
  <si>
    <t>II.26.4.3</t>
  </si>
  <si>
    <t>Замена елемената филтера погонског гаса (4 ком.)</t>
  </si>
  <si>
    <t>Замена фильтрующих элементов фильтров очистки топливного газа (4шт.)</t>
  </si>
  <si>
    <t>II.26.4.4</t>
  </si>
  <si>
    <t>Техничко одржавање, поправка, подешавање, провера перформанси регулатора притиска гаса (8 ком.)</t>
  </si>
  <si>
    <t>Техническое обслуживание, настройка, проверка работоспособности регуляторов давления газа (8шт.)</t>
  </si>
  <si>
    <t>II.26.4.5</t>
  </si>
  <si>
    <t>Техничко одржавање протокомера погонског гаса (2 ком.) Рото гасомери</t>
  </si>
  <si>
    <t>Техническое обслуживание счетчиков учета топливного газа (2шт.)</t>
  </si>
  <si>
    <t>II.26.4.6</t>
  </si>
  <si>
    <t>Техничко одржавање рачунара протока (FC) (1 ком)</t>
  </si>
  <si>
    <t>Техническое обслуживание вычислителя расхода (FC) (1 шт.)</t>
  </si>
  <si>
    <t>II.27</t>
  </si>
  <si>
    <t>Канализациони систем ( sewer system)</t>
  </si>
  <si>
    <t>Канализационная система</t>
  </si>
  <si>
    <t>Premi Trade</t>
  </si>
  <si>
    <t>II.27.1</t>
  </si>
  <si>
    <t>Одржавање и чишћење канализационих система</t>
  </si>
  <si>
    <t>Техническое обслуживание и очистка канализационных систем</t>
  </si>
  <si>
    <t>Г</t>
  </si>
  <si>
    <t>II.28</t>
  </si>
  <si>
    <t>Water well system</t>
  </si>
  <si>
    <t>Real Impeks</t>
  </si>
  <si>
    <t>II.28.1</t>
  </si>
  <si>
    <t>Water well System/Ситем бунара</t>
  </si>
  <si>
    <t>Техническое обслуживание системы водозаборных скважин</t>
  </si>
  <si>
    <t>II.29</t>
  </si>
  <si>
    <t>Опрема под притиском (КС)</t>
  </si>
  <si>
    <t>Оборудование, работающее под давлением (КС)</t>
  </si>
  <si>
    <t>II.29.1</t>
  </si>
  <si>
    <t>Периодични преглед и, по потреби, техничко одржавање опреме под притиском, која је инсталирана на компресорској станици.</t>
  </si>
  <si>
    <t>Периодический осмотр и при необходимости техническое обслуживание оборудования, находящегося под давлением, установленного на компрессорной станции</t>
  </si>
  <si>
    <t>II.29.2</t>
  </si>
  <si>
    <t>Уточења и ограничења у обиму радова</t>
  </si>
  <si>
    <t>Уточнения и ограничения по объёму работ</t>
  </si>
  <si>
    <t>Наручилац има право да се обраћа Извођачу путем Захтева за извођење ремонтних радова на било ком од система, који улазе у састав активног гасовода.</t>
  </si>
  <si>
    <t>Заказчик имеет право обращаться к Подрядчику с Заявками на проведение ремонтных работ по любой из систем, входящих в состав действующего газопровода.</t>
  </si>
  <si>
    <t>Сви радови на одржавању система и опреме изводе се у складу са важећим чек-листама, као и препорукама и упутствима наведеним у техничкој документацији Фабрика-произвођача одговарајуће опреме (послато Трансмиталом бр. IDC-GST-TRA-PRM-25060302). Овим документом нису предвиђени радови на Подршци добављача (Vendor support)  и обнављању софтверских лиценци.</t>
  </si>
  <si>
    <t>Все работы по обслуживанию систем и оборудования выполняются в соответствии с действующими чек-листами, а также рекомендациями и инструкциями, указанными в технической документации Заводов-изготовителей соответствующего оборудования (направлено трансмитталом №IDC-GST-TRA-PRM-25060302). Данным документом не предусмотрены работы по Поддержке поставщиков (Vendor support) и обновление лицензий ПО.</t>
  </si>
  <si>
    <t>Набавку резервних делова потребних за извођење капиталног ремонта и/или одржавање, класификованог као 3Г, 5Г, врши Наручилац. Извођач, са своје стране, одговора за извођење одговарајућих радова.</t>
  </si>
  <si>
    <t>Приобретение запасных частей, необходимых для проведения капитального ремонта и/или обслуживания, классифицируемого как 3Г, 5Г, осуществляется Заказчиком. Подрядчик, в свою очередь, отвечает за выполнение соответствующих работ.</t>
  </si>
  <si>
    <t>Радови на ремонту гасних компресорских агрегата (ГПА) не улазе у обавезе Извођача и реализују се од стране Наручиоца путем засебног директног уговора са одговарајућом организацијом</t>
  </si>
  <si>
    <t>Работы по ремонту газоперекачивающих агрегатов (ГПА) не входят в перечень обязательств Подрядчика и осуществляются Заказчиком в рамках отдельного прямого договора с соответствующей организацией.</t>
  </si>
  <si>
    <t>Периодичност наведена у овом Техничком задатку је регламентна и не обухвата додатне (проширене) обиме радова који прелазе оквире предвиђеног плана одржавања.</t>
  </si>
  <si>
    <t>Периодичность, указанная в настоящем документе, является регламентированной и не включает в себя дополнительные (расширенные) объёмы работ, выходящие за рамки предусмотренного графика обслуживания.</t>
  </si>
  <si>
    <t>I.3.33_Održavanje analizatora tačke rose</t>
  </si>
  <si>
    <t>Br.
№</t>
  </si>
  <si>
    <t>podizvođač
субподрядчик</t>
  </si>
  <si>
    <t>Adresa elektronske pošte
Адрес электронной почты</t>
  </si>
  <si>
    <t>Ukratko
Сокращение</t>
  </si>
  <si>
    <t xml:space="preserve">BP Consulting </t>
  </si>
  <si>
    <t>bpc.sasa@gmail.com</t>
  </si>
  <si>
    <t>BPC</t>
  </si>
  <si>
    <t xml:space="preserve">Comita Digial Technologies </t>
  </si>
  <si>
    <r>
      <t xml:space="preserve">info@comita.digital
aims@comita.digital
k.slanov@comita.digital
</t>
    </r>
    <r>
      <rPr>
        <b/>
        <sz val="12"/>
        <color theme="1"/>
        <rFont val="Times New Roman"/>
        <family val="1"/>
        <charset val="204"/>
      </rPr>
      <t>DL:</t>
    </r>
    <r>
      <rPr>
        <sz val="12"/>
        <color theme="1"/>
        <rFont val="Times New Roman"/>
        <family val="1"/>
        <charset val="204"/>
      </rPr>
      <t xml:space="preserve">
aimssupport@comita.digital</t>
    </r>
  </si>
  <si>
    <t>CDT</t>
  </si>
  <si>
    <t>Contex Energy doo</t>
  </si>
  <si>
    <t>ana.musikic@contexenergy.rs
rados.calasan@contexenergy.rs</t>
  </si>
  <si>
    <t>CNE</t>
  </si>
  <si>
    <t>Drager tehnika</t>
  </si>
  <si>
    <t>office.serbia@draeger.com</t>
  </si>
  <si>
    <t>DGT</t>
  </si>
  <si>
    <t>DTA Process&amp;Safety</t>
  </si>
  <si>
    <t>aleksandar@dta.hr</t>
  </si>
  <si>
    <t>DTA</t>
  </si>
  <si>
    <t>Energo Lab</t>
  </si>
  <si>
    <t>nikola.barac@energolab.rs</t>
  </si>
  <si>
    <t>ENL</t>
  </si>
  <si>
    <t>Energointeh Kibernetika  d.o.o.</t>
  </si>
  <si>
    <t>office@energointeh.com
sveta.vasiljevic@energointeh.com</t>
  </si>
  <si>
    <t>ENK</t>
  </si>
  <si>
    <t>ENREGRO - Engineering and Research Group GmbH</t>
  </si>
  <si>
    <t>office@enregro.eu</t>
  </si>
  <si>
    <t>ERG</t>
  </si>
  <si>
    <t>igor.arnautovic@ivdamprocess.com</t>
  </si>
  <si>
    <t>IDP</t>
  </si>
  <si>
    <t>KBV DATACOM D.O.O. Beograd</t>
  </si>
  <si>
    <t>goran.kovacevic@kbv.rs
uros.rosic@kbv.rs
office@kbv.rs
rade.sekulic@kbv.rs</t>
  </si>
  <si>
    <t>KBV</t>
  </si>
  <si>
    <t xml:space="preserve">Kontron </t>
  </si>
  <si>
    <t>Tomaz.Miklavcic@kontron.com
Bojan.Habjan@kontron.com</t>
  </si>
  <si>
    <t>KNT</t>
  </si>
  <si>
    <t>KSR Service</t>
  </si>
  <si>
    <t>ksrbeograd@gmail.com</t>
  </si>
  <si>
    <t>KSR</t>
  </si>
  <si>
    <t>Martin Systems</t>
  </si>
  <si>
    <t>martin-falkenhahn@martin-systems.com
CC: michael-langbein@martin-systems.com
michael-langbein@martin-systems.com
alina-sari@martin-systems.com</t>
  </si>
  <si>
    <t>MRS</t>
  </si>
  <si>
    <t>Milanovic Tretman voda</t>
  </si>
  <si>
    <t xml:space="preserve">b.radic@mwt.rs
u.vukosavljevic@mwt.rs </t>
  </si>
  <si>
    <t>MWT</t>
  </si>
  <si>
    <t>info@mos-av.com
stefan.tosovic@mos-av.com</t>
  </si>
  <si>
    <t>MSV</t>
  </si>
  <si>
    <t>Netiks</t>
  </si>
  <si>
    <t>netiks.milovan@gmail.com
CC:
netiks.pedja@gmail.com</t>
  </si>
  <si>
    <t>NTK</t>
  </si>
  <si>
    <t>Ostral</t>
  </si>
  <si>
    <t>zoran.benisek@ostral.rs
office@ostral.rs</t>
  </si>
  <si>
    <t>OST</t>
  </si>
  <si>
    <t>Petrolsoft ing</t>
  </si>
  <si>
    <t>office@pertrolsofting.com
Miodrag.bijedic@pertrolsofting.com</t>
  </si>
  <si>
    <t>PSI</t>
  </si>
  <si>
    <t>nikola.stefanovic@premitrade.rs&gt;</t>
  </si>
  <si>
    <t>PTD</t>
  </si>
  <si>
    <t>PROMONT GROUP</t>
  </si>
  <si>
    <t>milinkocicmil@promontgroup.rs
milecopic@gmail.com</t>
  </si>
  <si>
    <t>PMG</t>
  </si>
  <si>
    <t xml:space="preserve">Real Impeks Subotica </t>
  </si>
  <si>
    <t>milan.romic@realimpeks.co.rs
CC:
jasminka.randjelovic@realimpeks.co.rs
gojkovic@realimpeks.co.rs</t>
  </si>
  <si>
    <t>RIM</t>
  </si>
  <si>
    <t>SENERMAX d.o.o.</t>
  </si>
  <si>
    <t>office@senermax.com</t>
  </si>
  <si>
    <t>SNX</t>
  </si>
  <si>
    <t>SIEMENS ENERGY d.o.o. Beograd</t>
  </si>
  <si>
    <t>masa.bukva@siemens-energy.com</t>
  </si>
  <si>
    <t>SIM</t>
  </si>
  <si>
    <t>TehnoTerm Plus</t>
  </si>
  <si>
    <t>tehnotermvp@gmail.com</t>
  </si>
  <si>
    <t>TTP</t>
  </si>
  <si>
    <t>TERMOGAMA</t>
  </si>
  <si>
    <t>marko.simonovic@termogama.rs
infro@termogama.rs</t>
  </si>
  <si>
    <t>TMG</t>
  </si>
  <si>
    <t>Termoinženjering</t>
  </si>
  <si>
    <t>office@termoinzenjering.com
vladimir.veljkov@termoinzenjering.com
branislav.marjanovic@termoinzenjering.com</t>
  </si>
  <si>
    <t>TIN</t>
  </si>
  <si>
    <t>teslaekspo@gmail.com</t>
  </si>
  <si>
    <t>TSL</t>
  </si>
  <si>
    <t>VIS Company</t>
  </si>
  <si>
    <t>office@viscompany.com</t>
  </si>
  <si>
    <t>VIS</t>
  </si>
  <si>
    <t>Vulkan Inženjering</t>
  </si>
  <si>
    <t>vulkaning@mts.rs
nikoladj.vulkaning@gmail.com</t>
  </si>
  <si>
    <t>VLK</t>
  </si>
  <si>
    <t>podizvođač Ukratko</t>
  </si>
  <si>
    <t>CT</t>
  </si>
  <si>
    <t>TER</t>
  </si>
  <si>
    <t>CT_TER</t>
  </si>
  <si>
    <t>Периодичност</t>
  </si>
  <si>
    <t>Qty для статистики по Par.</t>
  </si>
  <si>
    <t>Разработано</t>
  </si>
  <si>
    <t>Р/НеР</t>
  </si>
  <si>
    <t>Глави погонски гас (II.26.2.1, II.26.2.2, II.26.2.3, II.26.2.4, II.26.2.5)</t>
  </si>
  <si>
    <t>Main fuel gas system (II.26.2.1, II.26.2.2, II.26.2.3, II.26.2.4, II.26.2.5)</t>
  </si>
  <si>
    <t>Систем турбинског погонског гаса (II.26.3.1, II.26.3.2)</t>
  </si>
  <si>
    <t>Turbine fuel gas system (II.26.3.1, II.26.3.2)</t>
  </si>
  <si>
    <t>Обслуживание системы топливного газа (II.26.4.1, II.26.4.2, II.26.4.3, II.26.4.4)</t>
  </si>
  <si>
    <t>Service fuel gas system (II.26.4.1, II.26.4.2, II.26.4.3, II.26.4.4)</t>
  </si>
  <si>
    <t>N</t>
  </si>
  <si>
    <t>Podizvođač</t>
  </si>
  <si>
    <t>Ukratko</t>
  </si>
  <si>
    <t>CT_DGT</t>
  </si>
  <si>
    <t>CT_KNT_KBV</t>
  </si>
  <si>
    <t>ENK_VLK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</si>
</sst>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D0D0D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trike/>
      <sz val="11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0" tint="-0.249977111117893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trike/>
      <sz val="12"/>
      <color theme="1"/>
      <name val="Times New Roman"/>
      <family val="1"/>
      <charset val="204"/>
    </font>
    <font>
      <b/>
      <strike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1" tint="0.8999908444471571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8" fillId="0" borderId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3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3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3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top"/>
    </xf>
    <xf numFmtId="0" fontId="14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textRotation="90"/>
    </xf>
    <xf numFmtId="0" fontId="14" fillId="5" borderId="1" xfId="0" applyFont="1" applyFill="1" applyBorder="1" applyAlignment="1">
      <alignment horizontal="center" vertical="center" textRotation="90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4" fillId="5" borderId="5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/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9" fillId="3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/>
    </xf>
    <xf numFmtId="0" fontId="19" fillId="0" borderId="0" xfId="6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19" fillId="0" borderId="11" xfId="6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3" fillId="0" borderId="14" xfId="0" applyFont="1" applyBorder="1"/>
    <xf numFmtId="0" fontId="19" fillId="0" borderId="10" xfId="6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19" fillId="0" borderId="0" xfId="6" applyAlignment="1">
      <alignment horizontal="center" vertical="center" wrapText="1"/>
    </xf>
    <xf numFmtId="0" fontId="9" fillId="0" borderId="16" xfId="7" applyFont="1" applyBorder="1"/>
    <xf numFmtId="0" fontId="9" fillId="0" borderId="0" xfId="7" applyFont="1" applyAlignment="1">
      <alignment horizontal="center" vertic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vertical="center"/>
    </xf>
    <xf numFmtId="0" fontId="9" fillId="0" borderId="0" xfId="7" applyFont="1"/>
    <xf numFmtId="0" fontId="9" fillId="0" borderId="16" xfId="7" applyFont="1" applyBorder="1" applyAlignment="1">
      <alignment horizontal="center" vertical="center"/>
    </xf>
    <xf numFmtId="0" fontId="10" fillId="9" borderId="1" xfId="7" applyFont="1" applyFill="1" applyBorder="1" applyAlignment="1">
      <alignment horizontal="center" vertical="center" wrapText="1"/>
    </xf>
    <xf numFmtId="0" fontId="10" fillId="4" borderId="1" xfId="7" applyFont="1" applyFill="1" applyBorder="1" applyAlignment="1">
      <alignment horizontal="center" vertical="center" wrapText="1"/>
    </xf>
    <xf numFmtId="0" fontId="9" fillId="0" borderId="0" xfId="7" applyFont="1" applyAlignment="1">
      <alignment horizontal="center"/>
    </xf>
    <xf numFmtId="49" fontId="21" fillId="0" borderId="16" xfId="7" applyNumberFormat="1" applyFont="1" applyBorder="1" applyAlignment="1">
      <alignment horizontal="left" vertical="center" wrapText="1"/>
    </xf>
    <xf numFmtId="49" fontId="22" fillId="10" borderId="5" xfId="7" applyNumberFormat="1" applyFont="1" applyFill="1" applyBorder="1" applyAlignment="1">
      <alignment horizontal="center" vertical="center" wrapText="1"/>
    </xf>
    <xf numFmtId="49" fontId="21" fillId="10" borderId="5" xfId="7" applyNumberFormat="1" applyFont="1" applyFill="1" applyBorder="1" applyAlignment="1">
      <alignment horizontal="center" vertical="center" wrapText="1"/>
    </xf>
    <xf numFmtId="49" fontId="22" fillId="2" borderId="0" xfId="7" applyNumberFormat="1" applyFont="1" applyFill="1" applyAlignment="1">
      <alignment horizontal="center" vertical="center" wrapText="1"/>
    </xf>
    <xf numFmtId="49" fontId="21" fillId="0" borderId="0" xfId="7" applyNumberFormat="1" applyFont="1" applyAlignment="1">
      <alignment wrapText="1"/>
    </xf>
    <xf numFmtId="0" fontId="9" fillId="0" borderId="16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center" vertical="center" wrapText="1"/>
    </xf>
    <xf numFmtId="0" fontId="9" fillId="0" borderId="0" xfId="7" applyFont="1" applyAlignment="1">
      <alignment vertical="top" wrapText="1"/>
    </xf>
    <xf numFmtId="0" fontId="11" fillId="0" borderId="1" xfId="7" applyFont="1" applyBorder="1" applyAlignment="1">
      <alignment horizontal="center" vertical="center" wrapText="1"/>
    </xf>
    <xf numFmtId="0" fontId="9" fillId="6" borderId="16" xfId="7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center" vertical="center" wrapText="1"/>
    </xf>
    <xf numFmtId="0" fontId="9" fillId="6" borderId="0" xfId="7" applyFont="1" applyFill="1" applyAlignment="1">
      <alignment vertical="top" wrapText="1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6" xfId="7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center" vertical="center" wrapText="1"/>
    </xf>
    <xf numFmtId="0" fontId="11" fillId="6" borderId="0" xfId="7" applyFont="1" applyFill="1" applyAlignment="1">
      <alignment vertical="top" wrapText="1"/>
    </xf>
    <xf numFmtId="0" fontId="15" fillId="0" borderId="0" xfId="7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8">
    <cellStyle name="Hyperlink" xfId="6" xr:uid="{00000000-000B-0000-0000-000008000000}"/>
    <cellStyle name="Normal 2" xfId="4" xr:uid="{302A328F-0901-4B44-9446-16C1DECAE538}"/>
    <cellStyle name="Обычный" xfId="0" builtinId="0"/>
    <cellStyle name="Обычный 2" xfId="1" xr:uid="{D14071DE-FF9E-452A-91A1-EB34C873F224}"/>
    <cellStyle name="Обычный 2 2" xfId="7" xr:uid="{1A3E4701-C9C7-40D0-AB21-01F5CE32805E}"/>
    <cellStyle name="Процентный 2" xfId="2" xr:uid="{AFCE6077-5D90-4BD1-9942-008E19FDD2DF}"/>
    <cellStyle name="Финансовый [0] 2" xfId="3" xr:uid="{47616301-AC54-4CB6-89B3-D033E9758E4E}"/>
    <cellStyle name="Финансовый 2" xfId="5" xr:uid="{A7178EC7-4886-4E08-AB3B-462CE2DB2F85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strike val="0"/>
        <color theme="0"/>
      </font>
      <fill>
        <patternFill>
          <bgColor rgb="FF388FC7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outline val="0"/>
        <shadow val="0"/>
        <u val="none"/>
        <vertAlign val="baseline"/>
        <sz val="1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font>
        <outline val="0"/>
        <shadow val="0"/>
        <u val="none"/>
        <vertAlign val="baseline"/>
        <sz val="11"/>
        <name val="Times New Roman"/>
        <family val="1"/>
        <charset val="204"/>
        <scheme val="none"/>
      </font>
      <numFmt numFmtId="0" formatCode="General"/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  <alignment textRotation="0" wrapText="1" indent="0" justifyLastLine="0" shrinkToFit="0" readingOrder="0"/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  <border diagonalUp="0" diagonalDown="0" outline="0"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name val="Times New Roman"/>
        <family val="1"/>
        <charset val="204"/>
        <scheme val="none"/>
      </font>
      <numFmt numFmtId="0" formatCode="General"/>
      <border diagonalUp="0" diagonalDown="0"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1"/>
        <name val="Times New Roman"/>
        <family val="1"/>
        <charset val="204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CC71"/>
      <color rgb="FF0078BF"/>
      <color rgb="FFB482DA"/>
      <color rgb="FFC209F5"/>
      <color rgb="FF0070BA"/>
      <color rgb="FF8EA9DB"/>
      <color rgb="FFE3E3E3"/>
      <color rgb="FFB3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74FE5-808F-40C7-A175-BA4ECF4D6F2F}" name="Table1" displayName="Table1" ref="A3:AH318" totalsRowShown="0" headerRowDxfId="115" dataDxfId="113" headerRowBorderDxfId="114" tableBorderDxfId="112" totalsRowBorderDxfId="111">
  <autoFilter ref="A3:AH318" xr:uid="{15374FE5-808F-40C7-A175-BA4ECF4D6F2F}"/>
  <tableColumns count="34">
    <tableColumn id="12" xr3:uid="{98F5E98D-FCFA-4517-82AD-46C1B58B1200}" name="Bullet" dataDxfId="110"/>
    <tableColumn id="36" xr3:uid="{5EE7D890-7408-4445-BC79-D515891880B7}" name="Par. " dataDxfId="109"/>
    <tableColumn id="7" xr3:uid="{B9A55671-3CCD-4110-BEF9-55A1AD2AC810}" name="Попис радова" dataDxfId="108"/>
    <tableColumn id="8" xr3:uid="{AF0527F5-EBEE-41B1-ADF0-BCC2465F7E37}" name="Перечень работ" dataDxfId="107"/>
    <tableColumn id="64" xr3:uid="{08FCD3C2-F689-49B7-8587-2697EBA29A55}" name="Периодичност, тип 1" dataDxfId="106"/>
    <tableColumn id="18" xr3:uid="{F2DE9AE0-15F7-49E2-8AD1-D9E329FA2D2C}" name="Чек-лист 1" dataDxfId="105"/>
    <tableColumn id="65" xr3:uid="{9CC5AAFE-1D13-4280-854A-C827ED534E76}" name="Периодичност, тип 2" dataDxfId="104"/>
    <tableColumn id="19" xr3:uid="{D0AE539F-475C-4C63-8BD1-7FC6BA28117B}" name="Чек-лист 2" dataDxfId="103"/>
    <tableColumn id="66" xr3:uid="{D4E28874-4287-4646-96E0-69D2092081D5}" name="Периодичност, тип 3" dataDxfId="102"/>
    <tableColumn id="20" xr3:uid="{5E5EAE58-294A-44B6-924A-80193A7E0520}" name="Чек-лист 3" dataDxfId="101"/>
    <tableColumn id="4" xr3:uid="{0B4B5CB7-2B64-454E-9B21-E2EFF622DA25}" name="Периодичност, тип 4" dataDxfId="100"/>
    <tableColumn id="21" xr3:uid="{8FD89C23-521C-4341-B1C6-C9B6F3B3DB14}" name="Чек-лист 4" dataDxfId="99"/>
    <tableColumn id="5" xr3:uid="{017DA50E-A06F-4476-9EF0-9D95FBD89F4F}" name="Периодичност, тип 5" dataDxfId="98"/>
    <tableColumn id="22" xr3:uid="{8D66E21D-6DA1-4F62-80F1-B07C249EC0A0}" name="Чек-лист 5" dataDxfId="97"/>
    <tableColumn id="67" xr3:uid="{DB7D83DE-076B-492E-A8A2-BFEE7666E01D}" name="ГАСТРАНС " dataDxfId="96"/>
    <tableColumn id="68" xr3:uid="{3CEEDFB8-1717-41B0-A05E-4097A40F8D64}" name="CT (основни обим) " dataDxfId="95"/>
    <tableColumn id="38" xr3:uid="{B5207072-39F0-4F5E-9C0E-067527EF84CE}" name="CT (опциони обим) " dataDxfId="94"/>
    <tableColumn id="52" xr3:uid="{8B39EE08-AA86-47AE-8674-5D3CE2559B50}" name="Подизвођач_x000a_CT (опционо)*" dataDxfId="93"/>
    <tableColumn id="53" xr3:uid="{E7723E6F-9E8E-47F7-8173-5212EC3ECA64}" name="Коментари/_x000a_Комментарии" dataDxfId="92"/>
    <tableColumn id="23" xr3:uid="{7982D541-847A-4C5F-92EE-400257000F79}" name="Примечание для Comita Technics"/>
    <tableColumn id="6" xr3:uid="{202BF7CD-5C7B-4CC4-9787-C71C14EDB612}" name="Группа ППР механических систем и запорно-регулирующей арматуры" dataDxfId="91"/>
    <tableColumn id="9" xr3:uid="{C3142612-61B8-46BA-A52F-84408E1AE115}" name="Группа специализированных работ" dataDxfId="90"/>
    <tableColumn id="10" xr3:uid="{1C318367-82F2-4643-A1DF-735253FB952B}" name="Группа автоматизации, телеметрии и инженерной безопасности" dataDxfId="89"/>
    <tableColumn id="11" xr3:uid="{ACFD8790-E7E1-4717-A109-1BFBF239457D}" name="Ответственный от Comita Technics" dataDxfId="88">
      <calculatedColumnFormula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calculatedColumnFormula>
    </tableColumn>
    <tableColumn id="3" xr3:uid="{8231EAF9-C708-4127-B4F7-7F754E4F2BBC}" name="Ответственный от Gastrans" dataDxfId="87"/>
    <tableColumn id="1" xr3:uid="{F77E977D-4415-4A58-8DC3-75980D864A72}" name="Потенциальный субподрядчик" dataDxfId="86"/>
    <tableColumn id="2" xr3:uid="{D1C76B1F-9543-46F2-8AB9-2ED781BE5812}" name="Статус чек-листов" dataDxfId="85"/>
    <tableColumn id="13" xr3:uid="{BAE3FD8F-41AC-4C9F-9421-F6D3E401875B}" name="Авг" dataDxfId="84"/>
    <tableColumn id="14" xr3:uid="{7CE5024B-0F3D-4052-82F5-7BF715CE28A4}" name="Сент" dataDxfId="83"/>
    <tableColumn id="17" xr3:uid="{B13D874E-4B9C-4266-B446-90611FB83036}" name="Окт" dataDxfId="82"/>
    <tableColumn id="15" xr3:uid="{574D021D-16EC-4D2A-977E-DA82CBE1CED5}" name="Ноя" dataDxfId="81"/>
    <tableColumn id="16" xr3:uid="{D074E442-B114-4030-B9EF-8BD5F2D4978A}" name="Дек" dataDxfId="80"/>
    <tableColumn id="24" xr3:uid="{F5DBFC52-8DA1-47FA-B88C-374B3BDE9D94}" name="Manuals_x000a_" dataDxfId="79"/>
    <tableColumn id="25" xr3:uid="{4C1B0FAB-DE98-47E1-82AD-2BCD09421486}" name="podizvođač Ukratko" dataDxfId="7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F64C1-DD61-4402-9CC2-39E63C190BB0}" name="Таблица3" displayName="Таблица3" ref="A1:J213" totalsRowShown="0" headerRowDxfId="77" dataDxfId="75" headerRowBorderDxfId="76" tableBorderDxfId="74" totalsRowBorderDxfId="73">
  <autoFilter ref="A1:J213" xr:uid="{F75F64C1-DD61-4402-9CC2-39E63C190BB0}"/>
  <tableColumns count="10">
    <tableColumn id="5" xr3:uid="{00312DFE-2C07-4BEF-AA8E-301E38F901FF}" name="N" dataDxfId="72">
      <calculatedColumnFormula>ROW()-ROW(Таблица3[[#Headers],[N]])</calculatedColumnFormula>
    </tableColumn>
    <tableColumn id="1" xr3:uid="{1BC4858A-4A60-4C1D-BFC2-E2A37F8BC613}" name="Par. " dataDxfId="71"/>
    <tableColumn id="2" xr3:uid="{05E4E7A2-4266-4941-B302-3EA27D33A8E5}" name="Попис радова" dataDxfId="70"/>
    <tableColumn id="3" xr3:uid="{2C4BF33E-C157-41C0-B22B-1A51E5AA7CC4}" name="Перечень работ" dataDxfId="69"/>
    <tableColumn id="4" xr3:uid="{51A190CC-4EF5-428F-86F0-ED6F7D887BF8}" name="Периодичност" dataDxfId="68"/>
    <tableColumn id="18" xr3:uid="{FD9DCCF5-411A-443D-87DD-A3ED6348D60B}" name="Qty для статистики по Par." dataDxfId="67"/>
    <tableColumn id="20" xr3:uid="{BC20A0F9-1380-41B3-9B8F-906CFC1843A2}" name="Разработано" dataDxfId="66"/>
    <tableColumn id="21" xr3:uid="{05A282CF-1E4E-4B43-B1EF-BBCA800BCFEA}" name="Р/НеР" dataDxfId="65">
      <calculatedColumnFormula>IF(Таблица3[[#This Row],[Разработано]]=1,"Разработано","НЕ разработано")</calculatedColumnFormula>
    </tableColumn>
    <tableColumn id="6" xr3:uid="{118DA3A6-20DA-42EC-8668-9E1A63C8CF77}" name="Podizvođač" dataDxfId="64">
      <calculatedColumnFormula>_xlfn.XLOOKUP(Таблица3[[#This Row],[Par. ]],Table1[Par. ],Table1[Потенциальный субподрядчик],,0,1)</calculatedColumnFormula>
    </tableColumn>
    <tableColumn id="7" xr3:uid="{16226896-902F-4BDF-A02E-9B5D2C266AEC}" name="Ukratko" dataDxfId="6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../:f:/g/EpdAfDmZR_BBqvlFm5X-H6YBIHyn9PiTWujtt3lEzIfdhA?e=9qILwH" TargetMode="External"/><Relationship Id="rId7" Type="http://schemas.openxmlformats.org/officeDocument/2006/relationships/hyperlink" Target="../../../:f:/g/EmOltgUNkjZJpPfucYQk434BINhRz3zexfE7XUcH_GmFDw?e=uJbCLF" TargetMode="External"/><Relationship Id="rId2" Type="http://schemas.openxmlformats.org/officeDocument/2006/relationships/hyperlink" Target="../../../:f:/r/CT_docs/01_Maintenance/09_Manuals/LP/I.3.31_Odr%C5%BEavanje%20hromatografa%20MAG-S%20(sumpor)?csf=1&amp;web=1&amp;e=WBaBN5" TargetMode="External"/><Relationship Id="rId1" Type="http://schemas.openxmlformats.org/officeDocument/2006/relationships/hyperlink" Target="../../../:f:/r/CT_docs/01_Maintenance/09_Manuals/LP/I.3.29_Odr%C5%BEavanje%20hromatografa%20MAG?csf=1&amp;web=1&amp;e=0YIqe7" TargetMode="External"/><Relationship Id="rId6" Type="http://schemas.openxmlformats.org/officeDocument/2006/relationships/hyperlink" Target="../../../:f:/g/EvD9f4HykqROupb6gwmiM3ABJz444GMXna1QCr3JZvch_Q?e=FDRRz3" TargetMode="External"/><Relationship Id="rId5" Type="http://schemas.openxmlformats.org/officeDocument/2006/relationships/hyperlink" Target="../../../:f:/g/EkkIymtbKOFPrFPr9Pic6SEBGNnBPvh4UvBaceM9mpxgxQ?e=nqWvFp" TargetMode="External"/><Relationship Id="rId4" Type="http://schemas.openxmlformats.org/officeDocument/2006/relationships/hyperlink" Target="../../../:f:/g/Eg2iUQ3CcQ9MpB7rqU94HekBHv5MC2a8FGgac4yemv6UEA?e=AdfbZ4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9A24-CD09-4F4F-BCD0-A4FF9C399F02}">
  <sheetPr>
    <pageSetUpPr fitToPage="1"/>
  </sheetPr>
  <dimension ref="A1:AH327"/>
  <sheetViews>
    <sheetView view="pageBreakPreview" zoomScale="55" zoomScaleNormal="40" zoomScaleSheetLayoutView="55" workbookViewId="0">
      <pane xSplit="3" ySplit="3" topLeftCell="D262" activePane="bottomRight" state="frozen"/>
      <selection pane="topRight" activeCell="D1" sqref="D1"/>
      <selection pane="bottomLeft" activeCell="B4" sqref="B4"/>
      <selection pane="bottomRight" activeCell="C262" sqref="C262:C272"/>
    </sheetView>
  </sheetViews>
  <sheetFormatPr defaultColWidth="9.140625" defaultRowHeight="15" outlineLevelCol="1" x14ac:dyDescent="0.25"/>
  <cols>
    <col min="1" max="1" width="14.85546875" style="1" hidden="1" customWidth="1"/>
    <col min="2" max="2" width="9.7109375" style="1" customWidth="1"/>
    <col min="3" max="4" width="42.7109375" style="1" customWidth="1"/>
    <col min="5" max="18" width="5.7109375" style="1" customWidth="1"/>
    <col min="19" max="19" width="90" style="31" customWidth="1"/>
    <col min="20" max="20" width="90" style="31" hidden="1" customWidth="1"/>
    <col min="21" max="23" width="23.28515625" style="31" hidden="1" customWidth="1" outlineLevel="1"/>
    <col min="24" max="24" width="23.28515625" style="69" customWidth="1" collapsed="1"/>
    <col min="25" max="25" width="23.28515625" style="69" customWidth="1"/>
    <col min="26" max="26" width="23.42578125" style="55" customWidth="1"/>
    <col min="27" max="27" width="30.7109375" style="55" customWidth="1"/>
    <col min="28" max="32" width="7.85546875" style="55" customWidth="1"/>
    <col min="33" max="33" width="15.42578125" style="1" customWidth="1"/>
    <col min="34" max="34" width="23.7109375" style="1" customWidth="1"/>
    <col min="35" max="16384" width="9.140625" style="1"/>
  </cols>
  <sheetData>
    <row r="1" spans="1:34" ht="86.25" customHeight="1" x14ac:dyDescent="0.25">
      <c r="B1" s="202" t="s">
        <v>0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56"/>
      <c r="U1" s="56"/>
      <c r="V1" s="56"/>
      <c r="W1" s="56"/>
      <c r="X1" s="56"/>
      <c r="Y1" s="56"/>
    </row>
    <row r="2" spans="1:34" ht="54.75" customHeight="1" x14ac:dyDescent="0.25">
      <c r="B2" s="203" t="s">
        <v>1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59"/>
      <c r="U2" s="59"/>
      <c r="V2" s="59"/>
      <c r="W2" s="59"/>
      <c r="X2" s="59"/>
      <c r="Y2" s="59"/>
      <c r="AA2" s="108" t="str">
        <f>"Всего: "&amp;COUNTIF($E$4:$N$319,FALSE)+COUNTIF($E$4:$N$319,TRUE)&amp;CHAR(10)&amp;"Разработано: "&amp;COUNTIF($E$4:$N$319,TRUE)&amp;" ("&amp;ROUND(COUNTIF($E$4:$N$319,TRUE)/(COUNTIF($E$4:$N$319,FALSE)+COUNTIF($E$4:$N$319,TRUE))*100,0)&amp;"%)"&amp;CHAR(10)&amp;"Осталось: "&amp;COUNTIF($E$4:$N$319,FALSE)&amp;" ("&amp;ROUND(COUNTIF($E$4:$N$319,FALSE)/(COUNTIF($E$4:$N$319,FALSE)+COUNTIF($E$4:$N$319,TRUE))*100,0)&amp;"%)"</f>
        <v>Всего: 264
Разработано: 246 (93%)
Осталось: 18 (7%)</v>
      </c>
      <c r="AB2" s="210" t="s">
        <v>2</v>
      </c>
      <c r="AC2" s="211"/>
      <c r="AD2" s="211"/>
      <c r="AE2" s="211"/>
      <c r="AF2" s="211"/>
    </row>
    <row r="3" spans="1:34" s="2" customFormat="1" ht="135.75" customHeight="1" x14ac:dyDescent="0.25">
      <c r="A3" s="88" t="s">
        <v>3</v>
      </c>
      <c r="B3" s="89" t="s">
        <v>4</v>
      </c>
      <c r="C3" s="90" t="s">
        <v>5</v>
      </c>
      <c r="D3" s="90" t="s">
        <v>6</v>
      </c>
      <c r="E3" s="91" t="s">
        <v>7</v>
      </c>
      <c r="F3" s="91" t="s">
        <v>8</v>
      </c>
      <c r="G3" s="91" t="s">
        <v>9</v>
      </c>
      <c r="H3" s="91" t="s">
        <v>10</v>
      </c>
      <c r="I3" s="91" t="s">
        <v>11</v>
      </c>
      <c r="J3" s="91" t="s">
        <v>12</v>
      </c>
      <c r="K3" s="91" t="s">
        <v>13</v>
      </c>
      <c r="L3" s="91" t="s">
        <v>14</v>
      </c>
      <c r="M3" s="91" t="s">
        <v>15</v>
      </c>
      <c r="N3" s="91" t="s">
        <v>16</v>
      </c>
      <c r="O3" s="91" t="s">
        <v>17</v>
      </c>
      <c r="P3" s="91" t="s">
        <v>18</v>
      </c>
      <c r="Q3" s="91" t="s">
        <v>19</v>
      </c>
      <c r="R3" s="92" t="s">
        <v>20</v>
      </c>
      <c r="S3" s="90" t="s">
        <v>21</v>
      </c>
      <c r="T3" s="119" t="s">
        <v>22</v>
      </c>
      <c r="U3" s="93" t="s">
        <v>23</v>
      </c>
      <c r="V3" s="93" t="s">
        <v>24</v>
      </c>
      <c r="W3" s="93" t="s">
        <v>25</v>
      </c>
      <c r="X3" s="93" t="s">
        <v>26</v>
      </c>
      <c r="Y3" s="93" t="s">
        <v>27</v>
      </c>
      <c r="Z3" s="93" t="s">
        <v>28</v>
      </c>
      <c r="AA3" s="94" t="s">
        <v>29</v>
      </c>
      <c r="AB3" s="94" t="s">
        <v>30</v>
      </c>
      <c r="AC3" s="94" t="s">
        <v>31</v>
      </c>
      <c r="AD3" s="94" t="s">
        <v>32</v>
      </c>
      <c r="AE3" s="94" t="s">
        <v>33</v>
      </c>
      <c r="AF3" s="143" t="s">
        <v>34</v>
      </c>
      <c r="AG3" s="144" t="s">
        <v>35</v>
      </c>
      <c r="AH3" s="88" t="s">
        <v>1168</v>
      </c>
    </row>
    <row r="4" spans="1:34" s="2" customFormat="1" ht="15.75" x14ac:dyDescent="0.25">
      <c r="A4" s="27"/>
      <c r="B4" s="32" t="s">
        <v>36</v>
      </c>
      <c r="C4" s="9" t="s">
        <v>37</v>
      </c>
      <c r="D4" s="9" t="s">
        <v>38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38"/>
      <c r="T4" s="120"/>
      <c r="U4" s="61"/>
      <c r="V4" s="61"/>
      <c r="W4" s="61"/>
      <c r="X4" s="43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4" s="43"/>
      <c r="Z4" s="43"/>
      <c r="AA4" s="50"/>
      <c r="AB4" s="95" t="s">
        <v>39</v>
      </c>
      <c r="AC4" s="95" t="s">
        <v>39</v>
      </c>
      <c r="AD4" s="95" t="s">
        <v>39</v>
      </c>
      <c r="AE4" s="128" t="s">
        <v>39</v>
      </c>
      <c r="AF4" s="141" t="s">
        <v>39</v>
      </c>
      <c r="AG4" s="141" t="s">
        <v>39</v>
      </c>
      <c r="AH4" s="55"/>
    </row>
    <row r="5" spans="1:34" s="2" customFormat="1" ht="15.75" x14ac:dyDescent="0.25">
      <c r="A5" s="15"/>
      <c r="B5" s="33" t="s">
        <v>40</v>
      </c>
      <c r="C5" s="10" t="s">
        <v>41</v>
      </c>
      <c r="D5" s="10" t="s">
        <v>42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39"/>
      <c r="T5" s="39"/>
      <c r="U5" s="51"/>
      <c r="V5" s="51"/>
      <c r="W5" s="51"/>
      <c r="X5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" s="44"/>
      <c r="Z5" s="44"/>
      <c r="AA5" s="51"/>
      <c r="AB5" s="96" t="s">
        <v>39</v>
      </c>
      <c r="AC5" s="96" t="s">
        <v>39</v>
      </c>
      <c r="AD5" s="96" t="s">
        <v>39</v>
      </c>
      <c r="AE5" s="129" t="s">
        <v>39</v>
      </c>
      <c r="AF5" s="139" t="s">
        <v>39</v>
      </c>
      <c r="AG5" s="139" t="s">
        <v>39</v>
      </c>
      <c r="AH5" s="55"/>
    </row>
    <row r="6" spans="1:34" s="2" customFormat="1" ht="15.75" x14ac:dyDescent="0.25">
      <c r="A6" s="15"/>
      <c r="B6" s="34"/>
      <c r="C6" s="11" t="s">
        <v>43</v>
      </c>
      <c r="D6" s="11" t="s">
        <v>44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40"/>
      <c r="T6" s="40"/>
      <c r="U6" s="52"/>
      <c r="V6" s="52"/>
      <c r="W6" s="52"/>
      <c r="X6" s="45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" s="45"/>
      <c r="Z6" s="45"/>
      <c r="AA6" s="52"/>
      <c r="AB6" s="97" t="s">
        <v>39</v>
      </c>
      <c r="AC6" s="97" t="s">
        <v>39</v>
      </c>
      <c r="AD6" s="97" t="s">
        <v>39</v>
      </c>
      <c r="AE6" s="130" t="s">
        <v>39</v>
      </c>
      <c r="AF6" s="142" t="s">
        <v>39</v>
      </c>
      <c r="AG6" s="142" t="s">
        <v>39</v>
      </c>
      <c r="AH6" s="55"/>
    </row>
    <row r="7" spans="1:34" s="3" customFormat="1" x14ac:dyDescent="0.25">
      <c r="A7" s="16" t="s">
        <v>45</v>
      </c>
      <c r="B7" s="4" t="s">
        <v>46</v>
      </c>
      <c r="C7" s="4" t="s">
        <v>47</v>
      </c>
      <c r="D7" s="4" t="s">
        <v>48</v>
      </c>
      <c r="E7" s="74" t="s">
        <v>49</v>
      </c>
      <c r="F7" s="46"/>
      <c r="G7" s="74"/>
      <c r="H7" s="46"/>
      <c r="I7" s="74"/>
      <c r="J7" s="46"/>
      <c r="K7" s="74"/>
      <c r="L7" s="46"/>
      <c r="M7" s="74"/>
      <c r="N7" s="46"/>
      <c r="O7" s="5" t="s">
        <v>50</v>
      </c>
      <c r="P7" s="5"/>
      <c r="Q7" s="5"/>
      <c r="R7" s="5"/>
      <c r="S7" s="4"/>
      <c r="T7" s="118"/>
      <c r="U7" s="46"/>
      <c r="V7" s="46"/>
      <c r="W7" s="16"/>
      <c r="X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7" s="46"/>
      <c r="Z7" s="46"/>
      <c r="AA7" s="53" t="s">
        <v>51</v>
      </c>
      <c r="AB7" s="53" t="s">
        <v>39</v>
      </c>
      <c r="AC7" s="53" t="s">
        <v>39</v>
      </c>
      <c r="AD7" s="53" t="s">
        <v>39</v>
      </c>
      <c r="AE7" s="53" t="s">
        <v>39</v>
      </c>
      <c r="AF7" s="146" t="s">
        <v>39</v>
      </c>
      <c r="AH7" s="191"/>
    </row>
    <row r="8" spans="1:34" s="3" customFormat="1" x14ac:dyDescent="0.25">
      <c r="A8" s="16" t="s">
        <v>45</v>
      </c>
      <c r="B8" s="4" t="s">
        <v>52</v>
      </c>
      <c r="C8" s="4" t="s">
        <v>53</v>
      </c>
      <c r="D8" s="4" t="s">
        <v>54</v>
      </c>
      <c r="E8" s="74" t="s">
        <v>55</v>
      </c>
      <c r="F8" s="46"/>
      <c r="G8" s="74"/>
      <c r="H8" s="46"/>
      <c r="I8" s="74"/>
      <c r="J8" s="46"/>
      <c r="K8" s="74"/>
      <c r="L8" s="46"/>
      <c r="M8" s="74"/>
      <c r="N8" s="46"/>
      <c r="O8" s="5" t="s">
        <v>50</v>
      </c>
      <c r="P8" s="5"/>
      <c r="Q8" s="5"/>
      <c r="R8" s="5"/>
      <c r="S8" s="4"/>
      <c r="T8" s="118"/>
      <c r="U8" s="46"/>
      <c r="V8" s="62"/>
      <c r="W8" s="16"/>
      <c r="X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8" s="46"/>
      <c r="Z8" s="46"/>
      <c r="AA8" s="53" t="s">
        <v>51</v>
      </c>
      <c r="AB8" s="53" t="s">
        <v>39</v>
      </c>
      <c r="AC8" s="53" t="s">
        <v>39</v>
      </c>
      <c r="AD8" s="53" t="s">
        <v>39</v>
      </c>
      <c r="AE8" s="53" t="s">
        <v>39</v>
      </c>
      <c r="AF8" s="53" t="s">
        <v>39</v>
      </c>
      <c r="AH8" s="191"/>
    </row>
    <row r="9" spans="1:34" s="3" customFormat="1" ht="30" x14ac:dyDescent="0.25">
      <c r="A9" s="16" t="s">
        <v>45</v>
      </c>
      <c r="B9" s="4" t="s">
        <v>56</v>
      </c>
      <c r="C9" s="4" t="s">
        <v>57</v>
      </c>
      <c r="D9" s="4" t="s">
        <v>58</v>
      </c>
      <c r="E9" s="74" t="s">
        <v>49</v>
      </c>
      <c r="F9" s="46"/>
      <c r="G9" s="74"/>
      <c r="H9" s="46"/>
      <c r="I9" s="74"/>
      <c r="J9" s="46"/>
      <c r="K9" s="74"/>
      <c r="L9" s="46"/>
      <c r="M9" s="74"/>
      <c r="N9" s="46"/>
      <c r="O9" s="5" t="s">
        <v>50</v>
      </c>
      <c r="P9" s="5"/>
      <c r="Q9" s="5"/>
      <c r="R9" s="5"/>
      <c r="S9" s="4"/>
      <c r="T9" s="118"/>
      <c r="U9" s="46"/>
      <c r="V9" s="62"/>
      <c r="W9" s="16"/>
      <c r="X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9" s="46"/>
      <c r="Z9" s="46"/>
      <c r="AA9" s="53" t="s">
        <v>51</v>
      </c>
      <c r="AB9" s="53" t="s">
        <v>39</v>
      </c>
      <c r="AC9" s="53" t="s">
        <v>39</v>
      </c>
      <c r="AD9" s="53" t="s">
        <v>39</v>
      </c>
      <c r="AE9" s="53" t="s">
        <v>39</v>
      </c>
      <c r="AF9" s="53" t="s">
        <v>39</v>
      </c>
      <c r="AH9" s="191"/>
    </row>
    <row r="10" spans="1:34" s="3" customFormat="1" ht="45" x14ac:dyDescent="0.25">
      <c r="A10" s="16" t="s">
        <v>45</v>
      </c>
      <c r="B10" s="4" t="s">
        <v>59</v>
      </c>
      <c r="C10" s="4" t="s">
        <v>60</v>
      </c>
      <c r="D10" s="4" t="s">
        <v>61</v>
      </c>
      <c r="E10" s="74" t="s">
        <v>49</v>
      </c>
      <c r="F10" s="46"/>
      <c r="G10" s="74"/>
      <c r="H10" s="46"/>
      <c r="I10" s="74"/>
      <c r="J10" s="46"/>
      <c r="K10" s="74"/>
      <c r="L10" s="46"/>
      <c r="M10" s="74"/>
      <c r="N10" s="46"/>
      <c r="O10" s="5" t="s">
        <v>50</v>
      </c>
      <c r="P10" s="5"/>
      <c r="Q10" s="5"/>
      <c r="R10" s="5"/>
      <c r="S10" s="4"/>
      <c r="T10" s="118"/>
      <c r="U10" s="46"/>
      <c r="V10" s="62"/>
      <c r="W10" s="16"/>
      <c r="X1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0" s="46"/>
      <c r="Z10" s="46"/>
      <c r="AA10" s="53" t="s">
        <v>51</v>
      </c>
      <c r="AB10" s="53" t="s">
        <v>39</v>
      </c>
      <c r="AC10" s="53" t="s">
        <v>39</v>
      </c>
      <c r="AD10" s="53" t="s">
        <v>39</v>
      </c>
      <c r="AE10" s="53" t="s">
        <v>39</v>
      </c>
      <c r="AF10" s="53" t="s">
        <v>39</v>
      </c>
      <c r="AH10" s="191"/>
    </row>
    <row r="11" spans="1:34" s="3" customFormat="1" ht="30" x14ac:dyDescent="0.25">
      <c r="A11" s="16" t="s">
        <v>45</v>
      </c>
      <c r="B11" s="4" t="s">
        <v>62</v>
      </c>
      <c r="C11" s="4" t="s">
        <v>63</v>
      </c>
      <c r="D11" s="4" t="s">
        <v>64</v>
      </c>
      <c r="E11" s="74" t="s">
        <v>49</v>
      </c>
      <c r="F11" s="46"/>
      <c r="G11" s="74"/>
      <c r="H11" s="46"/>
      <c r="I11" s="74"/>
      <c r="J11" s="46"/>
      <c r="K11" s="74"/>
      <c r="L11" s="46"/>
      <c r="M11" s="74"/>
      <c r="N11" s="46"/>
      <c r="O11" s="5" t="s">
        <v>50</v>
      </c>
      <c r="P11" s="5"/>
      <c r="Q11" s="5"/>
      <c r="R11" s="5"/>
      <c r="S11" s="4"/>
      <c r="T11" s="118"/>
      <c r="U11" s="46"/>
      <c r="V11" s="62"/>
      <c r="W11" s="16"/>
      <c r="X1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1" s="46"/>
      <c r="Z11" s="46"/>
      <c r="AA11" s="53" t="s">
        <v>51</v>
      </c>
      <c r="AB11" s="53" t="s">
        <v>39</v>
      </c>
      <c r="AC11" s="53" t="s">
        <v>39</v>
      </c>
      <c r="AD11" s="53" t="s">
        <v>39</v>
      </c>
      <c r="AE11" s="53" t="s">
        <v>39</v>
      </c>
      <c r="AF11" s="53" t="s">
        <v>39</v>
      </c>
      <c r="AH11" s="191"/>
    </row>
    <row r="12" spans="1:34" s="3" customFormat="1" x14ac:dyDescent="0.25">
      <c r="A12" s="16" t="s">
        <v>45</v>
      </c>
      <c r="B12" s="4" t="s">
        <v>65</v>
      </c>
      <c r="C12" s="4" t="s">
        <v>66</v>
      </c>
      <c r="D12" s="4" t="s">
        <v>67</v>
      </c>
      <c r="E12" s="74" t="s">
        <v>49</v>
      </c>
      <c r="F12" s="46"/>
      <c r="G12" s="74"/>
      <c r="H12" s="46"/>
      <c r="I12" s="74"/>
      <c r="J12" s="46"/>
      <c r="K12" s="74"/>
      <c r="L12" s="46"/>
      <c r="M12" s="74"/>
      <c r="N12" s="46"/>
      <c r="O12" s="5" t="s">
        <v>50</v>
      </c>
      <c r="P12" s="5"/>
      <c r="Q12" s="5"/>
      <c r="R12" s="5"/>
      <c r="S12" s="4"/>
      <c r="T12" s="118"/>
      <c r="U12" s="46"/>
      <c r="V12" s="62"/>
      <c r="W12" s="16"/>
      <c r="X1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2" s="46"/>
      <c r="Z12" s="46"/>
      <c r="AA12" s="53" t="s">
        <v>51</v>
      </c>
      <c r="AB12" s="53" t="s">
        <v>39</v>
      </c>
      <c r="AC12" s="53" t="s">
        <v>39</v>
      </c>
      <c r="AD12" s="53" t="s">
        <v>39</v>
      </c>
      <c r="AE12" s="53" t="s">
        <v>39</v>
      </c>
      <c r="AF12" s="53" t="s">
        <v>39</v>
      </c>
      <c r="AH12" s="191"/>
    </row>
    <row r="13" spans="1:34" s="3" customFormat="1" x14ac:dyDescent="0.25">
      <c r="A13" s="16" t="s">
        <v>45</v>
      </c>
      <c r="B13" s="4" t="s">
        <v>68</v>
      </c>
      <c r="C13" s="4" t="s">
        <v>69</v>
      </c>
      <c r="D13" s="4" t="s">
        <v>70</v>
      </c>
      <c r="E13" s="74" t="s">
        <v>49</v>
      </c>
      <c r="F13" s="46"/>
      <c r="G13" s="74"/>
      <c r="H13" s="46"/>
      <c r="I13" s="74"/>
      <c r="J13" s="46"/>
      <c r="K13" s="74"/>
      <c r="L13" s="46"/>
      <c r="M13" s="74"/>
      <c r="N13" s="46"/>
      <c r="O13" s="5" t="s">
        <v>50</v>
      </c>
      <c r="P13" s="5"/>
      <c r="Q13" s="5"/>
      <c r="R13" s="5"/>
      <c r="S13" s="4"/>
      <c r="T13" s="118"/>
      <c r="U13" s="46"/>
      <c r="V13" s="62"/>
      <c r="W13" s="16"/>
      <c r="X1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" s="46"/>
      <c r="Z13" s="46"/>
      <c r="AA13" s="53" t="s">
        <v>51</v>
      </c>
      <c r="AB13" s="53" t="s">
        <v>39</v>
      </c>
      <c r="AC13" s="53" t="s">
        <v>39</v>
      </c>
      <c r="AD13" s="53" t="s">
        <v>39</v>
      </c>
      <c r="AE13" s="53" t="s">
        <v>39</v>
      </c>
      <c r="AF13" s="53" t="s">
        <v>39</v>
      </c>
      <c r="AH13" s="191"/>
    </row>
    <row r="14" spans="1:34" s="3" customFormat="1" x14ac:dyDescent="0.25">
      <c r="A14" s="16" t="s">
        <v>45</v>
      </c>
      <c r="B14" s="4" t="s">
        <v>71</v>
      </c>
      <c r="C14" s="4" t="s">
        <v>72</v>
      </c>
      <c r="D14" s="4" t="s">
        <v>73</v>
      </c>
      <c r="E14" s="74" t="s">
        <v>49</v>
      </c>
      <c r="F14" s="46"/>
      <c r="G14" s="74"/>
      <c r="H14" s="46"/>
      <c r="I14" s="74"/>
      <c r="J14" s="46"/>
      <c r="K14" s="74"/>
      <c r="L14" s="46"/>
      <c r="M14" s="74"/>
      <c r="N14" s="46"/>
      <c r="O14" s="5" t="s">
        <v>50</v>
      </c>
      <c r="P14" s="5"/>
      <c r="Q14" s="5"/>
      <c r="R14" s="5"/>
      <c r="S14" s="4"/>
      <c r="T14" s="118"/>
      <c r="U14" s="46"/>
      <c r="V14" s="62"/>
      <c r="W14" s="16"/>
      <c r="X1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" s="46"/>
      <c r="Z14" s="46"/>
      <c r="AA14" s="53" t="s">
        <v>51</v>
      </c>
      <c r="AB14" s="53" t="s">
        <v>39</v>
      </c>
      <c r="AC14" s="53" t="s">
        <v>39</v>
      </c>
      <c r="AD14" s="53" t="s">
        <v>39</v>
      </c>
      <c r="AE14" s="53" t="s">
        <v>39</v>
      </c>
      <c r="AF14" s="53" t="s">
        <v>39</v>
      </c>
      <c r="AH14" s="191"/>
    </row>
    <row r="15" spans="1:34" s="3" customFormat="1" x14ac:dyDescent="0.25">
      <c r="A15" s="16" t="s">
        <v>45</v>
      </c>
      <c r="B15" s="4" t="s">
        <v>74</v>
      </c>
      <c r="C15" s="4" t="s">
        <v>75</v>
      </c>
      <c r="D15" s="4" t="s">
        <v>76</v>
      </c>
      <c r="E15" s="79"/>
      <c r="F15" s="80"/>
      <c r="G15" s="74"/>
      <c r="H15" s="46"/>
      <c r="I15" s="74"/>
      <c r="J15" s="46"/>
      <c r="K15" s="74"/>
      <c r="L15" s="46"/>
      <c r="M15" s="74"/>
      <c r="N15" s="46"/>
      <c r="O15" s="5"/>
      <c r="P15" s="5"/>
      <c r="Q15" s="5" t="s">
        <v>77</v>
      </c>
      <c r="R15" s="5"/>
      <c r="S15" s="4"/>
      <c r="T15" s="118"/>
      <c r="U15" s="46"/>
      <c r="V15" s="62"/>
      <c r="W15" s="16"/>
      <c r="X1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5" s="46"/>
      <c r="Z15" s="46"/>
      <c r="AA15" s="53" t="s">
        <v>51</v>
      </c>
      <c r="AB15" s="53" t="s">
        <v>39</v>
      </c>
      <c r="AC15" s="53" t="s">
        <v>39</v>
      </c>
      <c r="AD15" s="53" t="s">
        <v>39</v>
      </c>
      <c r="AE15" s="53" t="s">
        <v>39</v>
      </c>
      <c r="AF15" s="53" t="s">
        <v>39</v>
      </c>
      <c r="AH15" s="191"/>
    </row>
    <row r="16" spans="1:34" s="3" customFormat="1" ht="45" x14ac:dyDescent="0.25">
      <c r="A16" s="16" t="s">
        <v>45</v>
      </c>
      <c r="B16" s="4" t="s">
        <v>78</v>
      </c>
      <c r="C16" s="4" t="s">
        <v>79</v>
      </c>
      <c r="D16" s="4" t="s">
        <v>80</v>
      </c>
      <c r="E16" s="74" t="s">
        <v>49</v>
      </c>
      <c r="F16" s="46"/>
      <c r="G16" s="74"/>
      <c r="H16" s="46"/>
      <c r="I16" s="74"/>
      <c r="J16" s="46"/>
      <c r="K16" s="74"/>
      <c r="L16" s="46"/>
      <c r="M16" s="74"/>
      <c r="N16" s="46"/>
      <c r="O16" s="5" t="s">
        <v>50</v>
      </c>
      <c r="P16" s="5"/>
      <c r="Q16" s="5"/>
      <c r="R16" s="5"/>
      <c r="S16" s="4"/>
      <c r="T16" s="118"/>
      <c r="U16" s="46"/>
      <c r="V16" s="62"/>
      <c r="W16" s="16"/>
      <c r="X1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6" s="46"/>
      <c r="Z16" s="46"/>
      <c r="AA16" s="53" t="s">
        <v>51</v>
      </c>
      <c r="AB16" s="53" t="s">
        <v>39</v>
      </c>
      <c r="AC16" s="53" t="s">
        <v>39</v>
      </c>
      <c r="AD16" s="53" t="s">
        <v>39</v>
      </c>
      <c r="AE16" s="53" t="s">
        <v>39</v>
      </c>
      <c r="AF16" s="145" t="s">
        <v>39</v>
      </c>
      <c r="AH16" s="191"/>
    </row>
    <row r="17" spans="1:34" s="2" customFormat="1" ht="30" x14ac:dyDescent="0.25">
      <c r="A17" s="15"/>
      <c r="B17" s="34"/>
      <c r="C17" s="11" t="s">
        <v>81</v>
      </c>
      <c r="D17" s="11" t="s">
        <v>82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40"/>
      <c r="T17" s="40"/>
      <c r="U17" s="52"/>
      <c r="V17" s="52"/>
      <c r="W17" s="52"/>
      <c r="X17" s="45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7" s="45"/>
      <c r="Z17" s="45"/>
      <c r="AA17" s="52"/>
      <c r="AB17" s="97" t="s">
        <v>39</v>
      </c>
      <c r="AC17" s="97" t="s">
        <v>39</v>
      </c>
      <c r="AD17" s="97" t="s">
        <v>39</v>
      </c>
      <c r="AE17" s="130" t="s">
        <v>39</v>
      </c>
      <c r="AF17" s="142" t="s">
        <v>39</v>
      </c>
      <c r="AG17" s="142" t="s">
        <v>39</v>
      </c>
      <c r="AH17" s="55"/>
    </row>
    <row r="18" spans="1:34" s="3" customFormat="1" x14ac:dyDescent="0.25">
      <c r="A18" s="16" t="s">
        <v>45</v>
      </c>
      <c r="B18" s="4" t="s">
        <v>83</v>
      </c>
      <c r="C18" s="4" t="s">
        <v>84</v>
      </c>
      <c r="D18" s="4" t="s">
        <v>85</v>
      </c>
      <c r="E18" s="74" t="s">
        <v>49</v>
      </c>
      <c r="F18" s="46"/>
      <c r="G18" s="74"/>
      <c r="H18" s="46"/>
      <c r="I18" s="74"/>
      <c r="J18" s="46"/>
      <c r="K18" s="74"/>
      <c r="L18" s="46"/>
      <c r="M18" s="74"/>
      <c r="N18" s="46"/>
      <c r="O18" s="5" t="s">
        <v>50</v>
      </c>
      <c r="P18" s="5"/>
      <c r="Q18" s="5"/>
      <c r="R18" s="5"/>
      <c r="S18" s="4"/>
      <c r="T18" s="118"/>
      <c r="U18" s="46"/>
      <c r="V18" s="46"/>
      <c r="W18" s="16"/>
      <c r="X1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8" s="46"/>
      <c r="Z18" s="46"/>
      <c r="AA18" s="53" t="s">
        <v>51</v>
      </c>
      <c r="AB18" s="53" t="s">
        <v>39</v>
      </c>
      <c r="AC18" s="53" t="s">
        <v>39</v>
      </c>
      <c r="AD18" s="53" t="s">
        <v>39</v>
      </c>
      <c r="AE18" s="53" t="s">
        <v>39</v>
      </c>
      <c r="AF18" s="146" t="s">
        <v>39</v>
      </c>
      <c r="AH18" s="191"/>
    </row>
    <row r="19" spans="1:34" s="3" customFormat="1" ht="30" x14ac:dyDescent="0.25">
      <c r="A19" s="16" t="s">
        <v>45</v>
      </c>
      <c r="B19" s="4" t="s">
        <v>86</v>
      </c>
      <c r="C19" s="4" t="s">
        <v>87</v>
      </c>
      <c r="D19" s="4" t="s">
        <v>88</v>
      </c>
      <c r="E19" s="74" t="s">
        <v>49</v>
      </c>
      <c r="F19" s="46"/>
      <c r="G19" s="74"/>
      <c r="H19" s="46"/>
      <c r="I19" s="74"/>
      <c r="J19" s="46"/>
      <c r="K19" s="74"/>
      <c r="L19" s="46"/>
      <c r="M19" s="74"/>
      <c r="N19" s="46"/>
      <c r="O19" s="5" t="s">
        <v>50</v>
      </c>
      <c r="P19" s="5"/>
      <c r="Q19" s="5"/>
      <c r="R19" s="5"/>
      <c r="S19" s="4"/>
      <c r="T19" s="118"/>
      <c r="U19" s="46"/>
      <c r="V19" s="46"/>
      <c r="W19" s="16"/>
      <c r="X1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9" s="46"/>
      <c r="Z19" s="46"/>
      <c r="AA19" s="53" t="s">
        <v>51</v>
      </c>
      <c r="AB19" s="53" t="s">
        <v>39</v>
      </c>
      <c r="AC19" s="53" t="s">
        <v>39</v>
      </c>
      <c r="AD19" s="53" t="s">
        <v>39</v>
      </c>
      <c r="AE19" s="53" t="s">
        <v>39</v>
      </c>
      <c r="AF19" s="53" t="s">
        <v>39</v>
      </c>
      <c r="AH19" s="191"/>
    </row>
    <row r="20" spans="1:34" s="3" customFormat="1" ht="60" x14ac:dyDescent="0.25">
      <c r="A20" s="16" t="s">
        <v>45</v>
      </c>
      <c r="B20" s="4" t="s">
        <v>89</v>
      </c>
      <c r="C20" s="4" t="s">
        <v>90</v>
      </c>
      <c r="D20" s="4" t="s">
        <v>91</v>
      </c>
      <c r="E20" s="74" t="s">
        <v>92</v>
      </c>
      <c r="F20" s="71" t="b">
        <v>1</v>
      </c>
      <c r="G20" s="74"/>
      <c r="H20" s="46"/>
      <c r="I20" s="74"/>
      <c r="J20" s="46"/>
      <c r="K20" s="74"/>
      <c r="L20" s="46"/>
      <c r="M20" s="74"/>
      <c r="N20" s="46"/>
      <c r="O20" s="5"/>
      <c r="P20" s="5" t="s">
        <v>93</v>
      </c>
      <c r="Q20" s="5"/>
      <c r="R20" s="5"/>
      <c r="S20" s="4"/>
      <c r="T20" s="118"/>
      <c r="U20" s="62" t="s">
        <v>94</v>
      </c>
      <c r="V20" s="62"/>
      <c r="W20" s="63"/>
      <c r="X20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0" s="62" t="s">
        <v>95</v>
      </c>
      <c r="Z20" s="46"/>
      <c r="AA2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0" s="98" t="s">
        <v>39</v>
      </c>
      <c r="AC20" s="98" t="s">
        <v>39</v>
      </c>
      <c r="AD20" s="98" t="s">
        <v>39</v>
      </c>
      <c r="AE20" s="99" t="s">
        <v>92</v>
      </c>
      <c r="AF20" s="131" t="s">
        <v>39</v>
      </c>
      <c r="AG20" s="126"/>
      <c r="AH20" s="191"/>
    </row>
    <row r="21" spans="1:34" s="3" customFormat="1" x14ac:dyDescent="0.25">
      <c r="A21" s="16" t="s">
        <v>45</v>
      </c>
      <c r="B21" s="4" t="s">
        <v>96</v>
      </c>
      <c r="C21" s="4" t="s">
        <v>97</v>
      </c>
      <c r="D21" s="4" t="s">
        <v>98</v>
      </c>
      <c r="E21" s="79"/>
      <c r="F21" s="80"/>
      <c r="G21" s="74"/>
      <c r="H21" s="46"/>
      <c r="I21" s="74"/>
      <c r="J21" s="46"/>
      <c r="K21" s="74"/>
      <c r="L21" s="46"/>
      <c r="M21" s="74"/>
      <c r="N21" s="46"/>
      <c r="O21" s="5"/>
      <c r="P21" s="5"/>
      <c r="Q21" s="5" t="s">
        <v>77</v>
      </c>
      <c r="R21" s="5"/>
      <c r="S21" s="4"/>
      <c r="T21" s="118"/>
      <c r="U21" s="46"/>
      <c r="V21" s="46"/>
      <c r="W21" s="16"/>
      <c r="X2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1" s="46"/>
      <c r="Z21" s="46"/>
      <c r="AA21" s="53" t="s">
        <v>51</v>
      </c>
      <c r="AB21" s="53" t="s">
        <v>39</v>
      </c>
      <c r="AC21" s="53" t="s">
        <v>39</v>
      </c>
      <c r="AD21" s="53" t="s">
        <v>39</v>
      </c>
      <c r="AE21" s="53" t="s">
        <v>39</v>
      </c>
      <c r="AF21" s="53" t="s">
        <v>39</v>
      </c>
      <c r="AH21" s="191"/>
    </row>
    <row r="22" spans="1:34" s="3" customFormat="1" ht="30" x14ac:dyDescent="0.25">
      <c r="A22" s="16" t="s">
        <v>45</v>
      </c>
      <c r="B22" s="4" t="s">
        <v>99</v>
      </c>
      <c r="C22" s="4" t="s">
        <v>100</v>
      </c>
      <c r="D22" s="4" t="s">
        <v>101</v>
      </c>
      <c r="E22" s="75" t="s">
        <v>92</v>
      </c>
      <c r="F22" s="72" t="b">
        <v>1</v>
      </c>
      <c r="G22" s="75"/>
      <c r="H22" s="16"/>
      <c r="I22" s="74"/>
      <c r="J22" s="46"/>
      <c r="K22" s="74"/>
      <c r="L22" s="46"/>
      <c r="M22" s="74"/>
      <c r="N22" s="46"/>
      <c r="O22" s="19"/>
      <c r="P22" s="5" t="s">
        <v>93</v>
      </c>
      <c r="Q22" s="19"/>
      <c r="R22" s="19"/>
      <c r="S22" s="4"/>
      <c r="T22" s="118"/>
      <c r="U22" s="62" t="s">
        <v>94</v>
      </c>
      <c r="V22" s="62"/>
      <c r="W22" s="63"/>
      <c r="X22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2" s="62" t="s">
        <v>95</v>
      </c>
      <c r="Z22" s="46"/>
      <c r="AA2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2" s="98" t="s">
        <v>39</v>
      </c>
      <c r="AC22" s="98" t="s">
        <v>39</v>
      </c>
      <c r="AD22" s="98" t="s">
        <v>39</v>
      </c>
      <c r="AE22" s="98" t="s">
        <v>39</v>
      </c>
      <c r="AF22" s="131" t="s">
        <v>92</v>
      </c>
      <c r="AG22" s="126"/>
      <c r="AH22" s="191"/>
    </row>
    <row r="23" spans="1:34" s="3" customFormat="1" ht="30" x14ac:dyDescent="0.25">
      <c r="A23" s="16" t="s">
        <v>45</v>
      </c>
      <c r="B23" s="4" t="s">
        <v>102</v>
      </c>
      <c r="C23" s="4" t="s">
        <v>103</v>
      </c>
      <c r="D23" s="4" t="s">
        <v>104</v>
      </c>
      <c r="E23" s="75" t="s">
        <v>92</v>
      </c>
      <c r="F23" s="72" t="b">
        <v>1</v>
      </c>
      <c r="G23" s="75"/>
      <c r="H23" s="16"/>
      <c r="I23" s="74"/>
      <c r="J23" s="46"/>
      <c r="K23" s="74"/>
      <c r="L23" s="46"/>
      <c r="M23" s="74"/>
      <c r="N23" s="46"/>
      <c r="O23" s="19"/>
      <c r="P23" s="5" t="s">
        <v>93</v>
      </c>
      <c r="Q23" s="19"/>
      <c r="R23" s="19"/>
      <c r="S23" s="4"/>
      <c r="T23" s="118"/>
      <c r="U23" s="62" t="s">
        <v>94</v>
      </c>
      <c r="V23" s="62"/>
      <c r="W23" s="63"/>
      <c r="X23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3" s="62" t="s">
        <v>95</v>
      </c>
      <c r="Z23" s="46"/>
      <c r="AA2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3" s="98" t="s">
        <v>39</v>
      </c>
      <c r="AC23" s="98" t="s">
        <v>39</v>
      </c>
      <c r="AD23" s="98" t="s">
        <v>39</v>
      </c>
      <c r="AE23" s="98" t="s">
        <v>92</v>
      </c>
      <c r="AF23" s="147" t="s">
        <v>39</v>
      </c>
      <c r="AG23" s="148"/>
      <c r="AH23" s="191"/>
    </row>
    <row r="24" spans="1:34" s="2" customFormat="1" ht="15.75" x14ac:dyDescent="0.25">
      <c r="A24" s="15"/>
      <c r="B24" s="34"/>
      <c r="C24" s="11" t="s">
        <v>105</v>
      </c>
      <c r="D24" s="11" t="s">
        <v>106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40"/>
      <c r="T24" s="40"/>
      <c r="U24" s="52"/>
      <c r="V24" s="52"/>
      <c r="W24" s="52"/>
      <c r="X24" s="45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4" s="45"/>
      <c r="Z24" s="45" t="s">
        <v>107</v>
      </c>
      <c r="AA24" s="52"/>
      <c r="AB24" s="97" t="s">
        <v>39</v>
      </c>
      <c r="AC24" s="97" t="s">
        <v>39</v>
      </c>
      <c r="AD24" s="97" t="s">
        <v>39</v>
      </c>
      <c r="AE24" s="130" t="s">
        <v>39</v>
      </c>
      <c r="AF24" s="142" t="s">
        <v>39</v>
      </c>
      <c r="AG24" s="142" t="s">
        <v>39</v>
      </c>
      <c r="AH24" s="55"/>
    </row>
    <row r="25" spans="1:34" s="3" customFormat="1" x14ac:dyDescent="0.25">
      <c r="A25" s="16" t="s">
        <v>45</v>
      </c>
      <c r="B25" s="4" t="s">
        <v>108</v>
      </c>
      <c r="C25" s="4" t="s">
        <v>109</v>
      </c>
      <c r="D25" s="4" t="s">
        <v>110</v>
      </c>
      <c r="E25" s="74" t="s">
        <v>49</v>
      </c>
      <c r="F25" s="46"/>
      <c r="G25" s="74"/>
      <c r="H25" s="46"/>
      <c r="I25" s="74"/>
      <c r="J25" s="46"/>
      <c r="K25" s="74"/>
      <c r="L25" s="46"/>
      <c r="M25" s="74"/>
      <c r="N25" s="46"/>
      <c r="O25" s="5" t="s">
        <v>50</v>
      </c>
      <c r="P25" s="5"/>
      <c r="Q25" s="5"/>
      <c r="R25" s="5"/>
      <c r="S25" s="4"/>
      <c r="T25" s="118"/>
      <c r="U25" s="46"/>
      <c r="V25" s="46"/>
      <c r="W25" s="16"/>
      <c r="X2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5" s="46"/>
      <c r="Z25" s="46"/>
      <c r="AA25" s="53" t="s">
        <v>51</v>
      </c>
      <c r="AB25" s="53" t="s">
        <v>39</v>
      </c>
      <c r="AC25" s="53" t="s">
        <v>39</v>
      </c>
      <c r="AD25" s="53" t="s">
        <v>39</v>
      </c>
      <c r="AE25" s="53" t="s">
        <v>39</v>
      </c>
      <c r="AF25" s="146" t="s">
        <v>39</v>
      </c>
      <c r="AH25" s="191"/>
    </row>
    <row r="26" spans="1:34" s="3" customFormat="1" ht="60" x14ac:dyDescent="0.25">
      <c r="A26" s="16" t="s">
        <v>45</v>
      </c>
      <c r="B26" s="4" t="s">
        <v>111</v>
      </c>
      <c r="C26" s="4" t="s">
        <v>112</v>
      </c>
      <c r="D26" s="4" t="s">
        <v>113</v>
      </c>
      <c r="E26" s="74" t="s">
        <v>92</v>
      </c>
      <c r="F26" s="71" t="b">
        <v>1</v>
      </c>
      <c r="G26" s="74"/>
      <c r="H26" s="46"/>
      <c r="I26" s="74"/>
      <c r="J26" s="46"/>
      <c r="K26" s="74"/>
      <c r="L26" s="46"/>
      <c r="M26" s="74"/>
      <c r="N26" s="46"/>
      <c r="O26" s="5"/>
      <c r="P26" s="5" t="s">
        <v>93</v>
      </c>
      <c r="Q26" s="5"/>
      <c r="R26" s="5"/>
      <c r="S26" s="4"/>
      <c r="T26" s="118"/>
      <c r="U26" s="62" t="s">
        <v>94</v>
      </c>
      <c r="V26" s="46"/>
      <c r="W26" s="16"/>
      <c r="X2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6" s="62" t="s">
        <v>95</v>
      </c>
      <c r="Z26" s="46"/>
      <c r="AA2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6" s="98" t="s">
        <v>39</v>
      </c>
      <c r="AC26" s="98" t="s">
        <v>39</v>
      </c>
      <c r="AD26" s="98" t="s">
        <v>39</v>
      </c>
      <c r="AE26" s="98" t="s">
        <v>92</v>
      </c>
      <c r="AF26" s="131" t="s">
        <v>39</v>
      </c>
      <c r="AG26" s="126"/>
      <c r="AH26" s="191"/>
    </row>
    <row r="27" spans="1:34" s="3" customFormat="1" ht="30" x14ac:dyDescent="0.25">
      <c r="A27" s="16" t="s">
        <v>45</v>
      </c>
      <c r="B27" s="4" t="s">
        <v>114</v>
      </c>
      <c r="C27" s="4" t="s">
        <v>115</v>
      </c>
      <c r="D27" s="4" t="s">
        <v>116</v>
      </c>
      <c r="E27" s="75" t="s">
        <v>49</v>
      </c>
      <c r="F27" s="72" t="b">
        <v>1</v>
      </c>
      <c r="G27" s="74"/>
      <c r="H27" s="46"/>
      <c r="I27" s="74"/>
      <c r="J27" s="46"/>
      <c r="K27" s="74"/>
      <c r="L27" s="46"/>
      <c r="M27" s="74"/>
      <c r="N27" s="46"/>
      <c r="O27" s="5"/>
      <c r="P27" s="5" t="s">
        <v>93</v>
      </c>
      <c r="Q27" s="5"/>
      <c r="R27" s="5"/>
      <c r="S27" s="4"/>
      <c r="T27" s="4"/>
      <c r="U27" s="100" t="s">
        <v>117</v>
      </c>
      <c r="V27" s="46"/>
      <c r="W27" s="16"/>
      <c r="X2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</v>
      </c>
      <c r="Y27" s="62" t="s">
        <v>95</v>
      </c>
      <c r="Z27" s="46" t="s">
        <v>107</v>
      </c>
      <c r="AA2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7" s="98" t="s">
        <v>39</v>
      </c>
      <c r="AC27" s="98" t="s">
        <v>39</v>
      </c>
      <c r="AD27" s="98" t="s">
        <v>39</v>
      </c>
      <c r="AE27" s="98" t="s">
        <v>39</v>
      </c>
      <c r="AF27" s="147" t="s">
        <v>39</v>
      </c>
      <c r="AG27" s="148"/>
      <c r="AH27" s="191"/>
    </row>
    <row r="28" spans="1:34" ht="15.75" x14ac:dyDescent="0.25">
      <c r="A28" s="15"/>
      <c r="B28" s="33" t="s">
        <v>118</v>
      </c>
      <c r="C28" s="10" t="s">
        <v>119</v>
      </c>
      <c r="D28" s="10" t="s">
        <v>120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39"/>
      <c r="T28" s="39"/>
      <c r="U28" s="51"/>
      <c r="V28" s="51"/>
      <c r="W28" s="51"/>
      <c r="X28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8" s="44"/>
      <c r="Z28" s="44" t="s">
        <v>121</v>
      </c>
      <c r="AA28" s="51"/>
      <c r="AB28" s="96" t="s">
        <v>39</v>
      </c>
      <c r="AC28" s="96" t="s">
        <v>39</v>
      </c>
      <c r="AD28" s="96" t="s">
        <v>39</v>
      </c>
      <c r="AE28" s="129" t="s">
        <v>39</v>
      </c>
      <c r="AF28" s="139" t="s">
        <v>39</v>
      </c>
      <c r="AG28" s="139" t="s">
        <v>39</v>
      </c>
      <c r="AH28" s="55"/>
    </row>
    <row r="29" spans="1:34" s="3" customFormat="1" ht="30" x14ac:dyDescent="0.25">
      <c r="A29" s="16" t="s">
        <v>45</v>
      </c>
      <c r="B29" s="4" t="s">
        <v>122</v>
      </c>
      <c r="C29" s="4" t="s">
        <v>123</v>
      </c>
      <c r="D29" s="4" t="s">
        <v>124</v>
      </c>
      <c r="E29" s="74" t="s">
        <v>49</v>
      </c>
      <c r="F29" s="71" t="b">
        <v>1</v>
      </c>
      <c r="G29" s="74"/>
      <c r="H29" s="46"/>
      <c r="I29" s="74"/>
      <c r="J29" s="46"/>
      <c r="K29" s="74"/>
      <c r="L29" s="46"/>
      <c r="M29" s="74"/>
      <c r="N29" s="46"/>
      <c r="O29" s="5"/>
      <c r="P29" s="5" t="s">
        <v>93</v>
      </c>
      <c r="Q29" s="5"/>
      <c r="R29" s="5" t="s">
        <v>125</v>
      </c>
      <c r="S29" s="4"/>
      <c r="T29" s="118"/>
      <c r="U29" s="46"/>
      <c r="V29" s="46" t="s">
        <v>126</v>
      </c>
      <c r="W29" s="16"/>
      <c r="X2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29" s="46" t="s">
        <v>127</v>
      </c>
      <c r="Z29" s="46" t="s">
        <v>121</v>
      </c>
      <c r="AA2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9" s="98" t="s">
        <v>39</v>
      </c>
      <c r="AC29" s="98" t="s">
        <v>49</v>
      </c>
      <c r="AD29" s="98" t="s">
        <v>39</v>
      </c>
      <c r="AE29" s="98" t="s">
        <v>39</v>
      </c>
      <c r="AF29" s="149" t="s">
        <v>39</v>
      </c>
      <c r="AG29" s="150"/>
      <c r="AH29" s="191"/>
    </row>
    <row r="30" spans="1:34" s="3" customFormat="1" x14ac:dyDescent="0.25">
      <c r="A30" s="16" t="s">
        <v>45</v>
      </c>
      <c r="B30" s="4" t="s">
        <v>128</v>
      </c>
      <c r="C30" s="4" t="s">
        <v>129</v>
      </c>
      <c r="D30" s="4" t="s">
        <v>130</v>
      </c>
      <c r="E30" s="74" t="s">
        <v>131</v>
      </c>
      <c r="F30" s="46"/>
      <c r="G30" s="74"/>
      <c r="H30" s="46"/>
      <c r="I30" s="74"/>
      <c r="J30" s="46"/>
      <c r="K30" s="74"/>
      <c r="L30" s="46"/>
      <c r="M30" s="74"/>
      <c r="N30" s="46"/>
      <c r="O30" s="5"/>
      <c r="P30" s="5"/>
      <c r="Q30" s="5" t="s">
        <v>132</v>
      </c>
      <c r="R30" s="5" t="s">
        <v>125</v>
      </c>
      <c r="S30" s="4"/>
      <c r="T30" s="118"/>
      <c r="U30" s="46"/>
      <c r="V30" s="46"/>
      <c r="W30" s="16"/>
      <c r="X3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0" s="46"/>
      <c r="Z30" s="46"/>
      <c r="AA30" s="53" t="s">
        <v>51</v>
      </c>
      <c r="AB30" s="53" t="s">
        <v>39</v>
      </c>
      <c r="AC30" s="53" t="s">
        <v>39</v>
      </c>
      <c r="AD30" s="53" t="s">
        <v>39</v>
      </c>
      <c r="AE30" s="53" t="s">
        <v>39</v>
      </c>
      <c r="AF30" s="53" t="s">
        <v>39</v>
      </c>
      <c r="AH30" s="191"/>
    </row>
    <row r="31" spans="1:34" s="3" customFormat="1" ht="30" x14ac:dyDescent="0.25">
      <c r="A31" s="16" t="s">
        <v>45</v>
      </c>
      <c r="B31" s="4" t="s">
        <v>133</v>
      </c>
      <c r="C31" s="4" t="s">
        <v>134</v>
      </c>
      <c r="D31" s="4" t="s">
        <v>135</v>
      </c>
      <c r="E31" s="74" t="s">
        <v>92</v>
      </c>
      <c r="F31" s="71" t="b">
        <v>1</v>
      </c>
      <c r="G31" s="74"/>
      <c r="H31" s="46"/>
      <c r="I31" s="74"/>
      <c r="J31" s="46"/>
      <c r="K31" s="74"/>
      <c r="L31" s="46"/>
      <c r="M31" s="74"/>
      <c r="N31" s="46"/>
      <c r="O31" s="5"/>
      <c r="P31" s="5" t="s">
        <v>93</v>
      </c>
      <c r="Q31" s="5"/>
      <c r="R31" s="5" t="s">
        <v>125</v>
      </c>
      <c r="S31" s="4"/>
      <c r="T31" s="118"/>
      <c r="U31" s="46"/>
      <c r="V31" s="46" t="s">
        <v>126</v>
      </c>
      <c r="W31" s="16"/>
      <c r="X3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31" s="46" t="s">
        <v>127</v>
      </c>
      <c r="Z31" s="46" t="s">
        <v>121</v>
      </c>
      <c r="AA3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31" s="98" t="s">
        <v>39</v>
      </c>
      <c r="AC31" s="98" t="s">
        <v>39</v>
      </c>
      <c r="AD31" s="98" t="s">
        <v>39</v>
      </c>
      <c r="AE31" s="98" t="s">
        <v>39</v>
      </c>
      <c r="AF31" s="131" t="s">
        <v>39</v>
      </c>
      <c r="AG31" s="126"/>
      <c r="AH31" s="191"/>
    </row>
    <row r="32" spans="1:34" s="3" customFormat="1" x14ac:dyDescent="0.25">
      <c r="A32" s="16" t="s">
        <v>45</v>
      </c>
      <c r="B32" s="4" t="s">
        <v>136</v>
      </c>
      <c r="C32" s="4" t="s">
        <v>137</v>
      </c>
      <c r="D32" s="4" t="s">
        <v>138</v>
      </c>
      <c r="E32" s="74" t="s">
        <v>139</v>
      </c>
      <c r="F32" s="46"/>
      <c r="G32" s="74"/>
      <c r="H32" s="46"/>
      <c r="I32" s="74"/>
      <c r="J32" s="46"/>
      <c r="K32" s="74"/>
      <c r="L32" s="46"/>
      <c r="M32" s="74"/>
      <c r="N32" s="46"/>
      <c r="O32" s="5" t="s">
        <v>125</v>
      </c>
      <c r="P32" s="5"/>
      <c r="Q32" s="5"/>
      <c r="R32" s="5"/>
      <c r="S32" s="4"/>
      <c r="T32" s="118"/>
      <c r="U32" s="46"/>
      <c r="V32" s="62"/>
      <c r="W32" s="16"/>
      <c r="X3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2" s="46"/>
      <c r="Z32" s="46"/>
      <c r="AA32" s="53" t="s">
        <v>51</v>
      </c>
      <c r="AB32" s="53" t="s">
        <v>39</v>
      </c>
      <c r="AC32" s="53" t="s">
        <v>39</v>
      </c>
      <c r="AD32" s="53" t="s">
        <v>39</v>
      </c>
      <c r="AE32" s="53" t="s">
        <v>39</v>
      </c>
      <c r="AF32" s="53" t="s">
        <v>39</v>
      </c>
      <c r="AH32" s="191"/>
    </row>
    <row r="33" spans="1:34" s="3" customFormat="1" ht="45" x14ac:dyDescent="0.25">
      <c r="A33" s="16" t="s">
        <v>45</v>
      </c>
      <c r="B33" s="4" t="s">
        <v>140</v>
      </c>
      <c r="C33" s="4" t="s">
        <v>141</v>
      </c>
      <c r="D33" s="4" t="s">
        <v>142</v>
      </c>
      <c r="E33" s="74" t="s">
        <v>49</v>
      </c>
      <c r="F33" s="71" t="b">
        <v>1</v>
      </c>
      <c r="G33" s="74"/>
      <c r="H33" s="46"/>
      <c r="I33" s="74"/>
      <c r="J33" s="46"/>
      <c r="K33" s="74"/>
      <c r="L33" s="46"/>
      <c r="M33" s="74"/>
      <c r="N33" s="46"/>
      <c r="O33" s="5"/>
      <c r="P33" s="5" t="s">
        <v>93</v>
      </c>
      <c r="Q33" s="5"/>
      <c r="R33" s="5" t="s">
        <v>125</v>
      </c>
      <c r="S33" s="4"/>
      <c r="T33" s="118"/>
      <c r="U33" s="46"/>
      <c r="V33" s="46" t="s">
        <v>126</v>
      </c>
      <c r="W33" s="16"/>
      <c r="X3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33" s="46" t="s">
        <v>127</v>
      </c>
      <c r="Z33" s="46" t="s">
        <v>121</v>
      </c>
      <c r="AA3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33" s="98" t="s">
        <v>39</v>
      </c>
      <c r="AC33" s="98" t="s">
        <v>49</v>
      </c>
      <c r="AD33" s="98" t="s">
        <v>39</v>
      </c>
      <c r="AE33" s="98" t="s">
        <v>39</v>
      </c>
      <c r="AF33" s="131" t="s">
        <v>39</v>
      </c>
      <c r="AG33" s="126"/>
      <c r="AH33" s="191"/>
    </row>
    <row r="34" spans="1:34" s="3" customFormat="1" ht="30" x14ac:dyDescent="0.25">
      <c r="A34" s="16" t="s">
        <v>45</v>
      </c>
      <c r="B34" s="4" t="s">
        <v>143</v>
      </c>
      <c r="C34" s="4" t="s">
        <v>144</v>
      </c>
      <c r="D34" s="4" t="s">
        <v>145</v>
      </c>
      <c r="E34" s="74" t="s">
        <v>146</v>
      </c>
      <c r="F34" s="46"/>
      <c r="G34" s="74"/>
      <c r="H34" s="46"/>
      <c r="I34" s="74"/>
      <c r="J34" s="46"/>
      <c r="K34" s="74"/>
      <c r="L34" s="46"/>
      <c r="M34" s="74"/>
      <c r="N34" s="46"/>
      <c r="O34" s="5" t="s">
        <v>125</v>
      </c>
      <c r="P34" s="5"/>
      <c r="Q34" s="5"/>
      <c r="R34" s="5"/>
      <c r="S34" s="4"/>
      <c r="T34" s="118"/>
      <c r="U34" s="46"/>
      <c r="V34" s="46"/>
      <c r="W34" s="16"/>
      <c r="X3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4" s="46"/>
      <c r="Z34" s="46"/>
      <c r="AA34" s="53" t="s">
        <v>51</v>
      </c>
      <c r="AB34" s="53" t="s">
        <v>39</v>
      </c>
      <c r="AC34" s="53" t="s">
        <v>39</v>
      </c>
      <c r="AD34" s="53" t="s">
        <v>39</v>
      </c>
      <c r="AE34" s="53" t="s">
        <v>39</v>
      </c>
      <c r="AF34" s="53" t="s">
        <v>39</v>
      </c>
      <c r="AH34" s="191"/>
    </row>
    <row r="35" spans="1:34" s="3" customFormat="1" ht="45" x14ac:dyDescent="0.25">
      <c r="A35" s="16" t="s">
        <v>45</v>
      </c>
      <c r="B35" s="4" t="s">
        <v>147</v>
      </c>
      <c r="C35" s="4" t="s">
        <v>148</v>
      </c>
      <c r="D35" s="4" t="s">
        <v>149</v>
      </c>
      <c r="E35" s="74" t="s">
        <v>150</v>
      </c>
      <c r="F35" s="71" t="b">
        <v>1</v>
      </c>
      <c r="G35" s="74"/>
      <c r="H35" s="46"/>
      <c r="I35" s="74"/>
      <c r="J35" s="46"/>
      <c r="K35" s="74"/>
      <c r="L35" s="46"/>
      <c r="M35" s="74"/>
      <c r="N35" s="46"/>
      <c r="O35" s="5"/>
      <c r="P35" s="5" t="s">
        <v>93</v>
      </c>
      <c r="Q35" s="5"/>
      <c r="R35" s="5" t="s">
        <v>125</v>
      </c>
      <c r="S35" s="4"/>
      <c r="T35" s="118"/>
      <c r="U35" s="46"/>
      <c r="V35" s="46" t="s">
        <v>126</v>
      </c>
      <c r="W35" s="16"/>
      <c r="X3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35" s="46" t="s">
        <v>127</v>
      </c>
      <c r="Z35" s="46" t="s">
        <v>121</v>
      </c>
      <c r="AA3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</v>
      </c>
      <c r="AB35" s="98" t="s">
        <v>39</v>
      </c>
      <c r="AC35" s="98" t="s">
        <v>150</v>
      </c>
      <c r="AD35" s="98" t="s">
        <v>39</v>
      </c>
      <c r="AE35" s="98" t="s">
        <v>150</v>
      </c>
      <c r="AF35" s="131" t="s">
        <v>39</v>
      </c>
      <c r="AG35" s="126"/>
      <c r="AH35" s="191"/>
    </row>
    <row r="36" spans="1:34" ht="30" x14ac:dyDescent="0.25">
      <c r="A36" s="16" t="s">
        <v>45</v>
      </c>
      <c r="B36" s="4" t="s">
        <v>151</v>
      </c>
      <c r="C36" s="4" t="s">
        <v>152</v>
      </c>
      <c r="D36" s="4" t="s">
        <v>153</v>
      </c>
      <c r="E36" s="75" t="s">
        <v>154</v>
      </c>
      <c r="F36" s="72" t="b">
        <v>1</v>
      </c>
      <c r="G36" s="75"/>
      <c r="H36" s="16"/>
      <c r="I36" s="75"/>
      <c r="J36" s="16"/>
      <c r="K36" s="75"/>
      <c r="L36" s="16"/>
      <c r="M36" s="75"/>
      <c r="N36" s="16"/>
      <c r="O36" s="19"/>
      <c r="P36" s="5" t="s">
        <v>93</v>
      </c>
      <c r="Q36" s="19"/>
      <c r="R36" s="5" t="s">
        <v>125</v>
      </c>
      <c r="S36" s="4"/>
      <c r="T36" s="118"/>
      <c r="U36" s="46"/>
      <c r="V36" s="46" t="s">
        <v>126</v>
      </c>
      <c r="W36" s="16"/>
      <c r="X3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36" s="46" t="s">
        <v>127</v>
      </c>
      <c r="Z36" s="46" t="s">
        <v>121</v>
      </c>
      <c r="AA3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4Г Разработан</v>
      </c>
      <c r="AB36" s="98" t="s">
        <v>39</v>
      </c>
      <c r="AC36" s="98" t="s">
        <v>39</v>
      </c>
      <c r="AD36" s="98" t="s">
        <v>154</v>
      </c>
      <c r="AE36" s="98" t="s">
        <v>39</v>
      </c>
      <c r="AF36" s="131" t="s">
        <v>39</v>
      </c>
      <c r="AG36" s="140"/>
      <c r="AH36" s="55"/>
    </row>
    <row r="37" spans="1:34" s="3" customFormat="1" ht="30" x14ac:dyDescent="0.25">
      <c r="A37" s="15"/>
      <c r="B37" s="33" t="s">
        <v>155</v>
      </c>
      <c r="C37" s="10" t="s">
        <v>156</v>
      </c>
      <c r="D37" s="10" t="s">
        <v>157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39"/>
      <c r="T37" s="39"/>
      <c r="U37" s="51"/>
      <c r="V37" s="51"/>
      <c r="W37" s="51"/>
      <c r="X37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7" s="44"/>
      <c r="Z37" s="44" t="s">
        <v>107</v>
      </c>
      <c r="AA37" s="51"/>
      <c r="AB37" s="96" t="s">
        <v>39</v>
      </c>
      <c r="AC37" s="96" t="s">
        <v>39</v>
      </c>
      <c r="AD37" s="96" t="s">
        <v>39</v>
      </c>
      <c r="AE37" s="96" t="s">
        <v>39</v>
      </c>
      <c r="AF37" s="129" t="s">
        <v>39</v>
      </c>
      <c r="AG37" s="139" t="s">
        <v>39</v>
      </c>
      <c r="AH37" s="191"/>
    </row>
    <row r="38" spans="1:34" s="3" customFormat="1" x14ac:dyDescent="0.25">
      <c r="A38" s="16" t="s">
        <v>45</v>
      </c>
      <c r="B38" s="4" t="s">
        <v>158</v>
      </c>
      <c r="C38" s="4" t="s">
        <v>159</v>
      </c>
      <c r="D38" s="4" t="s">
        <v>160</v>
      </c>
      <c r="E38" s="74" t="s">
        <v>49</v>
      </c>
      <c r="F38" s="46"/>
      <c r="G38" s="74"/>
      <c r="H38" s="46"/>
      <c r="I38" s="74"/>
      <c r="J38" s="46"/>
      <c r="K38" s="74"/>
      <c r="L38" s="46"/>
      <c r="M38" s="74"/>
      <c r="N38" s="46"/>
      <c r="O38" s="5" t="s">
        <v>125</v>
      </c>
      <c r="P38" s="5"/>
      <c r="Q38" s="5"/>
      <c r="R38" s="5"/>
      <c r="S38" s="4"/>
      <c r="T38" s="118"/>
      <c r="U38" s="46"/>
      <c r="V38" s="46"/>
      <c r="W38" s="16"/>
      <c r="X3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8" s="46"/>
      <c r="Z38" s="46"/>
      <c r="AA38" s="53" t="s">
        <v>51</v>
      </c>
      <c r="AB38" s="53" t="s">
        <v>39</v>
      </c>
      <c r="AC38" s="53" t="s">
        <v>39</v>
      </c>
      <c r="AD38" s="53" t="s">
        <v>39</v>
      </c>
      <c r="AE38" s="53" t="s">
        <v>39</v>
      </c>
      <c r="AF38" s="53" t="s">
        <v>39</v>
      </c>
      <c r="AH38" s="191"/>
    </row>
    <row r="39" spans="1:34" s="3" customFormat="1" ht="30" x14ac:dyDescent="0.25">
      <c r="A39" s="16" t="s">
        <v>45</v>
      </c>
      <c r="B39" s="4" t="s">
        <v>161</v>
      </c>
      <c r="C39" s="4" t="s">
        <v>57</v>
      </c>
      <c r="D39" s="4" t="s">
        <v>58</v>
      </c>
      <c r="E39" s="74" t="s">
        <v>49</v>
      </c>
      <c r="F39" s="46"/>
      <c r="G39" s="74"/>
      <c r="H39" s="46"/>
      <c r="I39" s="74"/>
      <c r="J39" s="46"/>
      <c r="K39" s="74"/>
      <c r="L39" s="46"/>
      <c r="M39" s="74"/>
      <c r="N39" s="46"/>
      <c r="O39" s="5" t="s">
        <v>125</v>
      </c>
      <c r="P39" s="5"/>
      <c r="Q39" s="5"/>
      <c r="R39" s="5"/>
      <c r="S39" s="4"/>
      <c r="T39" s="118"/>
      <c r="U39" s="46"/>
      <c r="V39" s="46"/>
      <c r="W39" s="16"/>
      <c r="X3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9" s="46"/>
      <c r="Z39" s="46"/>
      <c r="AA39" s="53" t="s">
        <v>51</v>
      </c>
      <c r="AB39" s="53" t="s">
        <v>39</v>
      </c>
      <c r="AC39" s="53" t="s">
        <v>39</v>
      </c>
      <c r="AD39" s="53" t="s">
        <v>39</v>
      </c>
      <c r="AE39" s="53" t="s">
        <v>39</v>
      </c>
      <c r="AF39" s="53" t="s">
        <v>39</v>
      </c>
      <c r="AH39" s="191"/>
    </row>
    <row r="40" spans="1:34" s="3" customFormat="1" ht="60" x14ac:dyDescent="0.25">
      <c r="A40" s="16" t="s">
        <v>45</v>
      </c>
      <c r="B40" s="6" t="s">
        <v>162</v>
      </c>
      <c r="C40" s="4" t="s">
        <v>163</v>
      </c>
      <c r="D40" s="4" t="s">
        <v>164</v>
      </c>
      <c r="E40" s="75" t="s">
        <v>92</v>
      </c>
      <c r="F40" s="72" t="b">
        <v>1</v>
      </c>
      <c r="G40" s="75"/>
      <c r="H40" s="16"/>
      <c r="I40" s="75"/>
      <c r="J40" s="16"/>
      <c r="K40" s="75"/>
      <c r="L40" s="16"/>
      <c r="M40" s="75"/>
      <c r="N40" s="16"/>
      <c r="O40" s="19"/>
      <c r="P40" s="19" t="s">
        <v>93</v>
      </c>
      <c r="Q40" s="19"/>
      <c r="R40" s="19"/>
      <c r="S40" s="4"/>
      <c r="T40" s="118"/>
      <c r="U40" s="62" t="s">
        <v>94</v>
      </c>
      <c r="V40" s="62"/>
      <c r="W40" s="16"/>
      <c r="X4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40" s="62" t="s">
        <v>95</v>
      </c>
      <c r="Z40" s="46"/>
      <c r="AA4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40" s="98" t="s">
        <v>39</v>
      </c>
      <c r="AC40" s="98" t="s">
        <v>39</v>
      </c>
      <c r="AD40" s="98" t="s">
        <v>39</v>
      </c>
      <c r="AE40" s="98" t="s">
        <v>92</v>
      </c>
      <c r="AF40" s="131" t="s">
        <v>39</v>
      </c>
      <c r="AG40" s="126"/>
      <c r="AH40" s="191"/>
    </row>
    <row r="41" spans="1:34" s="3" customFormat="1" ht="30" x14ac:dyDescent="0.25">
      <c r="A41" s="16" t="s">
        <v>45</v>
      </c>
      <c r="B41" s="4" t="s">
        <v>165</v>
      </c>
      <c r="C41" s="4" t="s">
        <v>166</v>
      </c>
      <c r="D41" s="4" t="s">
        <v>167</v>
      </c>
      <c r="E41" s="75" t="s">
        <v>92</v>
      </c>
      <c r="F41" s="72" t="b">
        <v>1</v>
      </c>
      <c r="G41" s="75"/>
      <c r="H41" s="16"/>
      <c r="I41" s="74"/>
      <c r="J41" s="46"/>
      <c r="K41" s="74"/>
      <c r="L41" s="46"/>
      <c r="M41" s="74"/>
      <c r="N41" s="46"/>
      <c r="O41" s="5"/>
      <c r="P41" s="5" t="s">
        <v>93</v>
      </c>
      <c r="Q41" s="5"/>
      <c r="R41" s="5"/>
      <c r="S41" s="4"/>
      <c r="T41" s="118"/>
      <c r="U41" s="62" t="s">
        <v>94</v>
      </c>
      <c r="V41" s="62"/>
      <c r="W41" s="63"/>
      <c r="X41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41" s="62" t="s">
        <v>95</v>
      </c>
      <c r="Z41" s="46"/>
      <c r="AA4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41" s="98" t="s">
        <v>39</v>
      </c>
      <c r="AC41" s="98" t="s">
        <v>39</v>
      </c>
      <c r="AD41" s="98" t="s">
        <v>39</v>
      </c>
      <c r="AE41" s="98" t="s">
        <v>92</v>
      </c>
      <c r="AF41" s="131" t="s">
        <v>39</v>
      </c>
      <c r="AG41" s="126"/>
      <c r="AH41" s="191"/>
    </row>
    <row r="42" spans="1:34" s="3" customFormat="1" ht="45" x14ac:dyDescent="0.25">
      <c r="A42" s="16" t="s">
        <v>45</v>
      </c>
      <c r="B42" s="6" t="s">
        <v>168</v>
      </c>
      <c r="C42" s="4" t="s">
        <v>169</v>
      </c>
      <c r="D42" s="4" t="s">
        <v>170</v>
      </c>
      <c r="E42" s="75" t="s">
        <v>49</v>
      </c>
      <c r="F42" s="72" t="b">
        <v>1</v>
      </c>
      <c r="G42" s="75"/>
      <c r="H42" s="16"/>
      <c r="I42" s="75"/>
      <c r="J42" s="16"/>
      <c r="K42" s="75"/>
      <c r="L42" s="16"/>
      <c r="M42" s="75"/>
      <c r="N42" s="16"/>
      <c r="O42" s="19"/>
      <c r="P42" s="19" t="s">
        <v>93</v>
      </c>
      <c r="Q42" s="19"/>
      <c r="R42" s="19"/>
      <c r="S42" s="4"/>
      <c r="T42" s="118"/>
      <c r="U42" s="62" t="s">
        <v>94</v>
      </c>
      <c r="V42" s="62"/>
      <c r="W42" s="16"/>
      <c r="X4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42" s="62" t="s">
        <v>95</v>
      </c>
      <c r="Z42" s="46"/>
      <c r="AA4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42" s="98" t="s">
        <v>39</v>
      </c>
      <c r="AC42" s="98" t="s">
        <v>39</v>
      </c>
      <c r="AD42" s="98" t="s">
        <v>39</v>
      </c>
      <c r="AE42" s="98" t="s">
        <v>39</v>
      </c>
      <c r="AF42" s="131" t="s">
        <v>39</v>
      </c>
      <c r="AG42" s="126"/>
      <c r="AH42" s="191"/>
    </row>
    <row r="43" spans="1:34" s="3" customFormat="1" ht="30" x14ac:dyDescent="0.25">
      <c r="A43" s="16" t="s">
        <v>45</v>
      </c>
      <c r="B43" s="4" t="s">
        <v>171</v>
      </c>
      <c r="C43" s="4" t="s">
        <v>172</v>
      </c>
      <c r="D43" s="4" t="s">
        <v>173</v>
      </c>
      <c r="E43" s="79"/>
      <c r="F43" s="80"/>
      <c r="G43" s="74"/>
      <c r="H43" s="46"/>
      <c r="I43" s="74"/>
      <c r="J43" s="46"/>
      <c r="K43" s="74"/>
      <c r="L43" s="46"/>
      <c r="M43" s="74"/>
      <c r="N43" s="46"/>
      <c r="O43" s="5"/>
      <c r="P43" s="5"/>
      <c r="Q43" s="5" t="s">
        <v>77</v>
      </c>
      <c r="R43" s="5"/>
      <c r="S43" s="4"/>
      <c r="T43" s="118"/>
      <c r="U43" s="46"/>
      <c r="V43" s="62"/>
      <c r="W43" s="16"/>
      <c r="X4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43" s="46"/>
      <c r="Z43" s="46"/>
      <c r="AA43" s="53" t="s">
        <v>51</v>
      </c>
      <c r="AB43" s="53" t="s">
        <v>39</v>
      </c>
      <c r="AC43" s="53" t="s">
        <v>39</v>
      </c>
      <c r="AD43" s="53" t="s">
        <v>39</v>
      </c>
      <c r="AE43" s="53" t="s">
        <v>39</v>
      </c>
      <c r="AF43" s="53" t="s">
        <v>39</v>
      </c>
      <c r="AH43" s="191"/>
    </row>
    <row r="44" spans="1:34" s="3" customFormat="1" x14ac:dyDescent="0.25">
      <c r="A44" s="16" t="s">
        <v>45</v>
      </c>
      <c r="B44" s="4" t="s">
        <v>174</v>
      </c>
      <c r="C44" s="4" t="s">
        <v>175</v>
      </c>
      <c r="D44" s="4" t="s">
        <v>176</v>
      </c>
      <c r="E44" s="74"/>
      <c r="F44" s="46"/>
      <c r="G44" s="74"/>
      <c r="H44" s="46"/>
      <c r="I44" s="74"/>
      <c r="J44" s="46"/>
      <c r="K44" s="74"/>
      <c r="L44" s="46"/>
      <c r="M44" s="74"/>
      <c r="N44" s="46"/>
      <c r="O44" s="5" t="s">
        <v>125</v>
      </c>
      <c r="P44" s="5"/>
      <c r="Q44" s="5"/>
      <c r="R44" s="5"/>
      <c r="S44" s="4"/>
      <c r="T44" s="118"/>
      <c r="U44" s="46"/>
      <c r="V44" s="62"/>
      <c r="W44" s="16"/>
      <c r="X4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44" s="46"/>
      <c r="Z44" s="46"/>
      <c r="AA44" s="53" t="s">
        <v>51</v>
      </c>
      <c r="AB44" s="53" t="s">
        <v>39</v>
      </c>
      <c r="AC44" s="53" t="s">
        <v>39</v>
      </c>
      <c r="AD44" s="53" t="s">
        <v>39</v>
      </c>
      <c r="AE44" s="53" t="s">
        <v>39</v>
      </c>
      <c r="AF44" s="53" t="s">
        <v>39</v>
      </c>
      <c r="AH44" s="191"/>
    </row>
    <row r="45" spans="1:34" s="3" customFormat="1" x14ac:dyDescent="0.25">
      <c r="A45" s="16" t="s">
        <v>45</v>
      </c>
      <c r="B45" s="4" t="s">
        <v>177</v>
      </c>
      <c r="C45" s="4" t="s">
        <v>178</v>
      </c>
      <c r="D45" s="4" t="s">
        <v>179</v>
      </c>
      <c r="E45" s="74"/>
      <c r="F45" s="46"/>
      <c r="G45" s="74"/>
      <c r="H45" s="46"/>
      <c r="I45" s="74"/>
      <c r="J45" s="46"/>
      <c r="K45" s="74"/>
      <c r="L45" s="46"/>
      <c r="M45" s="74"/>
      <c r="N45" s="46"/>
      <c r="O45" s="5" t="s">
        <v>125</v>
      </c>
      <c r="P45" s="5"/>
      <c r="Q45" s="5"/>
      <c r="R45" s="5"/>
      <c r="S45" s="4"/>
      <c r="T45" s="118"/>
      <c r="U45" s="46"/>
      <c r="V45" s="62"/>
      <c r="W45" s="16"/>
      <c r="X4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45" s="46"/>
      <c r="Z45" s="46"/>
      <c r="AA45" s="53" t="s">
        <v>51</v>
      </c>
      <c r="AB45" s="53" t="s">
        <v>39</v>
      </c>
      <c r="AC45" s="53" t="s">
        <v>39</v>
      </c>
      <c r="AD45" s="53" t="s">
        <v>39</v>
      </c>
      <c r="AE45" s="53" t="s">
        <v>39</v>
      </c>
      <c r="AF45" s="53" t="s">
        <v>39</v>
      </c>
      <c r="AH45" s="191"/>
    </row>
    <row r="46" spans="1:34" s="3" customFormat="1" ht="30" x14ac:dyDescent="0.25">
      <c r="A46" s="16" t="s">
        <v>45</v>
      </c>
      <c r="B46" s="4" t="s">
        <v>180</v>
      </c>
      <c r="C46" s="4" t="s">
        <v>181</v>
      </c>
      <c r="D46" s="4" t="s">
        <v>182</v>
      </c>
      <c r="E46" s="74" t="s">
        <v>146</v>
      </c>
      <c r="F46" s="46"/>
      <c r="G46" s="74"/>
      <c r="H46" s="46"/>
      <c r="I46" s="74"/>
      <c r="J46" s="46"/>
      <c r="K46" s="74"/>
      <c r="L46" s="46"/>
      <c r="M46" s="74"/>
      <c r="N46" s="46"/>
      <c r="O46" s="5" t="s">
        <v>125</v>
      </c>
      <c r="P46" s="5"/>
      <c r="Q46" s="5"/>
      <c r="R46" s="5"/>
      <c r="S46" s="4"/>
      <c r="T46" s="118"/>
      <c r="U46" s="46"/>
      <c r="V46" s="62"/>
      <c r="W46" s="16"/>
      <c r="X4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46" s="46"/>
      <c r="Z46" s="46"/>
      <c r="AA46" s="53" t="s">
        <v>51</v>
      </c>
      <c r="AB46" s="53" t="s">
        <v>39</v>
      </c>
      <c r="AC46" s="53" t="s">
        <v>39</v>
      </c>
      <c r="AD46" s="53" t="s">
        <v>39</v>
      </c>
      <c r="AE46" s="53" t="s">
        <v>39</v>
      </c>
      <c r="AF46" s="53" t="s">
        <v>39</v>
      </c>
      <c r="AH46" s="191"/>
    </row>
    <row r="47" spans="1:34" s="3" customFormat="1" x14ac:dyDescent="0.25">
      <c r="A47" s="16" t="s">
        <v>45</v>
      </c>
      <c r="B47" s="4" t="s">
        <v>183</v>
      </c>
      <c r="C47" s="4" t="s">
        <v>184</v>
      </c>
      <c r="D47" s="4" t="s">
        <v>185</v>
      </c>
      <c r="E47" s="74" t="s">
        <v>146</v>
      </c>
      <c r="F47" s="46"/>
      <c r="G47" s="74"/>
      <c r="H47" s="46"/>
      <c r="I47" s="74"/>
      <c r="J47" s="46"/>
      <c r="K47" s="74"/>
      <c r="L47" s="46"/>
      <c r="M47" s="74"/>
      <c r="N47" s="46"/>
      <c r="O47" s="5" t="s">
        <v>125</v>
      </c>
      <c r="P47" s="5"/>
      <c r="Q47" s="5"/>
      <c r="R47" s="5"/>
      <c r="S47" s="4"/>
      <c r="T47" s="118"/>
      <c r="U47" s="46"/>
      <c r="V47" s="62"/>
      <c r="W47" s="16"/>
      <c r="X4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47" s="46"/>
      <c r="Z47" s="46"/>
      <c r="AA47" s="53" t="s">
        <v>51</v>
      </c>
      <c r="AB47" s="53" t="s">
        <v>39</v>
      </c>
      <c r="AC47" s="53" t="s">
        <v>39</v>
      </c>
      <c r="AD47" s="53" t="s">
        <v>39</v>
      </c>
      <c r="AE47" s="53" t="s">
        <v>39</v>
      </c>
      <c r="AF47" s="53" t="s">
        <v>39</v>
      </c>
      <c r="AH47" s="191"/>
    </row>
    <row r="48" spans="1:34" s="3" customFormat="1" ht="30" x14ac:dyDescent="0.25">
      <c r="A48" s="16" t="s">
        <v>45</v>
      </c>
      <c r="B48" s="4" t="s">
        <v>186</v>
      </c>
      <c r="C48" s="4" t="s">
        <v>187</v>
      </c>
      <c r="D48" s="4" t="s">
        <v>188</v>
      </c>
      <c r="E48" s="74" t="s">
        <v>92</v>
      </c>
      <c r="F48" s="71" t="b">
        <v>1</v>
      </c>
      <c r="G48" s="75" t="s">
        <v>49</v>
      </c>
      <c r="H48" s="72" t="b">
        <v>1</v>
      </c>
      <c r="I48" s="74"/>
      <c r="J48" s="46"/>
      <c r="K48" s="74"/>
      <c r="L48" s="46"/>
      <c r="M48" s="74"/>
      <c r="N48" s="46"/>
      <c r="O48" s="5"/>
      <c r="P48" s="5" t="s">
        <v>93</v>
      </c>
      <c r="Q48" s="5"/>
      <c r="R48" s="5"/>
      <c r="S48" s="4"/>
      <c r="T48" s="118"/>
      <c r="U48" s="62" t="s">
        <v>94</v>
      </c>
      <c r="V48" s="62"/>
      <c r="W48" s="16"/>
      <c r="X4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48" s="62" t="s">
        <v>95</v>
      </c>
      <c r="Z48" s="46" t="s">
        <v>189</v>
      </c>
      <c r="AA4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48" s="98" t="s">
        <v>39</v>
      </c>
      <c r="AC48" s="98" t="s">
        <v>39</v>
      </c>
      <c r="AD48" s="98" t="s">
        <v>39</v>
      </c>
      <c r="AE48" s="98" t="s">
        <v>92</v>
      </c>
      <c r="AF48" s="131" t="s">
        <v>39</v>
      </c>
      <c r="AG48" s="126"/>
      <c r="AH48" s="191"/>
    </row>
    <row r="49" spans="1:34" s="3" customFormat="1" ht="30" x14ac:dyDescent="0.25">
      <c r="A49" s="16" t="s">
        <v>45</v>
      </c>
      <c r="B49" s="4" t="s">
        <v>190</v>
      </c>
      <c r="C49" s="4" t="s">
        <v>191</v>
      </c>
      <c r="D49" s="4" t="s">
        <v>192</v>
      </c>
      <c r="E49" s="75" t="s">
        <v>49</v>
      </c>
      <c r="F49" s="72" t="b">
        <v>1</v>
      </c>
      <c r="G49" s="75"/>
      <c r="H49" s="16"/>
      <c r="I49" s="74"/>
      <c r="J49" s="46"/>
      <c r="K49" s="74"/>
      <c r="L49" s="46"/>
      <c r="M49" s="74"/>
      <c r="N49" s="46"/>
      <c r="O49" s="5"/>
      <c r="P49" s="5" t="s">
        <v>93</v>
      </c>
      <c r="Q49" s="5"/>
      <c r="R49" s="5"/>
      <c r="S49" s="4"/>
      <c r="T49" s="118"/>
      <c r="U49" s="62" t="s">
        <v>94</v>
      </c>
      <c r="V49" s="46"/>
      <c r="W49" s="16"/>
      <c r="X4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49" s="62" t="s">
        <v>95</v>
      </c>
      <c r="Z49" s="46"/>
      <c r="AA4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49" s="98" t="s">
        <v>39</v>
      </c>
      <c r="AC49" s="98" t="s">
        <v>39</v>
      </c>
      <c r="AD49" s="98" t="s">
        <v>39</v>
      </c>
      <c r="AE49" s="98" t="s">
        <v>39</v>
      </c>
      <c r="AF49" s="131" t="s">
        <v>39</v>
      </c>
      <c r="AG49" s="126"/>
      <c r="AH49" s="191"/>
    </row>
    <row r="50" spans="1:34" s="3" customFormat="1" ht="30" x14ac:dyDescent="0.25">
      <c r="A50" s="16" t="s">
        <v>45</v>
      </c>
      <c r="B50" s="4" t="s">
        <v>193</v>
      </c>
      <c r="C50" s="4" t="s">
        <v>115</v>
      </c>
      <c r="D50" s="4" t="s">
        <v>194</v>
      </c>
      <c r="E50" s="74" t="s">
        <v>92</v>
      </c>
      <c r="F50" s="71" t="b">
        <v>1</v>
      </c>
      <c r="G50" s="75" t="s">
        <v>49</v>
      </c>
      <c r="H50" s="72" t="b">
        <v>1</v>
      </c>
      <c r="I50" s="74"/>
      <c r="J50" s="46"/>
      <c r="K50" s="74"/>
      <c r="L50" s="46"/>
      <c r="M50" s="74"/>
      <c r="N50" s="46"/>
      <c r="O50" s="5"/>
      <c r="P50" s="5" t="s">
        <v>93</v>
      </c>
      <c r="Q50" s="5"/>
      <c r="R50" s="5"/>
      <c r="S50" s="4"/>
      <c r="T50" s="4"/>
      <c r="U50" s="100" t="s">
        <v>117</v>
      </c>
      <c r="V50" s="46"/>
      <c r="W50" s="16"/>
      <c r="X5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</v>
      </c>
      <c r="Y50" s="62" t="s">
        <v>95</v>
      </c>
      <c r="Z50" s="46" t="s">
        <v>189</v>
      </c>
      <c r="AA5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50" s="98" t="s">
        <v>39</v>
      </c>
      <c r="AC50" s="98" t="s">
        <v>39</v>
      </c>
      <c r="AD50" s="98" t="s">
        <v>39</v>
      </c>
      <c r="AE50" s="98" t="s">
        <v>92</v>
      </c>
      <c r="AF50" s="131" t="s">
        <v>39</v>
      </c>
      <c r="AG50" s="126"/>
      <c r="AH50" s="191"/>
    </row>
    <row r="51" spans="1:34" s="3" customFormat="1" ht="30" x14ac:dyDescent="0.25">
      <c r="A51" s="16" t="s">
        <v>45</v>
      </c>
      <c r="B51" s="4" t="s">
        <v>195</v>
      </c>
      <c r="C51" s="4" t="s">
        <v>196</v>
      </c>
      <c r="D51" s="4" t="s">
        <v>101</v>
      </c>
      <c r="E51" s="74" t="s">
        <v>92</v>
      </c>
      <c r="F51" s="71" t="b">
        <v>1</v>
      </c>
      <c r="G51" s="79"/>
      <c r="H51" s="80"/>
      <c r="I51" s="74"/>
      <c r="J51" s="46"/>
      <c r="K51" s="74"/>
      <c r="L51" s="46"/>
      <c r="M51" s="74"/>
      <c r="N51" s="46"/>
      <c r="O51" s="5"/>
      <c r="P51" s="5" t="s">
        <v>93</v>
      </c>
      <c r="Q51" s="5"/>
      <c r="R51" s="5"/>
      <c r="S51" s="4"/>
      <c r="T51" s="118"/>
      <c r="U51" s="62" t="s">
        <v>94</v>
      </c>
      <c r="V51" s="62"/>
      <c r="W51" s="63"/>
      <c r="X51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51" s="62" t="s">
        <v>95</v>
      </c>
      <c r="Z51" s="46"/>
      <c r="AA5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51" s="98" t="s">
        <v>39</v>
      </c>
      <c r="AC51" s="98" t="s">
        <v>39</v>
      </c>
      <c r="AD51" s="98" t="s">
        <v>39</v>
      </c>
      <c r="AE51" s="98" t="s">
        <v>39</v>
      </c>
      <c r="AF51" s="131" t="s">
        <v>92</v>
      </c>
      <c r="AG51" s="126"/>
      <c r="AH51" s="191"/>
    </row>
    <row r="52" spans="1:34" s="3" customFormat="1" ht="30" x14ac:dyDescent="0.25">
      <c r="A52" s="16" t="s">
        <v>45</v>
      </c>
      <c r="B52" s="4" t="s">
        <v>197</v>
      </c>
      <c r="C52" s="4" t="s">
        <v>198</v>
      </c>
      <c r="D52" s="4" t="s">
        <v>104</v>
      </c>
      <c r="E52" s="74" t="s">
        <v>92</v>
      </c>
      <c r="F52" s="71" t="b">
        <v>1</v>
      </c>
      <c r="G52" s="75"/>
      <c r="H52" s="16"/>
      <c r="I52" s="74"/>
      <c r="J52" s="46"/>
      <c r="K52" s="74"/>
      <c r="L52" s="46"/>
      <c r="M52" s="74"/>
      <c r="N52" s="46"/>
      <c r="O52" s="19"/>
      <c r="P52" s="5" t="s">
        <v>93</v>
      </c>
      <c r="Q52" s="19"/>
      <c r="R52" s="19"/>
      <c r="S52" s="4"/>
      <c r="T52" s="118"/>
      <c r="U52" s="62" t="s">
        <v>94</v>
      </c>
      <c r="V52" s="62"/>
      <c r="W52" s="63"/>
      <c r="X52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52" s="62" t="s">
        <v>95</v>
      </c>
      <c r="Z52" s="46"/>
      <c r="AA5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52" s="98" t="s">
        <v>39</v>
      </c>
      <c r="AC52" s="98" t="s">
        <v>39</v>
      </c>
      <c r="AD52" s="98" t="s">
        <v>92</v>
      </c>
      <c r="AE52" s="98" t="s">
        <v>39</v>
      </c>
      <c r="AF52" s="131" t="s">
        <v>39</v>
      </c>
      <c r="AG52" s="126"/>
      <c r="AH52" s="191"/>
    </row>
    <row r="53" spans="1:34" s="3" customFormat="1" ht="30" x14ac:dyDescent="0.25">
      <c r="A53" s="16" t="s">
        <v>45</v>
      </c>
      <c r="B53" s="4" t="s">
        <v>199</v>
      </c>
      <c r="C53" s="4" t="s">
        <v>200</v>
      </c>
      <c r="D53" s="4" t="s">
        <v>201</v>
      </c>
      <c r="E53" s="74" t="s">
        <v>139</v>
      </c>
      <c r="F53" s="71" t="b">
        <v>1</v>
      </c>
      <c r="G53" s="74" t="s">
        <v>92</v>
      </c>
      <c r="H53" s="71" t="b">
        <v>1</v>
      </c>
      <c r="I53" s="74"/>
      <c r="J53" s="46"/>
      <c r="K53" s="74"/>
      <c r="L53" s="46"/>
      <c r="M53" s="74"/>
      <c r="N53" s="46"/>
      <c r="O53" s="5"/>
      <c r="P53" s="5" t="s">
        <v>93</v>
      </c>
      <c r="Q53" s="5"/>
      <c r="R53" s="5"/>
      <c r="S53" s="4"/>
      <c r="T53" s="118"/>
      <c r="U53" s="46" t="s">
        <v>202</v>
      </c>
      <c r="V53" s="46"/>
      <c r="W53" s="16"/>
      <c r="X5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53" s="62" t="s">
        <v>95</v>
      </c>
      <c r="Z53" s="46"/>
      <c r="AA5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53" s="98" t="s">
        <v>39</v>
      </c>
      <c r="AC53" s="98" t="s">
        <v>39</v>
      </c>
      <c r="AD53" s="98" t="s">
        <v>92</v>
      </c>
      <c r="AE53" s="98" t="s">
        <v>39</v>
      </c>
      <c r="AF53" s="147" t="s">
        <v>39</v>
      </c>
      <c r="AG53" s="148"/>
      <c r="AH53" s="191"/>
    </row>
    <row r="54" spans="1:34" s="2" customFormat="1" ht="15.75" x14ac:dyDescent="0.25">
      <c r="A54" s="15"/>
      <c r="B54" s="34"/>
      <c r="C54" s="11" t="s">
        <v>203</v>
      </c>
      <c r="D54" s="11" t="s">
        <v>204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40"/>
      <c r="T54" s="40"/>
      <c r="U54" s="52"/>
      <c r="V54" s="52"/>
      <c r="W54" s="52"/>
      <c r="X54" s="45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4" s="45"/>
      <c r="Z54" s="45"/>
      <c r="AA54" s="52"/>
      <c r="AB54" s="97" t="s">
        <v>39</v>
      </c>
      <c r="AC54" s="97" t="s">
        <v>39</v>
      </c>
      <c r="AD54" s="97" t="s">
        <v>39</v>
      </c>
      <c r="AE54" s="130" t="s">
        <v>39</v>
      </c>
      <c r="AF54" s="142" t="s">
        <v>39</v>
      </c>
      <c r="AG54" s="142" t="s">
        <v>39</v>
      </c>
      <c r="AH54" s="55"/>
    </row>
    <row r="55" spans="1:34" s="3" customFormat="1" ht="30" x14ac:dyDescent="0.25">
      <c r="A55" s="16" t="s">
        <v>45</v>
      </c>
      <c r="B55" s="4" t="s">
        <v>205</v>
      </c>
      <c r="C55" s="4" t="s">
        <v>206</v>
      </c>
      <c r="D55" s="4" t="s">
        <v>207</v>
      </c>
      <c r="E55" s="74" t="s">
        <v>146</v>
      </c>
      <c r="F55" s="46"/>
      <c r="G55" s="74"/>
      <c r="H55" s="46"/>
      <c r="I55" s="74"/>
      <c r="J55" s="46"/>
      <c r="K55" s="74"/>
      <c r="L55" s="46"/>
      <c r="M55" s="74"/>
      <c r="N55" s="46"/>
      <c r="O55" s="5" t="s">
        <v>125</v>
      </c>
      <c r="P55" s="5"/>
      <c r="Q55" s="5"/>
      <c r="R55" s="5"/>
      <c r="S55" s="4"/>
      <c r="T55" s="118"/>
      <c r="U55" s="46"/>
      <c r="V55" s="46"/>
      <c r="W55" s="16"/>
      <c r="X5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5" s="46"/>
      <c r="Z55" s="46"/>
      <c r="AA55" s="53" t="s">
        <v>51</v>
      </c>
      <c r="AB55" s="53" t="s">
        <v>39</v>
      </c>
      <c r="AC55" s="53" t="s">
        <v>39</v>
      </c>
      <c r="AD55" s="53" t="s">
        <v>39</v>
      </c>
      <c r="AE55" s="53" t="s">
        <v>39</v>
      </c>
      <c r="AF55" s="146" t="s">
        <v>39</v>
      </c>
      <c r="AH55" s="191"/>
    </row>
    <row r="56" spans="1:34" s="3" customFormat="1" ht="30" x14ac:dyDescent="0.25">
      <c r="A56" s="16" t="s">
        <v>45</v>
      </c>
      <c r="B56" s="4" t="s">
        <v>208</v>
      </c>
      <c r="C56" s="4" t="s">
        <v>209</v>
      </c>
      <c r="D56" s="4" t="s">
        <v>210</v>
      </c>
      <c r="E56" s="74" t="s">
        <v>211</v>
      </c>
      <c r="F56" s="46"/>
      <c r="G56" s="74"/>
      <c r="H56" s="46"/>
      <c r="I56" s="74"/>
      <c r="J56" s="46"/>
      <c r="K56" s="74"/>
      <c r="L56" s="46"/>
      <c r="M56" s="74"/>
      <c r="N56" s="46"/>
      <c r="O56" s="5"/>
      <c r="P56" s="5"/>
      <c r="Q56" s="5" t="s">
        <v>77</v>
      </c>
      <c r="R56" s="5" t="s">
        <v>125</v>
      </c>
      <c r="S56" s="4" t="s">
        <v>212</v>
      </c>
      <c r="T56" s="118"/>
      <c r="U56" s="46"/>
      <c r="V56" s="46"/>
      <c r="W56" s="16"/>
      <c r="X5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6" s="46"/>
      <c r="Z56" s="46"/>
      <c r="AA56" s="53" t="s">
        <v>51</v>
      </c>
      <c r="AB56" s="53" t="s">
        <v>39</v>
      </c>
      <c r="AC56" s="53" t="s">
        <v>39</v>
      </c>
      <c r="AD56" s="53" t="s">
        <v>39</v>
      </c>
      <c r="AE56" s="53" t="s">
        <v>39</v>
      </c>
      <c r="AF56" s="53" t="s">
        <v>39</v>
      </c>
      <c r="AH56" s="191"/>
    </row>
    <row r="57" spans="1:34" s="3" customFormat="1" ht="45" x14ac:dyDescent="0.25">
      <c r="A57" s="16" t="s">
        <v>45</v>
      </c>
      <c r="B57" s="4" t="s">
        <v>213</v>
      </c>
      <c r="C57" s="4" t="s">
        <v>214</v>
      </c>
      <c r="D57" s="4" t="s">
        <v>215</v>
      </c>
      <c r="E57" s="75"/>
      <c r="F57" s="16"/>
      <c r="G57" s="75"/>
      <c r="H57" s="16"/>
      <c r="I57" s="75"/>
      <c r="J57" s="16"/>
      <c r="K57" s="75"/>
      <c r="L57" s="16"/>
      <c r="M57" s="75"/>
      <c r="N57" s="16"/>
      <c r="O57" s="5" t="s">
        <v>125</v>
      </c>
      <c r="P57" s="19"/>
      <c r="Q57" s="19"/>
      <c r="R57" s="19"/>
      <c r="S57" s="4"/>
      <c r="T57" s="118"/>
      <c r="U57" s="46"/>
      <c r="V57" s="46"/>
      <c r="W57" s="16"/>
      <c r="X5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7" s="46"/>
      <c r="Z57" s="46"/>
      <c r="AA57" s="53" t="s">
        <v>51</v>
      </c>
      <c r="AB57" s="53" t="s">
        <v>39</v>
      </c>
      <c r="AC57" s="53" t="s">
        <v>39</v>
      </c>
      <c r="AD57" s="53" t="s">
        <v>39</v>
      </c>
      <c r="AE57" s="53" t="s">
        <v>39</v>
      </c>
      <c r="AF57" s="53" t="s">
        <v>39</v>
      </c>
      <c r="AH57" s="191"/>
    </row>
    <row r="58" spans="1:34" s="3" customFormat="1" ht="30" x14ac:dyDescent="0.25">
      <c r="A58" s="16" t="s">
        <v>45</v>
      </c>
      <c r="B58" s="4" t="s">
        <v>216</v>
      </c>
      <c r="C58" s="4" t="s">
        <v>217</v>
      </c>
      <c r="D58" s="4" t="s">
        <v>218</v>
      </c>
      <c r="E58" s="74" t="s">
        <v>211</v>
      </c>
      <c r="F58" s="46"/>
      <c r="G58" s="74"/>
      <c r="H58" s="46"/>
      <c r="I58" s="74"/>
      <c r="J58" s="46"/>
      <c r="K58" s="74"/>
      <c r="L58" s="46"/>
      <c r="M58" s="74"/>
      <c r="N58" s="46"/>
      <c r="O58" s="5"/>
      <c r="P58" s="5"/>
      <c r="Q58" s="5" t="s">
        <v>77</v>
      </c>
      <c r="R58" s="5" t="s">
        <v>125</v>
      </c>
      <c r="S58" s="4" t="s">
        <v>212</v>
      </c>
      <c r="T58" s="118"/>
      <c r="U58" s="46"/>
      <c r="V58" s="62"/>
      <c r="W58" s="16"/>
      <c r="X5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8" s="46"/>
      <c r="Z58" s="46"/>
      <c r="AA58" s="53" t="s">
        <v>51</v>
      </c>
      <c r="AB58" s="53" t="s">
        <v>39</v>
      </c>
      <c r="AC58" s="53" t="s">
        <v>39</v>
      </c>
      <c r="AD58" s="53" t="s">
        <v>39</v>
      </c>
      <c r="AE58" s="53" t="s">
        <v>39</v>
      </c>
      <c r="AF58" s="53" t="s">
        <v>39</v>
      </c>
      <c r="AH58" s="191"/>
    </row>
    <row r="59" spans="1:34" s="3" customFormat="1" ht="30" x14ac:dyDescent="0.25">
      <c r="A59" s="16" t="s">
        <v>45</v>
      </c>
      <c r="B59" s="4" t="s">
        <v>219</v>
      </c>
      <c r="C59" s="4" t="s">
        <v>220</v>
      </c>
      <c r="D59" s="4" t="s">
        <v>221</v>
      </c>
      <c r="E59" s="74" t="s">
        <v>92</v>
      </c>
      <c r="F59" s="46"/>
      <c r="G59" s="79"/>
      <c r="H59" s="80"/>
      <c r="I59" s="74"/>
      <c r="J59" s="46"/>
      <c r="K59" s="74"/>
      <c r="L59" s="46"/>
      <c r="M59" s="74"/>
      <c r="N59" s="46"/>
      <c r="O59" s="5"/>
      <c r="P59" s="5"/>
      <c r="Q59" s="5" t="s">
        <v>77</v>
      </c>
      <c r="R59" s="5"/>
      <c r="S59" s="4"/>
      <c r="T59" s="118"/>
      <c r="U59" s="46"/>
      <c r="V59" s="62"/>
      <c r="W59" s="16"/>
      <c r="X5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59" s="46"/>
      <c r="Z59" s="46"/>
      <c r="AA59" s="53" t="s">
        <v>51</v>
      </c>
      <c r="AB59" s="53" t="s">
        <v>39</v>
      </c>
      <c r="AC59" s="53" t="s">
        <v>39</v>
      </c>
      <c r="AD59" s="53" t="s">
        <v>39</v>
      </c>
      <c r="AE59" s="53" t="s">
        <v>39</v>
      </c>
      <c r="AF59" s="53" t="s">
        <v>39</v>
      </c>
      <c r="AH59" s="191"/>
    </row>
    <row r="60" spans="1:34" s="3" customFormat="1" x14ac:dyDescent="0.25">
      <c r="A60" s="16" t="s">
        <v>45</v>
      </c>
      <c r="B60" s="4" t="s">
        <v>222</v>
      </c>
      <c r="C60" s="4" t="s">
        <v>223</v>
      </c>
      <c r="D60" s="4" t="s">
        <v>224</v>
      </c>
      <c r="E60" s="74" t="s">
        <v>92</v>
      </c>
      <c r="F60" s="46"/>
      <c r="G60" s="79"/>
      <c r="H60" s="80"/>
      <c r="I60" s="74"/>
      <c r="J60" s="46"/>
      <c r="K60" s="74"/>
      <c r="L60" s="46"/>
      <c r="M60" s="74"/>
      <c r="N60" s="46"/>
      <c r="O60" s="5"/>
      <c r="P60" s="5"/>
      <c r="Q60" s="5" t="s">
        <v>77</v>
      </c>
      <c r="R60" s="5"/>
      <c r="S60" s="4"/>
      <c r="T60" s="118"/>
      <c r="U60" s="46"/>
      <c r="V60" s="62"/>
      <c r="W60" s="16"/>
      <c r="X6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0" s="46"/>
      <c r="Z60" s="46"/>
      <c r="AA60" s="53" t="s">
        <v>51</v>
      </c>
      <c r="AB60" s="53" t="s">
        <v>39</v>
      </c>
      <c r="AC60" s="53" t="s">
        <v>39</v>
      </c>
      <c r="AD60" s="53" t="s">
        <v>39</v>
      </c>
      <c r="AE60" s="53" t="s">
        <v>39</v>
      </c>
      <c r="AF60" s="53" t="s">
        <v>39</v>
      </c>
      <c r="AH60" s="191"/>
    </row>
    <row r="61" spans="1:34" x14ac:dyDescent="0.25">
      <c r="A61" s="16" t="s">
        <v>45</v>
      </c>
      <c r="B61" s="4" t="s">
        <v>225</v>
      </c>
      <c r="C61" s="4" t="s">
        <v>226</v>
      </c>
      <c r="D61" s="4" t="s">
        <v>227</v>
      </c>
      <c r="E61" s="74" t="s">
        <v>211</v>
      </c>
      <c r="F61" s="46"/>
      <c r="G61" s="74"/>
      <c r="H61" s="46"/>
      <c r="I61" s="79"/>
      <c r="J61" s="80"/>
      <c r="K61" s="79"/>
      <c r="L61" s="80"/>
      <c r="M61" s="79"/>
      <c r="N61" s="80"/>
      <c r="O61" s="5"/>
      <c r="P61" s="5"/>
      <c r="Q61" s="5" t="s">
        <v>77</v>
      </c>
      <c r="R61" s="5"/>
      <c r="S61" s="4"/>
      <c r="T61" s="118"/>
      <c r="U61" s="46"/>
      <c r="V61" s="62"/>
      <c r="W61" s="16"/>
      <c r="X6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1" s="46"/>
      <c r="Z61" s="46"/>
      <c r="AA61" s="53" t="s">
        <v>51</v>
      </c>
      <c r="AB61" s="53" t="s">
        <v>39</v>
      </c>
      <c r="AC61" s="53" t="s">
        <v>39</v>
      </c>
      <c r="AD61" s="53" t="s">
        <v>39</v>
      </c>
      <c r="AE61" s="53" t="s">
        <v>39</v>
      </c>
      <c r="AF61" s="53" t="s">
        <v>39</v>
      </c>
      <c r="AH61" s="55"/>
    </row>
    <row r="62" spans="1:34" s="3" customFormat="1" x14ac:dyDescent="0.25">
      <c r="A62" s="16" t="s">
        <v>45</v>
      </c>
      <c r="B62" s="4" t="s">
        <v>228</v>
      </c>
      <c r="C62" s="4" t="s">
        <v>229</v>
      </c>
      <c r="D62" s="4" t="s">
        <v>230</v>
      </c>
      <c r="E62" s="74" t="s">
        <v>211</v>
      </c>
      <c r="F62" s="46"/>
      <c r="G62" s="74"/>
      <c r="H62" s="46"/>
      <c r="I62" s="79"/>
      <c r="J62" s="80"/>
      <c r="K62" s="79"/>
      <c r="L62" s="80"/>
      <c r="M62" s="79"/>
      <c r="N62" s="80"/>
      <c r="O62" s="5"/>
      <c r="P62" s="5"/>
      <c r="Q62" s="5" t="s">
        <v>77</v>
      </c>
      <c r="R62" s="5"/>
      <c r="S62" s="4"/>
      <c r="T62" s="118"/>
      <c r="U62" s="46"/>
      <c r="V62" s="62"/>
      <c r="W62" s="16"/>
      <c r="X6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2" s="46"/>
      <c r="Z62" s="46"/>
      <c r="AA62" s="53" t="s">
        <v>51</v>
      </c>
      <c r="AB62" s="53" t="s">
        <v>39</v>
      </c>
      <c r="AC62" s="53" t="s">
        <v>39</v>
      </c>
      <c r="AD62" s="53" t="s">
        <v>39</v>
      </c>
      <c r="AE62" s="53" t="s">
        <v>39</v>
      </c>
      <c r="AF62" s="53" t="s">
        <v>39</v>
      </c>
      <c r="AH62" s="191"/>
    </row>
    <row r="63" spans="1:34" s="3" customFormat="1" ht="30" x14ac:dyDescent="0.25">
      <c r="A63" s="16" t="s">
        <v>45</v>
      </c>
      <c r="B63" s="4" t="s">
        <v>231</v>
      </c>
      <c r="C63" s="4" t="s">
        <v>232</v>
      </c>
      <c r="D63" s="4" t="s">
        <v>233</v>
      </c>
      <c r="E63" s="74" t="s">
        <v>211</v>
      </c>
      <c r="F63" s="46"/>
      <c r="G63" s="74"/>
      <c r="H63" s="46"/>
      <c r="I63" s="79"/>
      <c r="J63" s="80"/>
      <c r="K63" s="79"/>
      <c r="L63" s="80"/>
      <c r="M63" s="79"/>
      <c r="N63" s="80"/>
      <c r="O63" s="5"/>
      <c r="P63" s="5"/>
      <c r="Q63" s="5" t="s">
        <v>77</v>
      </c>
      <c r="R63" s="5" t="s">
        <v>125</v>
      </c>
      <c r="S63" s="4" t="s">
        <v>212</v>
      </c>
      <c r="T63" s="118"/>
      <c r="U63" s="46"/>
      <c r="V63" s="62"/>
      <c r="W63" s="16"/>
      <c r="X6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3" s="46"/>
      <c r="Z63" s="46"/>
      <c r="AA63" s="53" t="s">
        <v>51</v>
      </c>
      <c r="AB63" s="53" t="s">
        <v>39</v>
      </c>
      <c r="AC63" s="53" t="s">
        <v>39</v>
      </c>
      <c r="AD63" s="53" t="s">
        <v>39</v>
      </c>
      <c r="AE63" s="53" t="s">
        <v>39</v>
      </c>
      <c r="AF63" s="53" t="s">
        <v>39</v>
      </c>
      <c r="AH63" s="191"/>
    </row>
    <row r="64" spans="1:34" s="3" customFormat="1" ht="30" x14ac:dyDescent="0.25">
      <c r="A64" s="16" t="s">
        <v>45</v>
      </c>
      <c r="B64" s="4" t="s">
        <v>234</v>
      </c>
      <c r="C64" s="4" t="s">
        <v>235</v>
      </c>
      <c r="D64" s="4" t="s">
        <v>236</v>
      </c>
      <c r="E64" s="74" t="s">
        <v>211</v>
      </c>
      <c r="F64" s="46"/>
      <c r="G64" s="74"/>
      <c r="H64" s="46"/>
      <c r="I64" s="79"/>
      <c r="J64" s="80"/>
      <c r="K64" s="79"/>
      <c r="L64" s="80"/>
      <c r="M64" s="79"/>
      <c r="N64" s="80"/>
      <c r="O64" s="5"/>
      <c r="P64" s="5"/>
      <c r="Q64" s="5" t="s">
        <v>77</v>
      </c>
      <c r="R64" s="5" t="s">
        <v>125</v>
      </c>
      <c r="S64" s="4" t="s">
        <v>212</v>
      </c>
      <c r="T64" s="118"/>
      <c r="U64" s="46"/>
      <c r="V64" s="62"/>
      <c r="W64" s="16"/>
      <c r="X6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4" s="46"/>
      <c r="Z64" s="46"/>
      <c r="AA64" s="53" t="s">
        <v>51</v>
      </c>
      <c r="AB64" s="53" t="s">
        <v>39</v>
      </c>
      <c r="AC64" s="53" t="s">
        <v>39</v>
      </c>
      <c r="AD64" s="53" t="s">
        <v>39</v>
      </c>
      <c r="AE64" s="53" t="s">
        <v>39</v>
      </c>
      <c r="AF64" s="53" t="s">
        <v>39</v>
      </c>
      <c r="AH64" s="191"/>
    </row>
    <row r="65" spans="1:34" s="3" customFormat="1" ht="45" x14ac:dyDescent="0.25">
      <c r="A65" s="16" t="s">
        <v>45</v>
      </c>
      <c r="B65" s="4" t="s">
        <v>237</v>
      </c>
      <c r="C65" s="4" t="s">
        <v>238</v>
      </c>
      <c r="D65" s="4" t="s">
        <v>239</v>
      </c>
      <c r="E65" s="74" t="s">
        <v>55</v>
      </c>
      <c r="F65" s="46"/>
      <c r="G65" s="74"/>
      <c r="H65" s="46"/>
      <c r="I65" s="74"/>
      <c r="J65" s="46"/>
      <c r="K65" s="74"/>
      <c r="L65" s="46"/>
      <c r="M65" s="74"/>
      <c r="N65" s="46"/>
      <c r="O65" s="5"/>
      <c r="P65" s="5"/>
      <c r="Q65" s="5" t="s">
        <v>77</v>
      </c>
      <c r="R65" s="5"/>
      <c r="S65" s="4"/>
      <c r="T65" s="118"/>
      <c r="U65" s="46"/>
      <c r="V65" s="46"/>
      <c r="W65" s="16"/>
      <c r="X6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5" s="46"/>
      <c r="Z65" s="46"/>
      <c r="AA65" s="53" t="s">
        <v>51</v>
      </c>
      <c r="AB65" s="53" t="s">
        <v>39</v>
      </c>
      <c r="AC65" s="53" t="s">
        <v>39</v>
      </c>
      <c r="AD65" s="53" t="s">
        <v>39</v>
      </c>
      <c r="AE65" s="53" t="s">
        <v>39</v>
      </c>
      <c r="AF65" s="53" t="s">
        <v>39</v>
      </c>
      <c r="AH65" s="191"/>
    </row>
    <row r="66" spans="1:34" s="3" customFormat="1" ht="30" x14ac:dyDescent="0.25">
      <c r="A66" s="16" t="s">
        <v>45</v>
      </c>
      <c r="B66" s="4" t="s">
        <v>240</v>
      </c>
      <c r="C66" s="4" t="s">
        <v>241</v>
      </c>
      <c r="D66" s="4" t="s">
        <v>242</v>
      </c>
      <c r="E66" s="74" t="s">
        <v>55</v>
      </c>
      <c r="F66" s="46"/>
      <c r="G66" s="74"/>
      <c r="H66" s="46"/>
      <c r="I66" s="74"/>
      <c r="J66" s="46"/>
      <c r="K66" s="74"/>
      <c r="L66" s="46"/>
      <c r="M66" s="74"/>
      <c r="N66" s="46"/>
      <c r="O66" s="5"/>
      <c r="P66" s="5"/>
      <c r="Q66" s="5" t="s">
        <v>77</v>
      </c>
      <c r="R66" s="5"/>
      <c r="S66" s="4"/>
      <c r="T66" s="118"/>
      <c r="U66" s="46"/>
      <c r="V66" s="46"/>
      <c r="W66" s="16"/>
      <c r="X6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6" s="46"/>
      <c r="Z66" s="46"/>
      <c r="AA66" s="53" t="s">
        <v>51</v>
      </c>
      <c r="AB66" s="53" t="s">
        <v>39</v>
      </c>
      <c r="AC66" s="53" t="s">
        <v>39</v>
      </c>
      <c r="AD66" s="53" t="s">
        <v>39</v>
      </c>
      <c r="AE66" s="53" t="s">
        <v>39</v>
      </c>
      <c r="AF66" s="145" t="s">
        <v>39</v>
      </c>
      <c r="AH66" s="191"/>
    </row>
    <row r="67" spans="1:34" s="2" customFormat="1" ht="30" x14ac:dyDescent="0.25">
      <c r="A67" s="15"/>
      <c r="B67" s="34"/>
      <c r="C67" s="11" t="s">
        <v>243</v>
      </c>
      <c r="D67" s="11" t="s">
        <v>244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40"/>
      <c r="T67" s="40"/>
      <c r="U67" s="52"/>
      <c r="V67" s="52"/>
      <c r="W67" s="52"/>
      <c r="X67" s="45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7" s="45"/>
      <c r="Z67" s="45" t="s">
        <v>245</v>
      </c>
      <c r="AA67" s="52"/>
      <c r="AB67" s="97" t="s">
        <v>39</v>
      </c>
      <c r="AC67" s="97" t="s">
        <v>39</v>
      </c>
      <c r="AD67" s="97" t="s">
        <v>39</v>
      </c>
      <c r="AE67" s="130" t="s">
        <v>39</v>
      </c>
      <c r="AF67" s="142" t="s">
        <v>39</v>
      </c>
      <c r="AG67" s="162" t="s">
        <v>39</v>
      </c>
      <c r="AH67" s="55"/>
    </row>
    <row r="68" spans="1:34" s="3" customFormat="1" ht="60" x14ac:dyDescent="0.25">
      <c r="A68" s="16" t="s">
        <v>45</v>
      </c>
      <c r="B68" s="4" t="s">
        <v>246</v>
      </c>
      <c r="C68" s="4" t="s">
        <v>247</v>
      </c>
      <c r="D68" s="4" t="s">
        <v>248</v>
      </c>
      <c r="E68" s="74" t="s">
        <v>146</v>
      </c>
      <c r="F68" s="71" t="b">
        <v>1</v>
      </c>
      <c r="G68" s="74" t="s">
        <v>92</v>
      </c>
      <c r="H68" s="71" t="b">
        <v>1</v>
      </c>
      <c r="I68" s="74" t="s">
        <v>49</v>
      </c>
      <c r="J68" s="71" t="b">
        <v>1</v>
      </c>
      <c r="K68" s="74"/>
      <c r="L68" s="46"/>
      <c r="M68" s="74"/>
      <c r="N68" s="46"/>
      <c r="O68" s="5"/>
      <c r="P68" s="5" t="s">
        <v>93</v>
      </c>
      <c r="Q68" s="5"/>
      <c r="R68" s="5" t="s">
        <v>125</v>
      </c>
      <c r="S68" s="4"/>
      <c r="T68" s="118"/>
      <c r="U68" s="46" t="s">
        <v>202</v>
      </c>
      <c r="V68" s="46"/>
      <c r="W68" s="16"/>
      <c r="X6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68" s="62" t="s">
        <v>95</v>
      </c>
      <c r="Z68" s="46"/>
      <c r="AA6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1М Разработан
6М Разработан
1Г Разработан</v>
      </c>
      <c r="AB68" s="98" t="s">
        <v>146</v>
      </c>
      <c r="AC68" s="98" t="s">
        <v>146</v>
      </c>
      <c r="AD68" s="98" t="s">
        <v>146</v>
      </c>
      <c r="AE68" s="98" t="s">
        <v>146</v>
      </c>
      <c r="AF68" s="149" t="s">
        <v>49</v>
      </c>
      <c r="AG68" s="161" t="s">
        <v>249</v>
      </c>
      <c r="AH68" s="192" t="s">
        <v>1169</v>
      </c>
    </row>
    <row r="69" spans="1:34" ht="30" x14ac:dyDescent="0.25">
      <c r="A69" s="16" t="s">
        <v>45</v>
      </c>
      <c r="B69" s="4" t="s">
        <v>250</v>
      </c>
      <c r="C69" s="4" t="s">
        <v>251</v>
      </c>
      <c r="D69" s="4" t="s">
        <v>252</v>
      </c>
      <c r="E69" s="74"/>
      <c r="F69" s="46"/>
      <c r="G69" s="74"/>
      <c r="H69" s="46"/>
      <c r="I69" s="74"/>
      <c r="J69" s="46"/>
      <c r="K69" s="74"/>
      <c r="L69" s="46"/>
      <c r="M69" s="74"/>
      <c r="N69" s="46"/>
      <c r="O69" s="5"/>
      <c r="P69" s="5"/>
      <c r="Q69" s="5" t="s">
        <v>77</v>
      </c>
      <c r="R69" s="5" t="s">
        <v>125</v>
      </c>
      <c r="S69" s="4"/>
      <c r="T69" s="118"/>
      <c r="U69" s="46"/>
      <c r="V69" s="46"/>
      <c r="W69" s="16"/>
      <c r="X6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69" s="46"/>
      <c r="Z69" s="46"/>
      <c r="AA69" s="53" t="s">
        <v>51</v>
      </c>
      <c r="AB69" s="53" t="s">
        <v>39</v>
      </c>
      <c r="AC69" s="53" t="s">
        <v>39</v>
      </c>
      <c r="AD69" s="53" t="s">
        <v>39</v>
      </c>
      <c r="AE69" s="53" t="s">
        <v>39</v>
      </c>
      <c r="AF69" s="53" t="s">
        <v>39</v>
      </c>
      <c r="AH69" s="55"/>
    </row>
    <row r="70" spans="1:34" s="3" customFormat="1" ht="75" x14ac:dyDescent="0.25">
      <c r="A70" s="16" t="s">
        <v>45</v>
      </c>
      <c r="B70" s="4" t="s">
        <v>253</v>
      </c>
      <c r="C70" s="4" t="s">
        <v>254</v>
      </c>
      <c r="D70" s="4" t="s">
        <v>255</v>
      </c>
      <c r="E70" s="74" t="s">
        <v>146</v>
      </c>
      <c r="F70" s="71" t="b">
        <v>1</v>
      </c>
      <c r="G70" s="74" t="s">
        <v>256</v>
      </c>
      <c r="H70" s="71" t="b">
        <v>1</v>
      </c>
      <c r="I70" s="74" t="s">
        <v>49</v>
      </c>
      <c r="J70" s="71" t="b">
        <v>1</v>
      </c>
      <c r="K70" s="74"/>
      <c r="L70" s="46"/>
      <c r="M70" s="74"/>
      <c r="N70" s="46"/>
      <c r="O70" s="5"/>
      <c r="P70" s="5" t="s">
        <v>93</v>
      </c>
      <c r="Q70" s="5"/>
      <c r="R70" s="5" t="s">
        <v>125</v>
      </c>
      <c r="S70" s="4"/>
      <c r="T70" s="118"/>
      <c r="U70" s="46" t="s">
        <v>202</v>
      </c>
      <c r="V70" s="46"/>
      <c r="W70" s="16"/>
      <c r="X7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0" s="62" t="s">
        <v>95</v>
      </c>
      <c r="Z70" s="46"/>
      <c r="AA7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1М Разработан
6M Разработан
1Г Разработан</v>
      </c>
      <c r="AB70" s="98" t="s">
        <v>146</v>
      </c>
      <c r="AC70" s="98" t="s">
        <v>146</v>
      </c>
      <c r="AD70" s="98" t="s">
        <v>146</v>
      </c>
      <c r="AE70" s="98" t="s">
        <v>146</v>
      </c>
      <c r="AF70" s="131" t="s">
        <v>49</v>
      </c>
      <c r="AG70" s="161" t="s">
        <v>257</v>
      </c>
      <c r="AH70" s="192" t="s">
        <v>1169</v>
      </c>
    </row>
    <row r="71" spans="1:34" s="3" customFormat="1" ht="30" x14ac:dyDescent="0.25">
      <c r="A71" s="16" t="s">
        <v>45</v>
      </c>
      <c r="B71" s="4" t="s">
        <v>258</v>
      </c>
      <c r="C71" s="4" t="s">
        <v>259</v>
      </c>
      <c r="D71" s="4" t="s">
        <v>260</v>
      </c>
      <c r="E71" s="74"/>
      <c r="F71" s="46"/>
      <c r="G71" s="74"/>
      <c r="H71" s="46"/>
      <c r="I71" s="74"/>
      <c r="J71" s="46"/>
      <c r="K71" s="74"/>
      <c r="L71" s="46"/>
      <c r="M71" s="74"/>
      <c r="N71" s="46"/>
      <c r="O71" s="5"/>
      <c r="P71" s="5"/>
      <c r="Q71" s="5" t="s">
        <v>77</v>
      </c>
      <c r="R71" s="5"/>
      <c r="S71" s="4"/>
      <c r="T71" s="118"/>
      <c r="U71" s="46"/>
      <c r="V71" s="46"/>
      <c r="W71" s="16"/>
      <c r="X7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71" s="46"/>
      <c r="Z71" s="46"/>
      <c r="AA71" s="53" t="s">
        <v>51</v>
      </c>
      <c r="AB71" s="53" t="s">
        <v>39</v>
      </c>
      <c r="AC71" s="53" t="s">
        <v>39</v>
      </c>
      <c r="AD71" s="53" t="s">
        <v>39</v>
      </c>
      <c r="AE71" s="53" t="s">
        <v>39</v>
      </c>
      <c r="AF71" s="53" t="s">
        <v>39</v>
      </c>
      <c r="AH71" s="191"/>
    </row>
    <row r="72" spans="1:34" s="3" customFormat="1" ht="45" x14ac:dyDescent="0.25">
      <c r="A72" s="16" t="s">
        <v>45</v>
      </c>
      <c r="B72" s="4" t="s">
        <v>261</v>
      </c>
      <c r="C72" s="4" t="s">
        <v>262</v>
      </c>
      <c r="D72" s="4" t="s">
        <v>263</v>
      </c>
      <c r="E72" s="74" t="s">
        <v>92</v>
      </c>
      <c r="F72" s="71" t="b">
        <v>1</v>
      </c>
      <c r="G72" s="75" t="s">
        <v>49</v>
      </c>
      <c r="H72" s="72" t="b">
        <v>1</v>
      </c>
      <c r="I72" s="74" t="s">
        <v>55</v>
      </c>
      <c r="J72" s="71" t="b">
        <v>1</v>
      </c>
      <c r="K72" s="74"/>
      <c r="L72" s="46"/>
      <c r="M72" s="74"/>
      <c r="N72" s="46"/>
      <c r="O72" s="5"/>
      <c r="P72" s="5" t="s">
        <v>93</v>
      </c>
      <c r="Q72" s="5"/>
      <c r="R72" s="5" t="s">
        <v>125</v>
      </c>
      <c r="S72" s="4"/>
      <c r="T72" s="118"/>
      <c r="U72" s="46" t="s">
        <v>202</v>
      </c>
      <c r="V72" s="46"/>
      <c r="W72" s="16"/>
      <c r="X7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2" s="62" t="s">
        <v>95</v>
      </c>
      <c r="Z72" s="46" t="s">
        <v>245</v>
      </c>
      <c r="AA7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
2Г Разработан</v>
      </c>
      <c r="AB72" s="98" t="s">
        <v>39</v>
      </c>
      <c r="AC72" s="98" t="s">
        <v>39</v>
      </c>
      <c r="AD72" s="98" t="s">
        <v>39</v>
      </c>
      <c r="AE72" s="98" t="s">
        <v>39</v>
      </c>
      <c r="AF72" s="131" t="s">
        <v>49</v>
      </c>
      <c r="AG72" s="163" t="s">
        <v>1080</v>
      </c>
      <c r="AH72" s="192" t="s">
        <v>1169</v>
      </c>
    </row>
    <row r="73" spans="1:34" s="3" customFormat="1" ht="60" x14ac:dyDescent="0.25">
      <c r="A73" s="16" t="s">
        <v>45</v>
      </c>
      <c r="B73" s="4" t="s">
        <v>264</v>
      </c>
      <c r="C73" s="4" t="s">
        <v>265</v>
      </c>
      <c r="D73" s="4" t="s">
        <v>266</v>
      </c>
      <c r="E73" s="74" t="s">
        <v>146</v>
      </c>
      <c r="F73" s="71" t="b">
        <v>1</v>
      </c>
      <c r="G73" s="75" t="s">
        <v>49</v>
      </c>
      <c r="H73" s="72" t="b">
        <v>1</v>
      </c>
      <c r="I73" s="74"/>
      <c r="J73" s="46"/>
      <c r="K73" s="74"/>
      <c r="L73" s="46"/>
      <c r="M73" s="74"/>
      <c r="N73" s="46"/>
      <c r="O73" s="5"/>
      <c r="P73" s="5" t="s">
        <v>93</v>
      </c>
      <c r="Q73" s="5"/>
      <c r="R73" s="5" t="s">
        <v>125</v>
      </c>
      <c r="S73" s="4"/>
      <c r="T73" s="118"/>
      <c r="U73" s="46" t="s">
        <v>202</v>
      </c>
      <c r="V73" s="46"/>
      <c r="W73" s="16"/>
      <c r="X7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3" s="62" t="s">
        <v>95</v>
      </c>
      <c r="Z73" s="46"/>
      <c r="AA7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1М Разработан
1Г Разработан</v>
      </c>
      <c r="AB73" s="98" t="s">
        <v>146</v>
      </c>
      <c r="AC73" s="98" t="s">
        <v>146</v>
      </c>
      <c r="AD73" s="98" t="s">
        <v>146</v>
      </c>
      <c r="AE73" s="98" t="s">
        <v>146</v>
      </c>
      <c r="AF73" s="131" t="s">
        <v>49</v>
      </c>
      <c r="AG73" s="161" t="s">
        <v>267</v>
      </c>
      <c r="AH73" s="192" t="s">
        <v>1169</v>
      </c>
    </row>
    <row r="74" spans="1:34" s="3" customFormat="1" ht="30" x14ac:dyDescent="0.25">
      <c r="A74" s="16" t="s">
        <v>45</v>
      </c>
      <c r="B74" s="4" t="s">
        <v>268</v>
      </c>
      <c r="C74" s="4" t="s">
        <v>269</v>
      </c>
      <c r="D74" s="4" t="s">
        <v>270</v>
      </c>
      <c r="E74" s="74"/>
      <c r="F74" s="46"/>
      <c r="G74" s="74"/>
      <c r="H74" s="46"/>
      <c r="I74" s="79"/>
      <c r="J74" s="80"/>
      <c r="K74" s="79"/>
      <c r="L74" s="80"/>
      <c r="M74" s="79"/>
      <c r="N74" s="80"/>
      <c r="O74" s="5"/>
      <c r="P74" s="5"/>
      <c r="Q74" s="5" t="s">
        <v>77</v>
      </c>
      <c r="R74" s="5"/>
      <c r="S74" s="4"/>
      <c r="T74" s="118"/>
      <c r="U74" s="46"/>
      <c r="V74" s="46"/>
      <c r="W74" s="16"/>
      <c r="X7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74" s="46"/>
      <c r="Z74" s="46"/>
      <c r="AA74" s="53" t="s">
        <v>51</v>
      </c>
      <c r="AB74" s="53" t="s">
        <v>39</v>
      </c>
      <c r="AC74" s="53" t="s">
        <v>39</v>
      </c>
      <c r="AD74" s="53" t="s">
        <v>39</v>
      </c>
      <c r="AE74" s="53" t="s">
        <v>39</v>
      </c>
      <c r="AF74" s="145" t="s">
        <v>39</v>
      </c>
      <c r="AH74" s="191"/>
    </row>
    <row r="75" spans="1:34" s="3" customFormat="1" ht="15.75" x14ac:dyDescent="0.25">
      <c r="A75" s="15"/>
      <c r="B75" s="33" t="s">
        <v>271</v>
      </c>
      <c r="C75" s="10" t="s">
        <v>272</v>
      </c>
      <c r="D75" s="10" t="s">
        <v>273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39"/>
      <c r="T75" s="39"/>
      <c r="U75" s="51"/>
      <c r="V75" s="51"/>
      <c r="W75" s="51"/>
      <c r="X75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75" s="44"/>
      <c r="Z75" s="44" t="s">
        <v>245</v>
      </c>
      <c r="AA75" s="51"/>
      <c r="AB75" s="96" t="s">
        <v>39</v>
      </c>
      <c r="AC75" s="96" t="s">
        <v>39</v>
      </c>
      <c r="AD75" s="96" t="s">
        <v>39</v>
      </c>
      <c r="AE75" s="129" t="s">
        <v>39</v>
      </c>
      <c r="AF75" s="139" t="s">
        <v>39</v>
      </c>
      <c r="AG75" s="139" t="s">
        <v>39</v>
      </c>
      <c r="AH75" s="191"/>
    </row>
    <row r="76" spans="1:34" s="3" customFormat="1" ht="45" x14ac:dyDescent="0.25">
      <c r="A76" s="16" t="s">
        <v>45</v>
      </c>
      <c r="B76" s="4" t="s">
        <v>274</v>
      </c>
      <c r="C76" s="4" t="s">
        <v>275</v>
      </c>
      <c r="D76" s="4" t="s">
        <v>276</v>
      </c>
      <c r="E76" s="74" t="s">
        <v>139</v>
      </c>
      <c r="F76" s="71" t="b">
        <v>1</v>
      </c>
      <c r="G76" s="79"/>
      <c r="H76" s="80"/>
      <c r="I76" s="74"/>
      <c r="J76" s="46"/>
      <c r="K76" s="74"/>
      <c r="L76" s="46"/>
      <c r="M76" s="74"/>
      <c r="N76" s="46"/>
      <c r="O76" s="5"/>
      <c r="P76" s="5" t="s">
        <v>93</v>
      </c>
      <c r="Q76" s="5"/>
      <c r="R76" s="5"/>
      <c r="S76" s="18"/>
      <c r="T76" s="121"/>
      <c r="U76" s="46" t="s">
        <v>202</v>
      </c>
      <c r="V76" s="46"/>
      <c r="W76" s="16"/>
      <c r="X7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6" s="46" t="s">
        <v>277</v>
      </c>
      <c r="Z76" s="46" t="s">
        <v>245</v>
      </c>
      <c r="AA7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</v>
      </c>
      <c r="AB76" s="101" t="s">
        <v>39</v>
      </c>
      <c r="AC76" s="101" t="s">
        <v>39</v>
      </c>
      <c r="AD76" s="101" t="s">
        <v>139</v>
      </c>
      <c r="AE76" s="101" t="s">
        <v>39</v>
      </c>
      <c r="AF76" s="151" t="s">
        <v>39</v>
      </c>
      <c r="AG76" s="150"/>
      <c r="AH76" s="191"/>
    </row>
    <row r="77" spans="1:34" s="3" customFormat="1" ht="30" x14ac:dyDescent="0.25">
      <c r="A77" s="16" t="s">
        <v>45</v>
      </c>
      <c r="B77" s="4" t="s">
        <v>278</v>
      </c>
      <c r="C77" s="4" t="s">
        <v>279</v>
      </c>
      <c r="D77" s="4" t="s">
        <v>280</v>
      </c>
      <c r="E77" s="74" t="s">
        <v>92</v>
      </c>
      <c r="F77" s="71" t="b">
        <v>1</v>
      </c>
      <c r="G77" s="74"/>
      <c r="H77" s="46"/>
      <c r="I77" s="79"/>
      <c r="J77" s="80"/>
      <c r="K77" s="79"/>
      <c r="L77" s="80"/>
      <c r="M77" s="79"/>
      <c r="N77" s="80"/>
      <c r="O77" s="5"/>
      <c r="P77" s="5" t="s">
        <v>93</v>
      </c>
      <c r="Q77" s="5"/>
      <c r="R77" s="5"/>
      <c r="S77" s="4"/>
      <c r="T77" s="118"/>
      <c r="U77" s="46" t="s">
        <v>202</v>
      </c>
      <c r="V77" s="46"/>
      <c r="W77" s="16"/>
      <c r="X7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7" s="46" t="s">
        <v>277</v>
      </c>
      <c r="Z77" s="46" t="s">
        <v>245</v>
      </c>
      <c r="AA7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77" s="98" t="s">
        <v>39</v>
      </c>
      <c r="AC77" s="98" t="s">
        <v>39</v>
      </c>
      <c r="AD77" s="98" t="s">
        <v>92</v>
      </c>
      <c r="AE77" s="98" t="s">
        <v>39</v>
      </c>
      <c r="AF77" s="131" t="s">
        <v>39</v>
      </c>
      <c r="AG77" s="126"/>
      <c r="AH77" s="191"/>
    </row>
    <row r="78" spans="1:34" s="3" customFormat="1" ht="30" x14ac:dyDescent="0.25">
      <c r="A78" s="16" t="s">
        <v>45</v>
      </c>
      <c r="B78" s="6" t="s">
        <v>281</v>
      </c>
      <c r="C78" s="4" t="s">
        <v>282</v>
      </c>
      <c r="D78" s="4" t="s">
        <v>283</v>
      </c>
      <c r="E78" s="75" t="s">
        <v>139</v>
      </c>
      <c r="F78" s="72" t="b">
        <v>1</v>
      </c>
      <c r="G78" s="75" t="s">
        <v>92</v>
      </c>
      <c r="H78" s="72" t="b">
        <v>1</v>
      </c>
      <c r="I78" s="75"/>
      <c r="J78" s="16"/>
      <c r="K78" s="75"/>
      <c r="L78" s="16"/>
      <c r="M78" s="75"/>
      <c r="N78" s="16"/>
      <c r="O78" s="19"/>
      <c r="P78" s="19" t="s">
        <v>93</v>
      </c>
      <c r="Q78" s="19"/>
      <c r="R78" s="19"/>
      <c r="S78" s="4"/>
      <c r="T78" s="118"/>
      <c r="U78" s="46" t="s">
        <v>202</v>
      </c>
      <c r="V78" s="62"/>
      <c r="W78" s="63"/>
      <c r="X78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8" s="46" t="s">
        <v>277</v>
      </c>
      <c r="Z78" s="46" t="s">
        <v>245</v>
      </c>
      <c r="AA7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78" s="98" t="s">
        <v>39</v>
      </c>
      <c r="AC78" s="98" t="s">
        <v>39</v>
      </c>
      <c r="AD78" s="98" t="s">
        <v>92</v>
      </c>
      <c r="AE78" s="98" t="s">
        <v>39</v>
      </c>
      <c r="AF78" s="131" t="s">
        <v>39</v>
      </c>
      <c r="AG78" s="126"/>
      <c r="AH78" s="191"/>
    </row>
    <row r="79" spans="1:34" s="3" customFormat="1" ht="30" x14ac:dyDescent="0.25">
      <c r="A79" s="16" t="s">
        <v>45</v>
      </c>
      <c r="B79" s="6" t="s">
        <v>284</v>
      </c>
      <c r="C79" s="4" t="s">
        <v>285</v>
      </c>
      <c r="D79" s="4" t="s">
        <v>286</v>
      </c>
      <c r="E79" s="75" t="s">
        <v>139</v>
      </c>
      <c r="F79" s="72" t="b">
        <v>1</v>
      </c>
      <c r="G79" s="75" t="s">
        <v>92</v>
      </c>
      <c r="H79" s="72" t="b">
        <v>1</v>
      </c>
      <c r="I79" s="75"/>
      <c r="J79" s="16"/>
      <c r="K79" s="75"/>
      <c r="L79" s="16"/>
      <c r="M79" s="75"/>
      <c r="N79" s="16"/>
      <c r="O79" s="19"/>
      <c r="P79" s="19" t="s">
        <v>93</v>
      </c>
      <c r="Q79" s="19"/>
      <c r="R79" s="19"/>
      <c r="S79" s="4"/>
      <c r="T79" s="118"/>
      <c r="U79" s="46" t="s">
        <v>202</v>
      </c>
      <c r="V79" s="46"/>
      <c r="W79" s="16"/>
      <c r="X7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79" s="46" t="s">
        <v>277</v>
      </c>
      <c r="Z79" s="46" t="s">
        <v>245</v>
      </c>
      <c r="AA7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79" s="98" t="s">
        <v>39</v>
      </c>
      <c r="AC79" s="98" t="s">
        <v>39</v>
      </c>
      <c r="AD79" s="98" t="s">
        <v>92</v>
      </c>
      <c r="AE79" s="98" t="s">
        <v>39</v>
      </c>
      <c r="AF79" s="131" t="s">
        <v>39</v>
      </c>
      <c r="AG79" s="126"/>
      <c r="AH79" s="191"/>
    </row>
    <row r="80" spans="1:34" s="3" customFormat="1" ht="45" x14ac:dyDescent="0.25">
      <c r="A80" s="16" t="s">
        <v>45</v>
      </c>
      <c r="B80" s="4" t="s">
        <v>287</v>
      </c>
      <c r="C80" s="4" t="s">
        <v>288</v>
      </c>
      <c r="D80" s="4" t="s">
        <v>289</v>
      </c>
      <c r="E80" s="75" t="s">
        <v>139</v>
      </c>
      <c r="F80" s="72" t="b">
        <v>1</v>
      </c>
      <c r="G80" s="74" t="s">
        <v>92</v>
      </c>
      <c r="H80" s="71" t="b">
        <v>1</v>
      </c>
      <c r="I80" s="75"/>
      <c r="J80" s="16"/>
      <c r="K80" s="75"/>
      <c r="L80" s="16"/>
      <c r="M80" s="75"/>
      <c r="N80" s="16"/>
      <c r="O80" s="5"/>
      <c r="P80" s="5" t="s">
        <v>93</v>
      </c>
      <c r="Q80" s="5"/>
      <c r="R80" s="5"/>
      <c r="S80" s="18"/>
      <c r="T80" s="121"/>
      <c r="U80" s="46" t="s">
        <v>202</v>
      </c>
      <c r="V80" s="62"/>
      <c r="W80" s="63"/>
      <c r="X80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80" s="46" t="s">
        <v>277</v>
      </c>
      <c r="Z80" s="46" t="s">
        <v>245</v>
      </c>
      <c r="AA8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80" s="101" t="s">
        <v>39</v>
      </c>
      <c r="AC80" s="101" t="s">
        <v>39</v>
      </c>
      <c r="AD80" s="101" t="s">
        <v>92</v>
      </c>
      <c r="AE80" s="101" t="s">
        <v>39</v>
      </c>
      <c r="AF80" s="132" t="s">
        <v>39</v>
      </c>
      <c r="AG80" s="126"/>
      <c r="AH80" s="191"/>
    </row>
    <row r="81" spans="1:34" s="3" customFormat="1" ht="135" x14ac:dyDescent="0.25">
      <c r="A81" s="16" t="s">
        <v>45</v>
      </c>
      <c r="B81" s="4" t="s">
        <v>290</v>
      </c>
      <c r="C81" s="4" t="s">
        <v>291</v>
      </c>
      <c r="D81" s="4" t="s">
        <v>292</v>
      </c>
      <c r="E81" s="74" t="s">
        <v>139</v>
      </c>
      <c r="F81" s="71" t="b">
        <v>1</v>
      </c>
      <c r="G81" s="74" t="s">
        <v>92</v>
      </c>
      <c r="H81" s="71" t="b">
        <v>1</v>
      </c>
      <c r="I81" s="74" t="s">
        <v>131</v>
      </c>
      <c r="J81" s="71" t="b">
        <v>1</v>
      </c>
      <c r="K81" s="74"/>
      <c r="L81" s="46"/>
      <c r="M81" s="74"/>
      <c r="N81" s="46"/>
      <c r="O81" s="5"/>
      <c r="P81" s="5" t="s">
        <v>93</v>
      </c>
      <c r="Q81" s="5"/>
      <c r="R81" s="5"/>
      <c r="S81" s="4" t="s">
        <v>293</v>
      </c>
      <c r="T81" s="118"/>
      <c r="U81" s="46" t="s">
        <v>202</v>
      </c>
      <c r="V81" s="46"/>
      <c r="W81" s="16"/>
      <c r="X8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81" s="46" t="s">
        <v>277</v>
      </c>
      <c r="Z81" s="46" t="s">
        <v>245</v>
      </c>
      <c r="AA8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
3Г Разработан</v>
      </c>
      <c r="AB81" s="98" t="s">
        <v>39</v>
      </c>
      <c r="AC81" s="98" t="s">
        <v>39</v>
      </c>
      <c r="AD81" s="98" t="s">
        <v>131</v>
      </c>
      <c r="AE81" s="98" t="s">
        <v>39</v>
      </c>
      <c r="AF81" s="131" t="s">
        <v>39</v>
      </c>
      <c r="AG81" s="126"/>
      <c r="AH81" s="191"/>
    </row>
    <row r="82" spans="1:34" ht="45" x14ac:dyDescent="0.25">
      <c r="A82" s="16" t="s">
        <v>45</v>
      </c>
      <c r="B82" s="4" t="s">
        <v>294</v>
      </c>
      <c r="C82" s="4" t="s">
        <v>295</v>
      </c>
      <c r="D82" s="4" t="s">
        <v>296</v>
      </c>
      <c r="E82" s="74" t="s">
        <v>139</v>
      </c>
      <c r="F82" s="71" t="b">
        <v>1</v>
      </c>
      <c r="G82" s="74" t="s">
        <v>92</v>
      </c>
      <c r="H82" s="71" t="b">
        <v>1</v>
      </c>
      <c r="I82" s="74"/>
      <c r="J82" s="46"/>
      <c r="K82" s="74"/>
      <c r="L82" s="46"/>
      <c r="M82" s="74"/>
      <c r="N82" s="46"/>
      <c r="O82" s="5"/>
      <c r="P82" s="5" t="s">
        <v>93</v>
      </c>
      <c r="Q82" s="5"/>
      <c r="R82" s="5"/>
      <c r="S82" s="18"/>
      <c r="T82" s="121"/>
      <c r="U82" s="46" t="s">
        <v>202</v>
      </c>
      <c r="V82" s="46"/>
      <c r="W82" s="16"/>
      <c r="X8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82" s="46" t="s">
        <v>277</v>
      </c>
      <c r="Z82" s="46" t="s">
        <v>245</v>
      </c>
      <c r="AA8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82" s="101" t="s">
        <v>39</v>
      </c>
      <c r="AC82" s="101" t="s">
        <v>39</v>
      </c>
      <c r="AD82" s="101" t="s">
        <v>92</v>
      </c>
      <c r="AE82" s="101" t="s">
        <v>39</v>
      </c>
      <c r="AF82" s="132" t="s">
        <v>39</v>
      </c>
      <c r="AG82" s="127"/>
      <c r="AH82" s="55"/>
    </row>
    <row r="83" spans="1:34" s="3" customFormat="1" ht="30" x14ac:dyDescent="0.25">
      <c r="A83" s="16" t="s">
        <v>45</v>
      </c>
      <c r="B83" s="4" t="s">
        <v>297</v>
      </c>
      <c r="C83" s="4" t="s">
        <v>298</v>
      </c>
      <c r="D83" s="4" t="s">
        <v>299</v>
      </c>
      <c r="E83" s="74" t="s">
        <v>139</v>
      </c>
      <c r="F83" s="71" t="b">
        <v>1</v>
      </c>
      <c r="G83" s="74" t="s">
        <v>92</v>
      </c>
      <c r="H83" s="71" t="b">
        <v>1</v>
      </c>
      <c r="I83" s="74"/>
      <c r="J83" s="46"/>
      <c r="K83" s="74"/>
      <c r="L83" s="46"/>
      <c r="M83" s="74"/>
      <c r="N83" s="46"/>
      <c r="O83" s="5"/>
      <c r="P83" s="5" t="s">
        <v>93</v>
      </c>
      <c r="Q83" s="5"/>
      <c r="R83" s="5" t="s">
        <v>125</v>
      </c>
      <c r="S83" s="4"/>
      <c r="T83" s="118"/>
      <c r="U83" s="46" t="s">
        <v>202</v>
      </c>
      <c r="V83" s="62"/>
      <c r="W83" s="63"/>
      <c r="X83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83" s="46" t="s">
        <v>277</v>
      </c>
      <c r="Z83" s="46" t="s">
        <v>245</v>
      </c>
      <c r="AA8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83" s="98" t="s">
        <v>39</v>
      </c>
      <c r="AC83" s="98" t="s">
        <v>39</v>
      </c>
      <c r="AD83" s="98" t="s">
        <v>92</v>
      </c>
      <c r="AE83" s="98" t="s">
        <v>39</v>
      </c>
      <c r="AF83" s="131" t="s">
        <v>39</v>
      </c>
      <c r="AG83" s="126"/>
      <c r="AH83" s="191"/>
    </row>
    <row r="84" spans="1:34" s="3" customFormat="1" ht="30" x14ac:dyDescent="0.25">
      <c r="A84" s="16" t="s">
        <v>45</v>
      </c>
      <c r="B84" s="4" t="s">
        <v>300</v>
      </c>
      <c r="C84" s="4" t="s">
        <v>301</v>
      </c>
      <c r="D84" s="4" t="s">
        <v>302</v>
      </c>
      <c r="E84" s="74" t="s">
        <v>139</v>
      </c>
      <c r="F84" s="71" t="b">
        <v>1</v>
      </c>
      <c r="G84" s="74"/>
      <c r="H84" s="46"/>
      <c r="I84" s="74"/>
      <c r="J84" s="46"/>
      <c r="K84" s="74"/>
      <c r="L84" s="46"/>
      <c r="M84" s="74"/>
      <c r="N84" s="46"/>
      <c r="O84" s="5"/>
      <c r="P84" s="5" t="s">
        <v>93</v>
      </c>
      <c r="Q84" s="5"/>
      <c r="R84" s="5"/>
      <c r="S84" s="4"/>
      <c r="T84" s="118"/>
      <c r="U84" s="46" t="s">
        <v>202</v>
      </c>
      <c r="V84" s="46"/>
      <c r="W84" s="16"/>
      <c r="X8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84" s="46" t="s">
        <v>277</v>
      </c>
      <c r="Z84" s="46" t="s">
        <v>245</v>
      </c>
      <c r="AA8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</v>
      </c>
      <c r="AB84" s="98" t="s">
        <v>39</v>
      </c>
      <c r="AC84" s="98" t="s">
        <v>39</v>
      </c>
      <c r="AD84" s="98" t="s">
        <v>139</v>
      </c>
      <c r="AE84" s="98" t="s">
        <v>39</v>
      </c>
      <c r="AF84" s="131" t="s">
        <v>39</v>
      </c>
      <c r="AG84" s="126"/>
      <c r="AH84" s="191"/>
    </row>
    <row r="85" spans="1:34" s="3" customFormat="1" ht="45" x14ac:dyDescent="0.25">
      <c r="A85" s="16" t="s">
        <v>45</v>
      </c>
      <c r="B85" s="4" t="s">
        <v>303</v>
      </c>
      <c r="C85" s="4" t="s">
        <v>304</v>
      </c>
      <c r="D85" s="4" t="s">
        <v>305</v>
      </c>
      <c r="E85" s="74" t="s">
        <v>92</v>
      </c>
      <c r="F85" s="71" t="b">
        <v>1</v>
      </c>
      <c r="G85" s="74"/>
      <c r="H85" s="46"/>
      <c r="I85" s="74"/>
      <c r="J85" s="46"/>
      <c r="K85" s="74"/>
      <c r="L85" s="46"/>
      <c r="M85" s="74"/>
      <c r="N85" s="46"/>
      <c r="O85" s="5"/>
      <c r="P85" s="5" t="s">
        <v>93</v>
      </c>
      <c r="Q85" s="5"/>
      <c r="R85" s="5"/>
      <c r="S85" s="4"/>
      <c r="T85" s="118"/>
      <c r="U85" s="46" t="s">
        <v>202</v>
      </c>
      <c r="V85" s="62"/>
      <c r="W85" s="63"/>
      <c r="X85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85" s="46" t="s">
        <v>277</v>
      </c>
      <c r="Z85" s="46" t="s">
        <v>245</v>
      </c>
      <c r="AA8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85" s="98" t="s">
        <v>39</v>
      </c>
      <c r="AC85" s="98" t="s">
        <v>39</v>
      </c>
      <c r="AD85" s="98" t="s">
        <v>92</v>
      </c>
      <c r="AE85" s="98" t="s">
        <v>39</v>
      </c>
      <c r="AF85" s="147" t="s">
        <v>39</v>
      </c>
      <c r="AG85" s="148"/>
      <c r="AH85" s="191"/>
    </row>
    <row r="86" spans="1:34" s="3" customFormat="1" ht="45" x14ac:dyDescent="0.25">
      <c r="A86" s="15"/>
      <c r="B86" s="33" t="s">
        <v>306</v>
      </c>
      <c r="C86" s="10" t="s">
        <v>307</v>
      </c>
      <c r="D86" s="10" t="s">
        <v>308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39"/>
      <c r="T86" s="39"/>
      <c r="U86" s="51"/>
      <c r="V86" s="51"/>
      <c r="W86" s="51"/>
      <c r="X86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86" s="44"/>
      <c r="Z86" s="44" t="s">
        <v>309</v>
      </c>
      <c r="AA86" s="51"/>
      <c r="AB86" s="96" t="s">
        <v>39</v>
      </c>
      <c r="AC86" s="96" t="s">
        <v>39</v>
      </c>
      <c r="AD86" s="96" t="s">
        <v>39</v>
      </c>
      <c r="AE86" s="129" t="s">
        <v>39</v>
      </c>
      <c r="AF86" s="139" t="s">
        <v>39</v>
      </c>
      <c r="AG86" s="139" t="s">
        <v>39</v>
      </c>
      <c r="AH86" s="191"/>
    </row>
    <row r="87" spans="1:34" s="3" customFormat="1" ht="30" x14ac:dyDescent="0.25">
      <c r="A87" s="16" t="s">
        <v>45</v>
      </c>
      <c r="B87" s="4" t="s">
        <v>310</v>
      </c>
      <c r="C87" s="4" t="s">
        <v>311</v>
      </c>
      <c r="D87" s="4" t="s">
        <v>312</v>
      </c>
      <c r="E87" s="74" t="s">
        <v>92</v>
      </c>
      <c r="F87" s="46"/>
      <c r="G87" s="74"/>
      <c r="H87" s="46"/>
      <c r="I87" s="74"/>
      <c r="J87" s="46"/>
      <c r="K87" s="74"/>
      <c r="L87" s="46"/>
      <c r="M87" s="74"/>
      <c r="N87" s="46"/>
      <c r="O87" s="5"/>
      <c r="P87" s="5"/>
      <c r="Q87" s="5" t="s">
        <v>77</v>
      </c>
      <c r="R87" s="5"/>
      <c r="S87" s="4" t="s">
        <v>313</v>
      </c>
      <c r="T87" s="118"/>
      <c r="U87" s="46"/>
      <c r="V87" s="62"/>
      <c r="W87" s="16"/>
      <c r="X8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87" s="46"/>
      <c r="Z87" s="46"/>
      <c r="AA87" s="53" t="s">
        <v>51</v>
      </c>
      <c r="AB87" s="53" t="s">
        <v>39</v>
      </c>
      <c r="AC87" s="53" t="s">
        <v>39</v>
      </c>
      <c r="AD87" s="53" t="s">
        <v>39</v>
      </c>
      <c r="AE87" s="53" t="s">
        <v>39</v>
      </c>
      <c r="AF87" s="146" t="s">
        <v>39</v>
      </c>
      <c r="AH87" s="191"/>
    </row>
    <row r="88" spans="1:34" s="3" customFormat="1" ht="45" x14ac:dyDescent="0.25">
      <c r="A88" s="16" t="s">
        <v>45</v>
      </c>
      <c r="B88" s="4" t="s">
        <v>314</v>
      </c>
      <c r="C88" s="4" t="s">
        <v>315</v>
      </c>
      <c r="D88" s="4" t="s">
        <v>316</v>
      </c>
      <c r="E88" s="74" t="s">
        <v>139</v>
      </c>
      <c r="F88" s="71" t="b">
        <v>1</v>
      </c>
      <c r="G88" s="74" t="s">
        <v>92</v>
      </c>
      <c r="H88" s="71" t="b">
        <v>1</v>
      </c>
      <c r="I88" s="74"/>
      <c r="J88" s="46"/>
      <c r="K88" s="74"/>
      <c r="L88" s="46"/>
      <c r="M88" s="74"/>
      <c r="N88" s="46"/>
      <c r="O88" s="5"/>
      <c r="P88" s="5" t="s">
        <v>93</v>
      </c>
      <c r="Q88" s="5"/>
      <c r="R88" s="5"/>
      <c r="S88" s="4"/>
      <c r="T88" s="118"/>
      <c r="U88" s="46"/>
      <c r="V88" s="46" t="s">
        <v>317</v>
      </c>
      <c r="W88" s="16"/>
      <c r="X8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Инженер-энергетик</v>
      </c>
      <c r="Y88" s="46" t="s">
        <v>277</v>
      </c>
      <c r="Z88" s="46"/>
      <c r="AA8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88" s="98" t="s">
        <v>39</v>
      </c>
      <c r="AC88" s="98" t="s">
        <v>39</v>
      </c>
      <c r="AD88" s="98" t="s">
        <v>92</v>
      </c>
      <c r="AE88" s="98" t="s">
        <v>39</v>
      </c>
      <c r="AF88" s="131" t="s">
        <v>39</v>
      </c>
      <c r="AG88" s="126"/>
      <c r="AH88" s="191"/>
    </row>
    <row r="89" spans="1:34" s="3" customFormat="1" ht="30" x14ac:dyDescent="0.25">
      <c r="A89" s="16" t="s">
        <v>45</v>
      </c>
      <c r="B89" s="4" t="s">
        <v>318</v>
      </c>
      <c r="C89" s="4" t="s">
        <v>319</v>
      </c>
      <c r="D89" s="4" t="s">
        <v>320</v>
      </c>
      <c r="E89" s="74" t="s">
        <v>139</v>
      </c>
      <c r="F89" s="71" t="b">
        <v>1</v>
      </c>
      <c r="G89" s="74" t="s">
        <v>92</v>
      </c>
      <c r="H89" s="71" t="b">
        <v>1</v>
      </c>
      <c r="I89" s="74"/>
      <c r="J89" s="46"/>
      <c r="K89" s="74"/>
      <c r="L89" s="46"/>
      <c r="M89" s="74"/>
      <c r="N89" s="46"/>
      <c r="O89" s="5"/>
      <c r="P89" s="5" t="s">
        <v>93</v>
      </c>
      <c r="Q89" s="5"/>
      <c r="R89" s="5"/>
      <c r="S89" s="4"/>
      <c r="T89" s="118"/>
      <c r="U89" s="46"/>
      <c r="V89" s="46" t="s">
        <v>317</v>
      </c>
      <c r="W89" s="16"/>
      <c r="X8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Инженер-энергетик</v>
      </c>
      <c r="Y89" s="46" t="s">
        <v>277</v>
      </c>
      <c r="Z89" s="46"/>
      <c r="AA8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89" s="98" t="s">
        <v>39</v>
      </c>
      <c r="AC89" s="98" t="s">
        <v>39</v>
      </c>
      <c r="AD89" s="98" t="s">
        <v>92</v>
      </c>
      <c r="AE89" s="98" t="s">
        <v>39</v>
      </c>
      <c r="AF89" s="131" t="s">
        <v>39</v>
      </c>
      <c r="AG89" s="126"/>
      <c r="AH89" s="191"/>
    </row>
    <row r="90" spans="1:34" s="3" customFormat="1" ht="45" x14ac:dyDescent="0.25">
      <c r="A90" s="16" t="s">
        <v>45</v>
      </c>
      <c r="B90" s="4" t="s">
        <v>321</v>
      </c>
      <c r="C90" s="4" t="s">
        <v>322</v>
      </c>
      <c r="D90" s="4" t="s">
        <v>323</v>
      </c>
      <c r="E90" s="74" t="s">
        <v>150</v>
      </c>
      <c r="F90" s="71" t="b">
        <v>1</v>
      </c>
      <c r="G90" s="74" t="s">
        <v>92</v>
      </c>
      <c r="H90" s="71" t="b">
        <v>1</v>
      </c>
      <c r="I90" s="74"/>
      <c r="J90" s="46"/>
      <c r="K90" s="74"/>
      <c r="L90" s="46"/>
      <c r="M90" s="74"/>
      <c r="N90" s="46"/>
      <c r="O90" s="5"/>
      <c r="P90" s="5" t="s">
        <v>93</v>
      </c>
      <c r="Q90" s="5"/>
      <c r="R90" s="5"/>
      <c r="S90" s="4"/>
      <c r="T90" s="4"/>
      <c r="U90" s="154" t="s">
        <v>324</v>
      </c>
      <c r="V90" s="46"/>
      <c r="W90" s="16"/>
      <c r="X9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Агапкин Александр
+381 62 75 03 47</v>
      </c>
      <c r="Y90" s="46" t="s">
        <v>277</v>
      </c>
      <c r="Z90" s="46" t="s">
        <v>325</v>
      </c>
      <c r="AA9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
6М Разработан</v>
      </c>
      <c r="AB90" s="98" t="s">
        <v>150</v>
      </c>
      <c r="AC90" s="98" t="s">
        <v>39</v>
      </c>
      <c r="AD90" s="98" t="s">
        <v>92</v>
      </c>
      <c r="AE90" s="98" t="s">
        <v>39</v>
      </c>
      <c r="AF90" s="131" t="s">
        <v>150</v>
      </c>
      <c r="AG90" s="153" t="s">
        <v>326</v>
      </c>
      <c r="AH90" s="192" t="s">
        <v>1171</v>
      </c>
    </row>
    <row r="91" spans="1:34" s="3" customFormat="1" ht="78" customHeight="1" x14ac:dyDescent="0.25">
      <c r="A91" s="16" t="s">
        <v>45</v>
      </c>
      <c r="B91" s="4" t="s">
        <v>327</v>
      </c>
      <c r="C91" s="4" t="s">
        <v>328</v>
      </c>
      <c r="D91" s="4" t="s">
        <v>329</v>
      </c>
      <c r="E91" s="74" t="s">
        <v>139</v>
      </c>
      <c r="F91" s="71" t="b">
        <v>1</v>
      </c>
      <c r="G91" s="74" t="s">
        <v>92</v>
      </c>
      <c r="H91" s="71" t="b">
        <v>1</v>
      </c>
      <c r="I91" s="74" t="s">
        <v>211</v>
      </c>
      <c r="J91" s="71" t="b">
        <v>1</v>
      </c>
      <c r="K91" s="74"/>
      <c r="L91" s="46"/>
      <c r="M91" s="74"/>
      <c r="N91" s="46"/>
      <c r="O91" s="5"/>
      <c r="P91" s="5" t="s">
        <v>93</v>
      </c>
      <c r="Q91" s="19" t="s">
        <v>330</v>
      </c>
      <c r="R91" s="5"/>
      <c r="S91" s="4" t="s">
        <v>331</v>
      </c>
      <c r="T91" s="118"/>
      <c r="U91" s="46" t="s">
        <v>332</v>
      </c>
      <c r="V91" s="46" t="s">
        <v>317</v>
      </c>
      <c r="W91" s="12"/>
      <c r="X91" s="6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Инженер-энергетик</v>
      </c>
      <c r="Y91" s="46" t="s">
        <v>277</v>
      </c>
      <c r="Z91" s="46" t="s">
        <v>333</v>
      </c>
      <c r="AA9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
5Г Разработан</v>
      </c>
      <c r="AB91" s="98" t="s">
        <v>39</v>
      </c>
      <c r="AC91" s="98" t="s">
        <v>39</v>
      </c>
      <c r="AD91" s="98" t="s">
        <v>211</v>
      </c>
      <c r="AE91" s="98" t="s">
        <v>39</v>
      </c>
      <c r="AF91" s="131" t="s">
        <v>39</v>
      </c>
      <c r="AG91" s="126"/>
      <c r="AH91" s="192"/>
    </row>
    <row r="92" spans="1:34" s="3" customFormat="1" ht="45" x14ac:dyDescent="0.25">
      <c r="A92" s="16" t="s">
        <v>45</v>
      </c>
      <c r="B92" s="4" t="s">
        <v>334</v>
      </c>
      <c r="C92" s="4" t="s">
        <v>335</v>
      </c>
      <c r="D92" s="4" t="s">
        <v>336</v>
      </c>
      <c r="E92" s="74" t="s">
        <v>139</v>
      </c>
      <c r="F92" s="71" t="b">
        <v>1</v>
      </c>
      <c r="G92" s="74" t="s">
        <v>92</v>
      </c>
      <c r="H92" s="71" t="b">
        <v>1</v>
      </c>
      <c r="I92" s="74"/>
      <c r="J92" s="46"/>
      <c r="K92" s="74"/>
      <c r="L92" s="46"/>
      <c r="M92" s="74"/>
      <c r="N92" s="46"/>
      <c r="O92" s="5"/>
      <c r="P92" s="5" t="s">
        <v>93</v>
      </c>
      <c r="Q92" s="5"/>
      <c r="R92" s="5"/>
      <c r="S92" s="4"/>
      <c r="T92" s="118"/>
      <c r="U92" s="46"/>
      <c r="V92" s="46" t="s">
        <v>317</v>
      </c>
      <c r="W92" s="16"/>
      <c r="X9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Инженер-энергетик</v>
      </c>
      <c r="Y92" s="46" t="s">
        <v>277</v>
      </c>
      <c r="Z92" s="46"/>
      <c r="AA9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92" s="98" t="s">
        <v>39</v>
      </c>
      <c r="AC92" s="98" t="s">
        <v>39</v>
      </c>
      <c r="AD92" s="98" t="s">
        <v>92</v>
      </c>
      <c r="AE92" s="98" t="s">
        <v>39</v>
      </c>
      <c r="AF92" s="131" t="s">
        <v>39</v>
      </c>
      <c r="AG92" s="126"/>
      <c r="AH92" s="191"/>
    </row>
    <row r="93" spans="1:34" s="3" customFormat="1" ht="30" x14ac:dyDescent="0.25">
      <c r="A93" s="16" t="s">
        <v>45</v>
      </c>
      <c r="B93" s="4" t="s">
        <v>337</v>
      </c>
      <c r="C93" s="4" t="s">
        <v>338</v>
      </c>
      <c r="D93" s="4" t="s">
        <v>339</v>
      </c>
      <c r="E93" s="74" t="s">
        <v>139</v>
      </c>
      <c r="F93" s="71" t="b">
        <v>1</v>
      </c>
      <c r="G93" s="74" t="s">
        <v>92</v>
      </c>
      <c r="H93" s="71" t="b">
        <v>1</v>
      </c>
      <c r="I93" s="74"/>
      <c r="J93" s="46"/>
      <c r="K93" s="74"/>
      <c r="L93" s="46"/>
      <c r="M93" s="74"/>
      <c r="N93" s="46"/>
      <c r="O93" s="5"/>
      <c r="P93" s="5" t="s">
        <v>93</v>
      </c>
      <c r="Q93" s="5"/>
      <c r="R93" s="5"/>
      <c r="S93" s="4"/>
      <c r="T93" s="118"/>
      <c r="U93" s="46"/>
      <c r="V93" s="46" t="s">
        <v>317</v>
      </c>
      <c r="W93" s="16"/>
      <c r="X9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Инженер-энергетик</v>
      </c>
      <c r="Y93" s="46" t="s">
        <v>277</v>
      </c>
      <c r="Z93" s="46"/>
      <c r="AA9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93" s="98" t="s">
        <v>39</v>
      </c>
      <c r="AC93" s="98" t="s">
        <v>39</v>
      </c>
      <c r="AD93" s="98" t="s">
        <v>92</v>
      </c>
      <c r="AE93" s="98" t="s">
        <v>39</v>
      </c>
      <c r="AF93" s="131" t="s">
        <v>39</v>
      </c>
      <c r="AG93" s="126"/>
      <c r="AH93" s="191"/>
    </row>
    <row r="94" spans="1:34" s="3" customFormat="1" ht="45" x14ac:dyDescent="0.25">
      <c r="A94" s="16" t="s">
        <v>45</v>
      </c>
      <c r="B94" s="4" t="s">
        <v>340</v>
      </c>
      <c r="C94" s="4" t="s">
        <v>341</v>
      </c>
      <c r="D94" s="4" t="s">
        <v>342</v>
      </c>
      <c r="E94" s="74" t="s">
        <v>150</v>
      </c>
      <c r="F94" s="71" t="b">
        <v>1</v>
      </c>
      <c r="G94" s="74" t="s">
        <v>92</v>
      </c>
      <c r="H94" s="71" t="b">
        <v>1</v>
      </c>
      <c r="I94" s="74"/>
      <c r="J94" s="46"/>
      <c r="K94" s="74"/>
      <c r="L94" s="46"/>
      <c r="M94" s="74"/>
      <c r="N94" s="46"/>
      <c r="O94" s="5"/>
      <c r="P94" s="5" t="s">
        <v>93</v>
      </c>
      <c r="Q94" s="5"/>
      <c r="R94" s="5"/>
      <c r="S94" s="4"/>
      <c r="T94" s="4"/>
      <c r="U94" s="154" t="s">
        <v>324</v>
      </c>
      <c r="V94" s="46"/>
      <c r="W94" s="16"/>
      <c r="X9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Агапкин Александр
+381 62 75 03 47</v>
      </c>
      <c r="Y94" s="46" t="s">
        <v>277</v>
      </c>
      <c r="Z94" s="46" t="s">
        <v>325</v>
      </c>
      <c r="AA9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
6М Разработан</v>
      </c>
      <c r="AB94" s="98" t="s">
        <v>150</v>
      </c>
      <c r="AC94" s="98" t="s">
        <v>39</v>
      </c>
      <c r="AD94" s="98" t="s">
        <v>92</v>
      </c>
      <c r="AE94" s="98" t="s">
        <v>39</v>
      </c>
      <c r="AF94" s="131" t="s">
        <v>150</v>
      </c>
      <c r="AG94" s="153" t="s">
        <v>343</v>
      </c>
      <c r="AH94" s="192" t="s">
        <v>1171</v>
      </c>
    </row>
    <row r="95" spans="1:34" s="3" customFormat="1" ht="84.75" customHeight="1" x14ac:dyDescent="0.25">
      <c r="A95" s="16" t="s">
        <v>45</v>
      </c>
      <c r="B95" s="6" t="s">
        <v>344</v>
      </c>
      <c r="C95" s="4" t="s">
        <v>345</v>
      </c>
      <c r="D95" s="4" t="s">
        <v>346</v>
      </c>
      <c r="E95" s="74" t="s">
        <v>139</v>
      </c>
      <c r="F95" s="71" t="b">
        <v>1</v>
      </c>
      <c r="G95" s="74" t="s">
        <v>92</v>
      </c>
      <c r="H95" s="71" t="b">
        <v>1</v>
      </c>
      <c r="I95" s="74" t="s">
        <v>211</v>
      </c>
      <c r="J95" s="71" t="b">
        <v>1</v>
      </c>
      <c r="K95" s="74"/>
      <c r="L95" s="46"/>
      <c r="M95" s="74"/>
      <c r="N95" s="46"/>
      <c r="O95" s="19"/>
      <c r="P95" s="19" t="s">
        <v>93</v>
      </c>
      <c r="Q95" s="19" t="s">
        <v>330</v>
      </c>
      <c r="R95" s="19"/>
      <c r="S95" s="4" t="s">
        <v>331</v>
      </c>
      <c r="T95" s="118"/>
      <c r="U95" s="46" t="s">
        <v>332</v>
      </c>
      <c r="V95" s="46" t="s">
        <v>126</v>
      </c>
      <c r="W95" s="16"/>
      <c r="X9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Рогач Александр
+381 69 8055 309</v>
      </c>
      <c r="Y95" s="46" t="s">
        <v>277</v>
      </c>
      <c r="Z95" s="46" t="s">
        <v>333</v>
      </c>
      <c r="AA9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
5Г Разработан</v>
      </c>
      <c r="AB95" s="98" t="s">
        <v>39</v>
      </c>
      <c r="AC95" s="98" t="s">
        <v>39</v>
      </c>
      <c r="AD95" s="98" t="s">
        <v>211</v>
      </c>
      <c r="AE95" s="98" t="s">
        <v>39</v>
      </c>
      <c r="AF95" s="131" t="s">
        <v>39</v>
      </c>
      <c r="AG95" s="126"/>
      <c r="AH95" s="191"/>
    </row>
    <row r="96" spans="1:34" ht="75" x14ac:dyDescent="0.25">
      <c r="A96" s="16" t="s">
        <v>45</v>
      </c>
      <c r="B96" s="4" t="s">
        <v>347</v>
      </c>
      <c r="C96" s="4" t="s">
        <v>348</v>
      </c>
      <c r="D96" s="4" t="s">
        <v>349</v>
      </c>
      <c r="E96" s="74" t="s">
        <v>139</v>
      </c>
      <c r="F96" s="71" t="b">
        <v>1</v>
      </c>
      <c r="G96" s="74" t="s">
        <v>92</v>
      </c>
      <c r="H96" s="71" t="b">
        <v>1</v>
      </c>
      <c r="I96" s="74"/>
      <c r="J96" s="46"/>
      <c r="K96" s="74"/>
      <c r="L96" s="46"/>
      <c r="M96" s="74"/>
      <c r="N96" s="46"/>
      <c r="O96" s="5"/>
      <c r="P96" s="5" t="s">
        <v>93</v>
      </c>
      <c r="Q96" s="5"/>
      <c r="R96" s="5"/>
      <c r="S96" s="4" t="s">
        <v>350</v>
      </c>
      <c r="T96" s="118"/>
      <c r="U96" s="46" t="s">
        <v>332</v>
      </c>
      <c r="V96" s="46" t="s">
        <v>317</v>
      </c>
      <c r="W96" s="16"/>
      <c r="X9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Инженер-энергетик</v>
      </c>
      <c r="Y96" s="46" t="s">
        <v>277</v>
      </c>
      <c r="Z96" s="46"/>
      <c r="AA9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96" s="98" t="s">
        <v>39</v>
      </c>
      <c r="AC96" s="98" t="s">
        <v>39</v>
      </c>
      <c r="AD96" s="98" t="s">
        <v>92</v>
      </c>
      <c r="AE96" s="98" t="s">
        <v>39</v>
      </c>
      <c r="AF96" s="131" t="s">
        <v>39</v>
      </c>
      <c r="AG96" s="127"/>
      <c r="AH96" s="55"/>
    </row>
    <row r="97" spans="1:34" s="3" customFormat="1" ht="75" x14ac:dyDescent="0.25">
      <c r="A97" s="16" t="s">
        <v>45</v>
      </c>
      <c r="B97" s="4" t="s">
        <v>351</v>
      </c>
      <c r="C97" s="4" t="s">
        <v>352</v>
      </c>
      <c r="D97" s="4" t="s">
        <v>353</v>
      </c>
      <c r="E97" s="74" t="s">
        <v>139</v>
      </c>
      <c r="F97" s="71" t="b">
        <v>1</v>
      </c>
      <c r="G97" s="74" t="s">
        <v>92</v>
      </c>
      <c r="H97" s="71" t="b">
        <v>1</v>
      </c>
      <c r="I97" s="74" t="s">
        <v>131</v>
      </c>
      <c r="J97" s="71" t="b">
        <v>0</v>
      </c>
      <c r="K97" s="74"/>
      <c r="L97" s="46"/>
      <c r="M97" s="74"/>
      <c r="N97" s="46"/>
      <c r="O97" s="5"/>
      <c r="P97" s="5" t="s">
        <v>93</v>
      </c>
      <c r="Q97" s="5"/>
      <c r="R97" s="5"/>
      <c r="S97" s="4" t="s">
        <v>354</v>
      </c>
      <c r="T97" s="118"/>
      <c r="U97" s="46" t="s">
        <v>332</v>
      </c>
      <c r="V97" s="46" t="s">
        <v>126</v>
      </c>
      <c r="W97" s="16"/>
      <c r="X9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Рогач Александр
+381 69 8055 309</v>
      </c>
      <c r="Y97" s="46" t="s">
        <v>277</v>
      </c>
      <c r="Z97" s="46"/>
      <c r="AA9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
3Г Не разработан</v>
      </c>
      <c r="AB97" s="98" t="s">
        <v>39</v>
      </c>
      <c r="AC97" s="98" t="s">
        <v>39</v>
      </c>
      <c r="AD97" s="98" t="s">
        <v>92</v>
      </c>
      <c r="AE97" s="98" t="s">
        <v>39</v>
      </c>
      <c r="AF97" s="131" t="s">
        <v>39</v>
      </c>
      <c r="AG97" s="126"/>
      <c r="AH97" s="191"/>
    </row>
    <row r="98" spans="1:34" s="3" customFormat="1" ht="225" x14ac:dyDescent="0.25">
      <c r="A98" s="16" t="s">
        <v>45</v>
      </c>
      <c r="B98" s="4" t="s">
        <v>355</v>
      </c>
      <c r="C98" s="4" t="s">
        <v>356</v>
      </c>
      <c r="D98" s="4" t="s">
        <v>357</v>
      </c>
      <c r="E98" s="74" t="s">
        <v>139</v>
      </c>
      <c r="F98" s="71" t="b">
        <v>1</v>
      </c>
      <c r="G98" s="74" t="s">
        <v>92</v>
      </c>
      <c r="H98" s="71" t="b">
        <v>1</v>
      </c>
      <c r="I98" s="74" t="s">
        <v>211</v>
      </c>
      <c r="J98" s="71" t="b">
        <v>1</v>
      </c>
      <c r="K98" s="74"/>
      <c r="L98" s="46"/>
      <c r="M98" s="74"/>
      <c r="N98" s="46"/>
      <c r="O98" s="5"/>
      <c r="P98" s="5" t="s">
        <v>93</v>
      </c>
      <c r="Q98" s="7"/>
      <c r="R98" s="5"/>
      <c r="S98" s="4" t="s">
        <v>331</v>
      </c>
      <c r="T98" s="118"/>
      <c r="U98" s="46" t="s">
        <v>332</v>
      </c>
      <c r="V98" s="46" t="s">
        <v>126</v>
      </c>
      <c r="W98" s="16"/>
      <c r="X9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Рогач Александр
+381 69 8055 309</v>
      </c>
      <c r="Y98" s="46" t="s">
        <v>277</v>
      </c>
      <c r="Z98" s="46" t="s">
        <v>333</v>
      </c>
      <c r="AA9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
5Г Разработан</v>
      </c>
      <c r="AB98" s="98" t="s">
        <v>39</v>
      </c>
      <c r="AC98" s="98" t="s">
        <v>39</v>
      </c>
      <c r="AD98" s="98" t="s">
        <v>211</v>
      </c>
      <c r="AE98" s="98" t="s">
        <v>39</v>
      </c>
      <c r="AF98" s="131" t="s">
        <v>39</v>
      </c>
      <c r="AG98" s="126"/>
      <c r="AH98" s="191"/>
    </row>
    <row r="99" spans="1:34" s="3" customFormat="1" ht="45" x14ac:dyDescent="0.25">
      <c r="A99" s="16" t="s">
        <v>45</v>
      </c>
      <c r="B99" s="4" t="s">
        <v>358</v>
      </c>
      <c r="C99" s="4" t="s">
        <v>359</v>
      </c>
      <c r="D99" s="4" t="s">
        <v>360</v>
      </c>
      <c r="E99" s="74" t="s">
        <v>139</v>
      </c>
      <c r="F99" s="71" t="b">
        <v>1</v>
      </c>
      <c r="G99" s="74" t="s">
        <v>92</v>
      </c>
      <c r="H99" s="71" t="b">
        <v>1</v>
      </c>
      <c r="I99" s="74"/>
      <c r="J99" s="46"/>
      <c r="K99" s="74"/>
      <c r="L99" s="46"/>
      <c r="M99" s="74"/>
      <c r="N99" s="46"/>
      <c r="O99" s="5"/>
      <c r="P99" s="5" t="s">
        <v>93</v>
      </c>
      <c r="Q99" s="5"/>
      <c r="R99" s="5" t="s">
        <v>125</v>
      </c>
      <c r="S99" s="4"/>
      <c r="T99" s="118"/>
      <c r="U99" s="46"/>
      <c r="V99" s="46" t="s">
        <v>317</v>
      </c>
      <c r="W99" s="16"/>
      <c r="X9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Инженер-энергетик</v>
      </c>
      <c r="Y99" s="46" t="s">
        <v>277</v>
      </c>
      <c r="Z99" s="46" t="s">
        <v>361</v>
      </c>
      <c r="AA9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99" s="98" t="s">
        <v>39</v>
      </c>
      <c r="AC99" s="98" t="s">
        <v>39</v>
      </c>
      <c r="AD99" s="98" t="s">
        <v>92</v>
      </c>
      <c r="AE99" s="98" t="s">
        <v>39</v>
      </c>
      <c r="AF99" s="131" t="s">
        <v>39</v>
      </c>
      <c r="AG99" s="126"/>
      <c r="AH99" s="191"/>
    </row>
    <row r="100" spans="1:34" s="3" customFormat="1" ht="30" x14ac:dyDescent="0.25">
      <c r="A100" s="16" t="s">
        <v>45</v>
      </c>
      <c r="B100" s="4" t="s">
        <v>362</v>
      </c>
      <c r="C100" s="4" t="s">
        <v>363</v>
      </c>
      <c r="D100" s="4" t="s">
        <v>364</v>
      </c>
      <c r="E100" s="74" t="s">
        <v>139</v>
      </c>
      <c r="F100" s="71" t="b">
        <v>1</v>
      </c>
      <c r="G100" s="74" t="s">
        <v>92</v>
      </c>
      <c r="H100" s="71" t="b">
        <v>1</v>
      </c>
      <c r="I100" s="74"/>
      <c r="J100" s="46"/>
      <c r="K100" s="74"/>
      <c r="L100" s="46"/>
      <c r="M100" s="74"/>
      <c r="N100" s="46"/>
      <c r="O100" s="5"/>
      <c r="P100" s="5" t="s">
        <v>93</v>
      </c>
      <c r="Q100" s="5"/>
      <c r="R100" s="5" t="s">
        <v>125</v>
      </c>
      <c r="S100" s="4"/>
      <c r="T100" s="118"/>
      <c r="U100" s="46"/>
      <c r="V100" s="46" t="s">
        <v>317</v>
      </c>
      <c r="W100" s="16"/>
      <c r="X10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Инженер-энергетик</v>
      </c>
      <c r="Y100" s="46" t="s">
        <v>277</v>
      </c>
      <c r="Z100" s="46" t="s">
        <v>361</v>
      </c>
      <c r="AA10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100" s="98" t="s">
        <v>39</v>
      </c>
      <c r="AC100" s="98" t="s">
        <v>39</v>
      </c>
      <c r="AD100" s="98" t="s">
        <v>92</v>
      </c>
      <c r="AE100" s="98" t="s">
        <v>39</v>
      </c>
      <c r="AF100" s="131" t="s">
        <v>39</v>
      </c>
      <c r="AG100" s="126"/>
      <c r="AH100" s="191"/>
    </row>
    <row r="101" spans="1:34" s="3" customFormat="1" ht="45" x14ac:dyDescent="0.25">
      <c r="A101" s="16" t="s">
        <v>45</v>
      </c>
      <c r="B101" s="4" t="s">
        <v>365</v>
      </c>
      <c r="C101" s="4" t="s">
        <v>366</v>
      </c>
      <c r="D101" s="4" t="s">
        <v>367</v>
      </c>
      <c r="E101" s="74" t="s">
        <v>150</v>
      </c>
      <c r="F101" s="71" t="b">
        <v>1</v>
      </c>
      <c r="G101" s="74" t="s">
        <v>92</v>
      </c>
      <c r="H101" s="71" t="b">
        <v>1</v>
      </c>
      <c r="I101" s="74"/>
      <c r="J101" s="46"/>
      <c r="K101" s="74"/>
      <c r="L101" s="46"/>
      <c r="M101" s="74"/>
      <c r="N101" s="46"/>
      <c r="O101" s="5"/>
      <c r="P101" s="5" t="s">
        <v>93</v>
      </c>
      <c r="Q101" s="5"/>
      <c r="R101" s="5" t="s">
        <v>125</v>
      </c>
      <c r="S101" s="4"/>
      <c r="T101" s="4"/>
      <c r="U101" s="154" t="s">
        <v>324</v>
      </c>
      <c r="V101" s="46"/>
      <c r="W101" s="16"/>
      <c r="X10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Агапкин Александр
+381 62 75 03 47</v>
      </c>
      <c r="Y101" s="46" t="s">
        <v>277</v>
      </c>
      <c r="Z101" s="46" t="s">
        <v>325</v>
      </c>
      <c r="AA10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
6М Разработан</v>
      </c>
      <c r="AB101" s="98" t="s">
        <v>150</v>
      </c>
      <c r="AC101" s="98" t="s">
        <v>39</v>
      </c>
      <c r="AD101" s="98" t="s">
        <v>92</v>
      </c>
      <c r="AE101" s="98" t="s">
        <v>39</v>
      </c>
      <c r="AF101" s="147" t="s">
        <v>150</v>
      </c>
      <c r="AG101" s="148"/>
      <c r="AH101" s="192" t="s">
        <v>1170</v>
      </c>
    </row>
    <row r="102" spans="1:34" s="3" customFormat="1" ht="30" x14ac:dyDescent="0.25">
      <c r="A102" s="15"/>
      <c r="B102" s="33" t="s">
        <v>368</v>
      </c>
      <c r="C102" s="10" t="s">
        <v>369</v>
      </c>
      <c r="D102" s="10" t="s">
        <v>370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39"/>
      <c r="T102" s="39"/>
      <c r="U102" s="51"/>
      <c r="V102" s="51"/>
      <c r="W102" s="51"/>
      <c r="X102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02" s="44"/>
      <c r="Z102" s="44" t="s">
        <v>371</v>
      </c>
      <c r="AA102" s="51"/>
      <c r="AB102" s="96" t="s">
        <v>39</v>
      </c>
      <c r="AC102" s="96" t="s">
        <v>39</v>
      </c>
      <c r="AD102" s="96" t="s">
        <v>39</v>
      </c>
      <c r="AE102" s="129" t="s">
        <v>39</v>
      </c>
      <c r="AF102" s="139" t="s">
        <v>39</v>
      </c>
      <c r="AG102" s="139" t="s">
        <v>39</v>
      </c>
      <c r="AH102" s="191"/>
    </row>
    <row r="103" spans="1:34" s="3" customFormat="1" ht="75" x14ac:dyDescent="0.25">
      <c r="A103" s="16" t="s">
        <v>45</v>
      </c>
      <c r="B103" s="4" t="s">
        <v>372</v>
      </c>
      <c r="C103" s="4" t="s">
        <v>373</v>
      </c>
      <c r="D103" s="4" t="s">
        <v>374</v>
      </c>
      <c r="E103" s="74"/>
      <c r="F103" s="46"/>
      <c r="G103" s="75" t="s">
        <v>49</v>
      </c>
      <c r="H103" s="72" t="b">
        <v>1</v>
      </c>
      <c r="I103" s="74" t="s">
        <v>375</v>
      </c>
      <c r="J103" s="46"/>
      <c r="K103" s="74"/>
      <c r="L103" s="46"/>
      <c r="M103" s="74"/>
      <c r="N103" s="46"/>
      <c r="O103" s="5"/>
      <c r="P103" s="5" t="s">
        <v>93</v>
      </c>
      <c r="Q103" s="5"/>
      <c r="R103" s="5" t="s">
        <v>125</v>
      </c>
      <c r="S103" s="4"/>
      <c r="T103" s="4" t="s">
        <v>376</v>
      </c>
      <c r="U103" s="102"/>
      <c r="V103" s="46"/>
      <c r="W103" s="46" t="s">
        <v>377</v>
      </c>
      <c r="X10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03" s="46" t="s">
        <v>378</v>
      </c>
      <c r="Z103" s="46" t="s">
        <v>379</v>
      </c>
      <c r="AA10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ДЛ Не разработан</v>
      </c>
      <c r="AB103" s="98" t="s">
        <v>39</v>
      </c>
      <c r="AC103" s="98" t="s">
        <v>39</v>
      </c>
      <c r="AD103" s="98" t="s">
        <v>39</v>
      </c>
      <c r="AE103" s="98" t="s">
        <v>39</v>
      </c>
      <c r="AF103" s="149" t="s">
        <v>39</v>
      </c>
      <c r="AG103" s="150"/>
      <c r="AH103" s="191"/>
    </row>
    <row r="104" spans="1:34" s="3" customFormat="1" ht="90" x14ac:dyDescent="0.25">
      <c r="A104" s="16" t="s">
        <v>45</v>
      </c>
      <c r="B104" s="4" t="s">
        <v>380</v>
      </c>
      <c r="C104" s="4" t="s">
        <v>381</v>
      </c>
      <c r="D104" s="4" t="s">
        <v>382</v>
      </c>
      <c r="E104" s="74"/>
      <c r="F104" s="46"/>
      <c r="G104" s="75" t="s">
        <v>49</v>
      </c>
      <c r="H104" s="72" t="b">
        <v>1</v>
      </c>
      <c r="I104" s="74" t="s">
        <v>375</v>
      </c>
      <c r="J104" s="46"/>
      <c r="K104" s="74"/>
      <c r="L104" s="46"/>
      <c r="M104" s="74"/>
      <c r="N104" s="46"/>
      <c r="O104" s="5"/>
      <c r="P104" s="5" t="s">
        <v>93</v>
      </c>
      <c r="Q104" s="5"/>
      <c r="R104" s="5" t="s">
        <v>125</v>
      </c>
      <c r="S104" s="4"/>
      <c r="T104" s="4" t="s">
        <v>376</v>
      </c>
      <c r="U104" s="102"/>
      <c r="V104" s="46"/>
      <c r="W104" s="46" t="s">
        <v>377</v>
      </c>
      <c r="X10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04" s="46" t="s">
        <v>378</v>
      </c>
      <c r="Z104" s="46" t="s">
        <v>379</v>
      </c>
      <c r="AA10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ДЛ Не разработан</v>
      </c>
      <c r="AB104" s="98" t="s">
        <v>39</v>
      </c>
      <c r="AC104" s="98" t="s">
        <v>39</v>
      </c>
      <c r="AD104" s="98" t="s">
        <v>39</v>
      </c>
      <c r="AE104" s="98" t="s">
        <v>39</v>
      </c>
      <c r="AF104" s="131" t="s">
        <v>39</v>
      </c>
      <c r="AG104" s="126"/>
      <c r="AH104" s="191"/>
    </row>
    <row r="105" spans="1:34" s="3" customFormat="1" ht="75" x14ac:dyDescent="0.25">
      <c r="A105" s="16" t="s">
        <v>45</v>
      </c>
      <c r="B105" s="4" t="s">
        <v>383</v>
      </c>
      <c r="C105" s="4" t="s">
        <v>384</v>
      </c>
      <c r="D105" s="4" t="s">
        <v>385</v>
      </c>
      <c r="E105" s="74"/>
      <c r="F105" s="46"/>
      <c r="G105" s="75" t="s">
        <v>49</v>
      </c>
      <c r="H105" s="72" t="b">
        <v>1</v>
      </c>
      <c r="I105" s="74" t="s">
        <v>375</v>
      </c>
      <c r="J105" s="46"/>
      <c r="K105" s="74"/>
      <c r="L105" s="46"/>
      <c r="M105" s="74"/>
      <c r="N105" s="46"/>
      <c r="O105" s="5"/>
      <c r="P105" s="5" t="s">
        <v>93</v>
      </c>
      <c r="Q105" s="5"/>
      <c r="R105" s="5" t="s">
        <v>125</v>
      </c>
      <c r="S105" s="4"/>
      <c r="T105" s="4" t="s">
        <v>376</v>
      </c>
      <c r="U105" s="102"/>
      <c r="V105" s="46"/>
      <c r="W105" s="46" t="s">
        <v>377</v>
      </c>
      <c r="X10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05" s="46" t="s">
        <v>378</v>
      </c>
      <c r="Z105" s="46" t="s">
        <v>379</v>
      </c>
      <c r="AA10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ДЛ Не разработан</v>
      </c>
      <c r="AB105" s="98"/>
      <c r="AC105" s="98" t="s">
        <v>49</v>
      </c>
      <c r="AD105" s="98" t="s">
        <v>39</v>
      </c>
      <c r="AE105" s="98" t="s">
        <v>39</v>
      </c>
      <c r="AF105" s="131" t="s">
        <v>39</v>
      </c>
      <c r="AG105" s="126"/>
      <c r="AH105" s="191"/>
    </row>
    <row r="106" spans="1:34" ht="45" x14ac:dyDescent="0.25">
      <c r="A106" s="16" t="s">
        <v>45</v>
      </c>
      <c r="B106" s="4" t="s">
        <v>386</v>
      </c>
      <c r="C106" s="4" t="s">
        <v>387</v>
      </c>
      <c r="D106" s="4" t="s">
        <v>388</v>
      </c>
      <c r="E106" s="74" t="s">
        <v>139</v>
      </c>
      <c r="F106" s="71" t="b">
        <v>1</v>
      </c>
      <c r="G106" s="75" t="s">
        <v>49</v>
      </c>
      <c r="H106" s="72" t="b">
        <v>1</v>
      </c>
      <c r="I106" s="74" t="s">
        <v>375</v>
      </c>
      <c r="J106" s="46"/>
      <c r="K106" s="74"/>
      <c r="L106" s="46"/>
      <c r="M106" s="74"/>
      <c r="N106" s="46"/>
      <c r="O106" s="5"/>
      <c r="P106" s="5" t="s">
        <v>93</v>
      </c>
      <c r="Q106" s="5"/>
      <c r="R106" s="5" t="s">
        <v>50</v>
      </c>
      <c r="S106" s="4"/>
      <c r="T106" s="4"/>
      <c r="U106" s="102"/>
      <c r="V106" s="46"/>
      <c r="W106" s="46" t="s">
        <v>377</v>
      </c>
      <c r="X10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06" s="62" t="s">
        <v>95</v>
      </c>
      <c r="Z106" s="46" t="s">
        <v>389</v>
      </c>
      <c r="AA10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
ДЛ Не разработан</v>
      </c>
      <c r="AB106" s="98" t="s">
        <v>39</v>
      </c>
      <c r="AC106" s="98" t="s">
        <v>139</v>
      </c>
      <c r="AD106" s="98" t="s">
        <v>39</v>
      </c>
      <c r="AE106" s="98" t="s">
        <v>39</v>
      </c>
      <c r="AF106" s="131" t="s">
        <v>139</v>
      </c>
      <c r="AG106" s="127"/>
      <c r="AH106" s="55"/>
    </row>
    <row r="107" spans="1:34" s="3" customFormat="1" ht="45" x14ac:dyDescent="0.25">
      <c r="A107" s="16" t="s">
        <v>45</v>
      </c>
      <c r="B107" s="4" t="s">
        <v>390</v>
      </c>
      <c r="C107" s="4" t="s">
        <v>391</v>
      </c>
      <c r="D107" s="4" t="s">
        <v>392</v>
      </c>
      <c r="E107" s="75" t="s">
        <v>49</v>
      </c>
      <c r="F107" s="72" t="b">
        <v>1</v>
      </c>
      <c r="G107" s="74" t="s">
        <v>375</v>
      </c>
      <c r="H107" s="46"/>
      <c r="I107" s="74"/>
      <c r="J107" s="46"/>
      <c r="K107" s="74"/>
      <c r="L107" s="46"/>
      <c r="M107" s="74"/>
      <c r="N107" s="46"/>
      <c r="O107" s="5"/>
      <c r="P107" s="5" t="s">
        <v>93</v>
      </c>
      <c r="Q107" s="5"/>
      <c r="R107" s="5" t="s">
        <v>125</v>
      </c>
      <c r="S107" s="4"/>
      <c r="T107" s="4"/>
      <c r="U107" s="102"/>
      <c r="V107" s="46"/>
      <c r="W107" s="46" t="s">
        <v>377</v>
      </c>
      <c r="X10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07" s="46" t="s">
        <v>393</v>
      </c>
      <c r="Z107" s="46"/>
      <c r="AA10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ДЛ Не разработан</v>
      </c>
      <c r="AB107" s="98" t="s">
        <v>39</v>
      </c>
      <c r="AC107" s="98" t="s">
        <v>39</v>
      </c>
      <c r="AD107" s="98" t="s">
        <v>39</v>
      </c>
      <c r="AE107" s="98" t="s">
        <v>39</v>
      </c>
      <c r="AF107" s="131" t="s">
        <v>39</v>
      </c>
      <c r="AG107" s="126"/>
      <c r="AH107" s="191"/>
    </row>
    <row r="108" spans="1:34" s="3" customFormat="1" ht="75" x14ac:dyDescent="0.25">
      <c r="A108" s="16" t="s">
        <v>45</v>
      </c>
      <c r="B108" s="4" t="s">
        <v>394</v>
      </c>
      <c r="C108" s="4" t="s">
        <v>395</v>
      </c>
      <c r="D108" s="4" t="s">
        <v>396</v>
      </c>
      <c r="E108" s="74" t="s">
        <v>150</v>
      </c>
      <c r="F108" s="71" t="b">
        <v>1</v>
      </c>
      <c r="G108" s="75" t="s">
        <v>49</v>
      </c>
      <c r="H108" s="72" t="b">
        <v>1</v>
      </c>
      <c r="I108" s="74"/>
      <c r="J108" s="46"/>
      <c r="K108" s="74"/>
      <c r="L108" s="46"/>
      <c r="M108" s="74"/>
      <c r="N108" s="46"/>
      <c r="O108" s="5"/>
      <c r="P108" s="5" t="s">
        <v>93</v>
      </c>
      <c r="Q108" s="5"/>
      <c r="R108" s="5" t="s">
        <v>125</v>
      </c>
      <c r="S108" s="4"/>
      <c r="T108" s="118"/>
      <c r="U108" s="46"/>
      <c r="V108" s="46"/>
      <c r="W108" s="46" t="s">
        <v>397</v>
      </c>
      <c r="X10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08" s="46" t="s">
        <v>398</v>
      </c>
      <c r="Z108" s="46" t="s">
        <v>399</v>
      </c>
      <c r="AA10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
1Г Разработан</v>
      </c>
      <c r="AB108" s="98" t="s">
        <v>150</v>
      </c>
      <c r="AC108" s="98" t="s">
        <v>39</v>
      </c>
      <c r="AD108" s="98" t="s">
        <v>150</v>
      </c>
      <c r="AE108" s="98" t="s">
        <v>39</v>
      </c>
      <c r="AF108" s="131" t="s">
        <v>150</v>
      </c>
      <c r="AG108" s="126"/>
      <c r="AH108" s="192" t="s">
        <v>1127</v>
      </c>
    </row>
    <row r="109" spans="1:34" s="3" customFormat="1" ht="30" x14ac:dyDescent="0.25">
      <c r="A109" s="16" t="s">
        <v>45</v>
      </c>
      <c r="B109" s="4" t="s">
        <v>400</v>
      </c>
      <c r="C109" s="4" t="s">
        <v>401</v>
      </c>
      <c r="D109" s="4" t="s">
        <v>402</v>
      </c>
      <c r="E109" s="74" t="s">
        <v>139</v>
      </c>
      <c r="F109" s="71" t="b">
        <v>1</v>
      </c>
      <c r="G109" s="75" t="s">
        <v>49</v>
      </c>
      <c r="H109" s="72" t="b">
        <v>1</v>
      </c>
      <c r="I109" s="74"/>
      <c r="J109" s="46"/>
      <c r="K109" s="74"/>
      <c r="L109" s="46"/>
      <c r="M109" s="74"/>
      <c r="N109" s="46"/>
      <c r="O109" s="5"/>
      <c r="P109" s="5" t="s">
        <v>93</v>
      </c>
      <c r="Q109" s="5"/>
      <c r="R109" s="5" t="s">
        <v>125</v>
      </c>
      <c r="S109" s="4"/>
      <c r="T109" s="4"/>
      <c r="U109" s="102"/>
      <c r="V109" s="46"/>
      <c r="W109" s="46" t="s">
        <v>377</v>
      </c>
      <c r="X10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09" s="46" t="s">
        <v>277</v>
      </c>
      <c r="Z109" s="46"/>
      <c r="AA10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109" s="98" t="s">
        <v>39</v>
      </c>
      <c r="AC109" s="98" t="s">
        <v>139</v>
      </c>
      <c r="AD109" s="98" t="s">
        <v>39</v>
      </c>
      <c r="AE109" s="98" t="s">
        <v>39</v>
      </c>
      <c r="AF109" s="131" t="s">
        <v>139</v>
      </c>
      <c r="AG109" s="126"/>
      <c r="AH109" s="191"/>
    </row>
    <row r="110" spans="1:34" s="3" customFormat="1" ht="105" x14ac:dyDescent="0.25">
      <c r="A110" s="16" t="s">
        <v>45</v>
      </c>
      <c r="B110" s="4" t="s">
        <v>403</v>
      </c>
      <c r="C110" s="4" t="s">
        <v>404</v>
      </c>
      <c r="D110" s="4" t="s">
        <v>405</v>
      </c>
      <c r="E110" s="74" t="s">
        <v>139</v>
      </c>
      <c r="F110" s="71" t="b">
        <v>1</v>
      </c>
      <c r="G110" s="75" t="s">
        <v>49</v>
      </c>
      <c r="H110" s="72" t="b">
        <v>1</v>
      </c>
      <c r="I110" s="74"/>
      <c r="J110" s="46"/>
      <c r="K110" s="74"/>
      <c r="L110" s="46"/>
      <c r="M110" s="74"/>
      <c r="N110" s="46"/>
      <c r="O110" s="5"/>
      <c r="P110" s="5" t="s">
        <v>93</v>
      </c>
      <c r="Q110" s="5"/>
      <c r="R110" s="5"/>
      <c r="S110" s="4"/>
      <c r="T110" s="118"/>
      <c r="U110" s="46"/>
      <c r="V110" s="46" t="s">
        <v>406</v>
      </c>
      <c r="W110" s="16"/>
      <c r="X11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 КИП</v>
      </c>
      <c r="Y110" s="46" t="s">
        <v>277</v>
      </c>
      <c r="Z110" s="46"/>
      <c r="AA11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110" s="98" t="s">
        <v>39</v>
      </c>
      <c r="AC110" s="98" t="s">
        <v>139</v>
      </c>
      <c r="AD110" s="98" t="s">
        <v>39</v>
      </c>
      <c r="AE110" s="98" t="s">
        <v>39</v>
      </c>
      <c r="AF110" s="131" t="s">
        <v>139</v>
      </c>
      <c r="AG110" s="126"/>
      <c r="AH110" s="191"/>
    </row>
    <row r="111" spans="1:34" s="3" customFormat="1" ht="75" x14ac:dyDescent="0.25">
      <c r="A111" s="16" t="s">
        <v>45</v>
      </c>
      <c r="B111" s="4" t="s">
        <v>407</v>
      </c>
      <c r="C111" s="4" t="s">
        <v>408</v>
      </c>
      <c r="D111" s="4" t="s">
        <v>409</v>
      </c>
      <c r="E111" s="75" t="s">
        <v>49</v>
      </c>
      <c r="F111" s="72" t="b">
        <v>1</v>
      </c>
      <c r="G111" s="75"/>
      <c r="H111" s="16"/>
      <c r="I111" s="74"/>
      <c r="J111" s="46"/>
      <c r="K111" s="74"/>
      <c r="L111" s="46"/>
      <c r="M111" s="74"/>
      <c r="N111" s="46"/>
      <c r="O111" s="5"/>
      <c r="P111" s="5" t="s">
        <v>93</v>
      </c>
      <c r="Q111" s="5"/>
      <c r="R111" s="5" t="s">
        <v>125</v>
      </c>
      <c r="S111" s="4"/>
      <c r="T111" s="4"/>
      <c r="U111" s="102"/>
      <c r="V111" s="46" t="s">
        <v>406</v>
      </c>
      <c r="W111" s="46" t="s">
        <v>410</v>
      </c>
      <c r="X11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 КИП
+
Инженер по автоматизации и телеметрии</v>
      </c>
      <c r="Y111" s="46" t="s">
        <v>378</v>
      </c>
      <c r="Z111" s="46" t="s">
        <v>379</v>
      </c>
      <c r="AA11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11" s="98" t="s">
        <v>39</v>
      </c>
      <c r="AC111" s="98" t="s">
        <v>39</v>
      </c>
      <c r="AD111" s="98" t="s">
        <v>49</v>
      </c>
      <c r="AE111" s="98" t="s">
        <v>39</v>
      </c>
      <c r="AF111" s="131" t="s">
        <v>39</v>
      </c>
      <c r="AG111" s="126"/>
      <c r="AH111" s="191"/>
    </row>
    <row r="112" spans="1:34" ht="30" x14ac:dyDescent="0.25">
      <c r="A112" s="16" t="s">
        <v>45</v>
      </c>
      <c r="B112" s="4" t="s">
        <v>411</v>
      </c>
      <c r="C112" s="4" t="s">
        <v>412</v>
      </c>
      <c r="D112" s="4" t="s">
        <v>413</v>
      </c>
      <c r="E112" s="75" t="s">
        <v>49</v>
      </c>
      <c r="F112" s="72" t="b">
        <v>1</v>
      </c>
      <c r="G112" s="75"/>
      <c r="H112" s="16"/>
      <c r="I112" s="74"/>
      <c r="J112" s="46"/>
      <c r="K112" s="74"/>
      <c r="L112" s="46"/>
      <c r="M112" s="74"/>
      <c r="N112" s="46"/>
      <c r="O112" s="5"/>
      <c r="P112" s="5" t="s">
        <v>93</v>
      </c>
      <c r="Q112" s="5"/>
      <c r="R112" s="5"/>
      <c r="S112" s="4"/>
      <c r="T112" s="118"/>
      <c r="U112" s="46"/>
      <c r="V112" s="46" t="s">
        <v>406</v>
      </c>
      <c r="W112" s="16"/>
      <c r="X11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 КИП</v>
      </c>
      <c r="Y112" s="46" t="s">
        <v>277</v>
      </c>
      <c r="Z112" s="46"/>
      <c r="AA11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12" s="98" t="s">
        <v>39</v>
      </c>
      <c r="AC112" s="98" t="s">
        <v>39</v>
      </c>
      <c r="AD112" s="98" t="s">
        <v>39</v>
      </c>
      <c r="AE112" s="98" t="s">
        <v>39</v>
      </c>
      <c r="AF112" s="131" t="s">
        <v>39</v>
      </c>
      <c r="AG112" s="127"/>
      <c r="AH112" s="55"/>
    </row>
    <row r="113" spans="1:34" s="3" customFormat="1" ht="30" x14ac:dyDescent="0.25">
      <c r="A113" s="16" t="s">
        <v>45</v>
      </c>
      <c r="B113" s="4" t="s">
        <v>414</v>
      </c>
      <c r="C113" s="4" t="s">
        <v>415</v>
      </c>
      <c r="D113" s="4" t="s">
        <v>416</v>
      </c>
      <c r="E113" s="74" t="s">
        <v>139</v>
      </c>
      <c r="F113" s="71" t="b">
        <v>1</v>
      </c>
      <c r="G113" s="79"/>
      <c r="H113" s="80"/>
      <c r="I113" s="74"/>
      <c r="J113" s="46"/>
      <c r="K113" s="74"/>
      <c r="L113" s="46"/>
      <c r="M113" s="74"/>
      <c r="N113" s="46"/>
      <c r="O113" s="5"/>
      <c r="P113" s="5" t="s">
        <v>93</v>
      </c>
      <c r="Q113" s="5"/>
      <c r="R113" s="5" t="s">
        <v>125</v>
      </c>
      <c r="S113" s="6"/>
      <c r="T113" s="6"/>
      <c r="U113" s="102"/>
      <c r="V113" s="46"/>
      <c r="W113" s="46" t="s">
        <v>377</v>
      </c>
      <c r="X11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13" s="46" t="s">
        <v>393</v>
      </c>
      <c r="Z113" s="46" t="s">
        <v>417</v>
      </c>
      <c r="AA11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</v>
      </c>
      <c r="AB113" s="99" t="s">
        <v>39</v>
      </c>
      <c r="AC113" s="99" t="s">
        <v>39</v>
      </c>
      <c r="AD113" s="99" t="s">
        <v>139</v>
      </c>
      <c r="AE113" s="99" t="s">
        <v>39</v>
      </c>
      <c r="AF113" s="133" t="s">
        <v>39</v>
      </c>
      <c r="AG113" s="126"/>
      <c r="AH113" s="191"/>
    </row>
    <row r="114" spans="1:34" s="3" customFormat="1" ht="30" x14ac:dyDescent="0.25">
      <c r="A114" s="15"/>
      <c r="B114" s="33" t="s">
        <v>418</v>
      </c>
      <c r="C114" s="113" t="s">
        <v>419</v>
      </c>
      <c r="D114" s="113" t="s">
        <v>420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42"/>
      <c r="T114" s="42"/>
      <c r="U114" s="51"/>
      <c r="V114" s="51"/>
      <c r="W114" s="51"/>
      <c r="X114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14" s="44"/>
      <c r="Z114" s="44" t="s">
        <v>421</v>
      </c>
      <c r="AA114" s="51"/>
      <c r="AB114" s="96" t="s">
        <v>39</v>
      </c>
      <c r="AC114" s="96" t="s">
        <v>39</v>
      </c>
      <c r="AD114" s="96" t="s">
        <v>39</v>
      </c>
      <c r="AE114" s="96" t="s">
        <v>39</v>
      </c>
      <c r="AF114" s="129" t="s">
        <v>39</v>
      </c>
      <c r="AG114" s="129" t="s">
        <v>39</v>
      </c>
      <c r="AH114" s="191"/>
    </row>
    <row r="115" spans="1:34" s="3" customFormat="1" ht="45" x14ac:dyDescent="0.25">
      <c r="A115" s="16" t="s">
        <v>45</v>
      </c>
      <c r="B115" s="4" t="s">
        <v>422</v>
      </c>
      <c r="C115" s="112" t="s">
        <v>423</v>
      </c>
      <c r="D115" s="112" t="s">
        <v>424</v>
      </c>
      <c r="E115" s="74" t="s">
        <v>146</v>
      </c>
      <c r="F115" s="71" t="b">
        <v>1</v>
      </c>
      <c r="G115" s="75" t="s">
        <v>49</v>
      </c>
      <c r="H115" s="72" t="b">
        <v>1</v>
      </c>
      <c r="I115" s="74" t="s">
        <v>375</v>
      </c>
      <c r="J115" s="46"/>
      <c r="K115" s="74"/>
      <c r="L115" s="46"/>
      <c r="M115" s="74"/>
      <c r="N115" s="46"/>
      <c r="O115" s="5"/>
      <c r="P115" s="5" t="s">
        <v>93</v>
      </c>
      <c r="Q115" s="5"/>
      <c r="R115" s="5" t="s">
        <v>125</v>
      </c>
      <c r="S115" s="4"/>
      <c r="T115" s="118"/>
      <c r="U115" s="46"/>
      <c r="V115" s="46"/>
      <c r="W115" s="46" t="s">
        <v>397</v>
      </c>
      <c r="X11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15" s="46" t="s">
        <v>425</v>
      </c>
      <c r="Z115" s="46" t="s">
        <v>421</v>
      </c>
      <c r="AA11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1М Разработан
1Г Разработан
ДЛ Не разработан</v>
      </c>
      <c r="AB115" s="98" t="s">
        <v>49</v>
      </c>
      <c r="AC115" s="98" t="s">
        <v>146</v>
      </c>
      <c r="AD115" s="98" t="s">
        <v>146</v>
      </c>
      <c r="AE115" s="98" t="s">
        <v>146</v>
      </c>
      <c r="AF115" s="131" t="s">
        <v>146</v>
      </c>
      <c r="AG115" s="126"/>
      <c r="AH115" s="191"/>
    </row>
    <row r="116" spans="1:34" s="3" customFormat="1" ht="30" x14ac:dyDescent="0.25">
      <c r="A116" s="16" t="s">
        <v>45</v>
      </c>
      <c r="B116" s="4" t="s">
        <v>426</v>
      </c>
      <c r="C116" s="4" t="s">
        <v>427</v>
      </c>
      <c r="D116" s="4" t="s">
        <v>428</v>
      </c>
      <c r="E116" s="74" t="s">
        <v>429</v>
      </c>
      <c r="F116" s="71" t="b">
        <v>1</v>
      </c>
      <c r="G116" s="75" t="s">
        <v>49</v>
      </c>
      <c r="H116" s="72" t="b">
        <v>1</v>
      </c>
      <c r="I116" s="74"/>
      <c r="J116" s="46"/>
      <c r="K116" s="74"/>
      <c r="L116" s="46"/>
      <c r="M116" s="74"/>
      <c r="N116" s="46"/>
      <c r="O116" s="5"/>
      <c r="P116" s="5" t="s">
        <v>93</v>
      </c>
      <c r="Q116" s="5"/>
      <c r="R116" s="5" t="s">
        <v>125</v>
      </c>
      <c r="S116" s="4"/>
      <c r="T116" s="118"/>
      <c r="U116" s="46"/>
      <c r="V116" s="46"/>
      <c r="W116" s="46" t="s">
        <v>397</v>
      </c>
      <c r="X11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16" s="46" t="s">
        <v>425</v>
      </c>
      <c r="Z116" s="46" t="s">
        <v>421</v>
      </c>
      <c r="AA11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4М Разработан
1Г Разработан</v>
      </c>
      <c r="AB116" s="98" t="s">
        <v>49</v>
      </c>
      <c r="AC116" s="98" t="s">
        <v>39</v>
      </c>
      <c r="AD116" s="98" t="s">
        <v>39</v>
      </c>
      <c r="AE116" s="98" t="s">
        <v>39</v>
      </c>
      <c r="AF116" s="131" t="s">
        <v>429</v>
      </c>
      <c r="AG116" s="126"/>
      <c r="AH116" s="192" t="s">
        <v>1113</v>
      </c>
    </row>
    <row r="117" spans="1:34" s="3" customFormat="1" ht="45" x14ac:dyDescent="0.25">
      <c r="A117" s="16" t="s">
        <v>45</v>
      </c>
      <c r="B117" s="4" t="s">
        <v>430</v>
      </c>
      <c r="C117" s="4" t="s">
        <v>431</v>
      </c>
      <c r="D117" s="4" t="s">
        <v>432</v>
      </c>
      <c r="E117" s="74" t="s">
        <v>92</v>
      </c>
      <c r="F117" s="71" t="b">
        <v>1</v>
      </c>
      <c r="G117" s="75" t="s">
        <v>49</v>
      </c>
      <c r="H117" s="72" t="b">
        <v>1</v>
      </c>
      <c r="I117" s="74"/>
      <c r="J117" s="46"/>
      <c r="K117" s="74"/>
      <c r="L117" s="46"/>
      <c r="M117" s="74"/>
      <c r="N117" s="46"/>
      <c r="O117" s="5"/>
      <c r="P117" s="5" t="s">
        <v>93</v>
      </c>
      <c r="Q117" s="5"/>
      <c r="R117" s="5" t="s">
        <v>125</v>
      </c>
      <c r="S117" s="4"/>
      <c r="T117" s="4"/>
      <c r="U117" s="102"/>
      <c r="V117" s="46"/>
      <c r="W117" s="46" t="s">
        <v>397</v>
      </c>
      <c r="X11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17" s="46" t="s">
        <v>425</v>
      </c>
      <c r="Z117" s="46"/>
      <c r="AA11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117" s="98" t="s">
        <v>49</v>
      </c>
      <c r="AC117" s="98" t="s">
        <v>39</v>
      </c>
      <c r="AD117" s="98" t="s">
        <v>39</v>
      </c>
      <c r="AE117" s="98" t="s">
        <v>39</v>
      </c>
      <c r="AF117" s="131" t="s">
        <v>39</v>
      </c>
      <c r="AG117" s="126"/>
      <c r="AH117" s="191"/>
    </row>
    <row r="118" spans="1:34" ht="45" x14ac:dyDescent="0.25">
      <c r="A118" s="16" t="s">
        <v>45</v>
      </c>
      <c r="B118" s="4" t="s">
        <v>433</v>
      </c>
      <c r="C118" s="4" t="s">
        <v>434</v>
      </c>
      <c r="D118" s="4" t="s">
        <v>435</v>
      </c>
      <c r="E118" s="74" t="s">
        <v>92</v>
      </c>
      <c r="F118" s="71" t="b">
        <v>1</v>
      </c>
      <c r="G118" s="75" t="s">
        <v>49</v>
      </c>
      <c r="H118" s="72" t="b">
        <v>1</v>
      </c>
      <c r="I118" s="74"/>
      <c r="J118" s="46"/>
      <c r="K118" s="74"/>
      <c r="L118" s="46"/>
      <c r="M118" s="74"/>
      <c r="N118" s="46"/>
      <c r="O118" s="5"/>
      <c r="P118" s="5" t="s">
        <v>93</v>
      </c>
      <c r="Q118" s="5"/>
      <c r="R118" s="5" t="s">
        <v>125</v>
      </c>
      <c r="S118" s="4"/>
      <c r="T118" s="4"/>
      <c r="U118" s="102"/>
      <c r="V118" s="46"/>
      <c r="W118" s="46" t="s">
        <v>436</v>
      </c>
      <c r="X11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18" s="46" t="s">
        <v>425</v>
      </c>
      <c r="Z118" s="46" t="s">
        <v>437</v>
      </c>
      <c r="AA11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118" s="98" t="s">
        <v>49</v>
      </c>
      <c r="AC118" s="98" t="s">
        <v>39</v>
      </c>
      <c r="AD118" s="98" t="s">
        <v>39</v>
      </c>
      <c r="AE118" s="98" t="s">
        <v>39</v>
      </c>
      <c r="AF118" s="131" t="s">
        <v>39</v>
      </c>
      <c r="AG118" s="127"/>
      <c r="AH118" s="193" t="s">
        <v>1105</v>
      </c>
    </row>
    <row r="119" spans="1:34" s="3" customFormat="1" ht="30" x14ac:dyDescent="0.25">
      <c r="A119" s="16" t="s">
        <v>45</v>
      </c>
      <c r="B119" s="4" t="s">
        <v>438</v>
      </c>
      <c r="C119" s="4" t="s">
        <v>439</v>
      </c>
      <c r="D119" s="4" t="s">
        <v>440</v>
      </c>
      <c r="E119" s="74" t="s">
        <v>92</v>
      </c>
      <c r="F119" s="71" t="b">
        <v>1</v>
      </c>
      <c r="G119" s="75" t="s">
        <v>49</v>
      </c>
      <c r="H119" s="72" t="b">
        <v>1</v>
      </c>
      <c r="I119" s="74"/>
      <c r="J119" s="46"/>
      <c r="K119" s="74"/>
      <c r="L119" s="46"/>
      <c r="M119" s="74"/>
      <c r="N119" s="46"/>
      <c r="O119" s="5"/>
      <c r="P119" s="5" t="s">
        <v>93</v>
      </c>
      <c r="Q119" s="5"/>
      <c r="R119" s="5" t="s">
        <v>125</v>
      </c>
      <c r="S119" s="4"/>
      <c r="T119" s="118"/>
      <c r="U119" s="46"/>
      <c r="V119" s="46"/>
      <c r="W119" s="46" t="s">
        <v>441</v>
      </c>
      <c r="X11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119" s="46" t="s">
        <v>425</v>
      </c>
      <c r="Z119" s="46" t="s">
        <v>421</v>
      </c>
      <c r="AA11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119" s="98" t="s">
        <v>49</v>
      </c>
      <c r="AC119" s="98" t="s">
        <v>39</v>
      </c>
      <c r="AD119" s="98" t="s">
        <v>39</v>
      </c>
      <c r="AE119" s="98" t="s">
        <v>39</v>
      </c>
      <c r="AF119" s="131" t="s">
        <v>39</v>
      </c>
      <c r="AG119" s="126"/>
      <c r="AH119" s="192" t="s">
        <v>1113</v>
      </c>
    </row>
    <row r="120" spans="1:34" s="3" customFormat="1" ht="45" x14ac:dyDescent="0.25">
      <c r="A120" s="16" t="s">
        <v>45</v>
      </c>
      <c r="B120" s="112" t="s">
        <v>442</v>
      </c>
      <c r="C120" s="112" t="s">
        <v>443</v>
      </c>
      <c r="D120" s="112" t="s">
        <v>444</v>
      </c>
      <c r="E120" s="74" t="s">
        <v>139</v>
      </c>
      <c r="F120" s="71" t="b">
        <v>1</v>
      </c>
      <c r="G120" s="75" t="s">
        <v>49</v>
      </c>
      <c r="H120" s="72" t="b">
        <v>1</v>
      </c>
      <c r="I120" s="74"/>
      <c r="J120" s="46"/>
      <c r="K120" s="74"/>
      <c r="L120" s="46"/>
      <c r="M120" s="74"/>
      <c r="N120" s="46"/>
      <c r="O120" s="5"/>
      <c r="P120" s="5"/>
      <c r="Q120" s="5"/>
      <c r="R120" s="5"/>
      <c r="S120" s="4"/>
      <c r="T120" s="118"/>
      <c r="U120" s="46"/>
      <c r="V120" s="46"/>
      <c r="W120" s="46" t="s">
        <v>436</v>
      </c>
      <c r="X12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20" s="46" t="s">
        <v>425</v>
      </c>
      <c r="Z120" s="46" t="s">
        <v>437</v>
      </c>
      <c r="AA12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120" s="98"/>
      <c r="AC120" s="98" t="s">
        <v>39</v>
      </c>
      <c r="AD120" s="98" t="s">
        <v>39</v>
      </c>
      <c r="AE120" s="98" t="s">
        <v>39</v>
      </c>
      <c r="AF120" s="131" t="s">
        <v>39</v>
      </c>
      <c r="AG120" s="126"/>
      <c r="AH120" s="193" t="s">
        <v>1105</v>
      </c>
    </row>
    <row r="121" spans="1:34" s="3" customFormat="1" ht="30" x14ac:dyDescent="0.25">
      <c r="A121" s="15"/>
      <c r="B121" s="33" t="s">
        <v>445</v>
      </c>
      <c r="C121" s="10" t="s">
        <v>446</v>
      </c>
      <c r="D121" s="10" t="s">
        <v>447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42"/>
      <c r="T121" s="42"/>
      <c r="U121" s="51"/>
      <c r="V121" s="51"/>
      <c r="W121" s="51"/>
      <c r="X121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21" s="44"/>
      <c r="Z121" s="44" t="s">
        <v>437</v>
      </c>
      <c r="AA121" s="51"/>
      <c r="AB121" s="96" t="s">
        <v>39</v>
      </c>
      <c r="AC121" s="96" t="s">
        <v>39</v>
      </c>
      <c r="AD121" s="96" t="s">
        <v>39</v>
      </c>
      <c r="AE121" s="96" t="s">
        <v>39</v>
      </c>
      <c r="AF121" s="129" t="s">
        <v>39</v>
      </c>
      <c r="AG121" s="129" t="s">
        <v>39</v>
      </c>
      <c r="AH121" s="191"/>
    </row>
    <row r="122" spans="1:34" s="3" customFormat="1" ht="45" x14ac:dyDescent="0.25">
      <c r="A122" s="16" t="s">
        <v>45</v>
      </c>
      <c r="B122" s="4" t="s">
        <v>448</v>
      </c>
      <c r="C122" s="4" t="s">
        <v>449</v>
      </c>
      <c r="D122" s="4" t="s">
        <v>450</v>
      </c>
      <c r="E122" s="74" t="s">
        <v>139</v>
      </c>
      <c r="F122" s="71" t="b">
        <v>1</v>
      </c>
      <c r="G122" s="75" t="s">
        <v>49</v>
      </c>
      <c r="H122" s="72" t="b">
        <v>1</v>
      </c>
      <c r="I122" s="74" t="s">
        <v>375</v>
      </c>
      <c r="J122" s="46"/>
      <c r="K122" s="74"/>
      <c r="L122" s="46"/>
      <c r="M122" s="74"/>
      <c r="N122" s="46"/>
      <c r="O122" s="5"/>
      <c r="P122" s="5" t="s">
        <v>93</v>
      </c>
      <c r="Q122" s="5"/>
      <c r="R122" s="5" t="s">
        <v>125</v>
      </c>
      <c r="S122" s="4"/>
      <c r="T122" s="4"/>
      <c r="U122" s="102"/>
      <c r="V122" s="46"/>
      <c r="W122" s="46" t="s">
        <v>436</v>
      </c>
      <c r="X12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22" s="46" t="s">
        <v>425</v>
      </c>
      <c r="Z122" s="46" t="s">
        <v>437</v>
      </c>
      <c r="AA12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
ДЛ Не разработан</v>
      </c>
      <c r="AB122" s="98" t="s">
        <v>49</v>
      </c>
      <c r="AC122" s="98" t="s">
        <v>39</v>
      </c>
      <c r="AD122" s="98" t="s">
        <v>39</v>
      </c>
      <c r="AE122" s="98" t="s">
        <v>139</v>
      </c>
      <c r="AF122" s="131" t="s">
        <v>39</v>
      </c>
      <c r="AG122" s="126"/>
      <c r="AH122" s="193" t="s">
        <v>1105</v>
      </c>
    </row>
    <row r="123" spans="1:34" s="3" customFormat="1" ht="30" x14ac:dyDescent="0.25">
      <c r="A123" s="16" t="s">
        <v>45</v>
      </c>
      <c r="B123" s="4" t="s">
        <v>451</v>
      </c>
      <c r="C123" s="4" t="s">
        <v>452</v>
      </c>
      <c r="D123" s="4" t="s">
        <v>453</v>
      </c>
      <c r="E123" s="74" t="s">
        <v>92</v>
      </c>
      <c r="F123" s="71" t="b">
        <v>1</v>
      </c>
      <c r="G123" s="75" t="s">
        <v>49</v>
      </c>
      <c r="H123" s="72" t="b">
        <v>1</v>
      </c>
      <c r="I123" s="74"/>
      <c r="J123" s="46"/>
      <c r="K123" s="74"/>
      <c r="L123" s="46"/>
      <c r="M123" s="74"/>
      <c r="N123" s="46"/>
      <c r="O123" s="5"/>
      <c r="P123" s="5" t="s">
        <v>93</v>
      </c>
      <c r="Q123" s="5"/>
      <c r="R123" s="5" t="s">
        <v>125</v>
      </c>
      <c r="S123" s="4"/>
      <c r="T123" s="4"/>
      <c r="U123" s="102"/>
      <c r="V123" s="46"/>
      <c r="W123" s="46" t="s">
        <v>436</v>
      </c>
      <c r="X12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23" s="46" t="s">
        <v>425</v>
      </c>
      <c r="Z123" s="46" t="s">
        <v>437</v>
      </c>
      <c r="AA12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123" s="98" t="s">
        <v>39</v>
      </c>
      <c r="AC123" s="98" t="s">
        <v>39</v>
      </c>
      <c r="AD123" s="98" t="s">
        <v>39</v>
      </c>
      <c r="AE123" s="98" t="s">
        <v>39</v>
      </c>
      <c r="AF123" s="131" t="s">
        <v>92</v>
      </c>
      <c r="AG123" s="126"/>
      <c r="AH123" s="193" t="s">
        <v>1105</v>
      </c>
    </row>
    <row r="124" spans="1:34" s="3" customFormat="1" ht="30" x14ac:dyDescent="0.25">
      <c r="A124" s="16" t="s">
        <v>45</v>
      </c>
      <c r="B124" s="4" t="s">
        <v>454</v>
      </c>
      <c r="C124" s="4" t="s">
        <v>455</v>
      </c>
      <c r="D124" s="4" t="s">
        <v>456</v>
      </c>
      <c r="E124" s="74" t="s">
        <v>429</v>
      </c>
      <c r="F124" s="71" t="b">
        <v>1</v>
      </c>
      <c r="G124" s="75" t="s">
        <v>49</v>
      </c>
      <c r="H124" s="72" t="b">
        <v>1</v>
      </c>
      <c r="I124" s="74"/>
      <c r="J124" s="46"/>
      <c r="K124" s="74"/>
      <c r="L124" s="46"/>
      <c r="M124" s="74"/>
      <c r="N124" s="46"/>
      <c r="O124" s="5"/>
      <c r="P124" s="5" t="s">
        <v>93</v>
      </c>
      <c r="Q124" s="5"/>
      <c r="R124" s="5" t="s">
        <v>125</v>
      </c>
      <c r="S124" s="4"/>
      <c r="T124" s="4"/>
      <c r="U124" s="102"/>
      <c r="V124" s="46"/>
      <c r="W124" s="46" t="s">
        <v>436</v>
      </c>
      <c r="X12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24" s="46" t="s">
        <v>425</v>
      </c>
      <c r="Z124" s="46" t="s">
        <v>437</v>
      </c>
      <c r="AA12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4М Разработан
1Г Разработан</v>
      </c>
      <c r="AB124" s="98" t="s">
        <v>39</v>
      </c>
      <c r="AC124" s="98" t="s">
        <v>39</v>
      </c>
      <c r="AD124" s="98" t="s">
        <v>429</v>
      </c>
      <c r="AE124" s="98" t="s">
        <v>39</v>
      </c>
      <c r="AF124" s="131" t="s">
        <v>39</v>
      </c>
      <c r="AG124" s="126"/>
      <c r="AH124" s="193" t="s">
        <v>1105</v>
      </c>
    </row>
    <row r="125" spans="1:34" s="3" customFormat="1" ht="30" x14ac:dyDescent="0.25">
      <c r="A125" s="16" t="s">
        <v>45</v>
      </c>
      <c r="B125" s="4" t="s">
        <v>457</v>
      </c>
      <c r="C125" s="4" t="s">
        <v>458</v>
      </c>
      <c r="D125" s="4" t="s">
        <v>459</v>
      </c>
      <c r="E125" s="74" t="s">
        <v>429</v>
      </c>
      <c r="F125" s="71" t="b">
        <v>1</v>
      </c>
      <c r="G125" s="75" t="s">
        <v>49</v>
      </c>
      <c r="H125" s="72" t="b">
        <v>1</v>
      </c>
      <c r="I125" s="74"/>
      <c r="J125" s="46"/>
      <c r="K125" s="74"/>
      <c r="L125" s="46"/>
      <c r="M125" s="74"/>
      <c r="N125" s="46"/>
      <c r="O125" s="5"/>
      <c r="P125" s="5" t="s">
        <v>93</v>
      </c>
      <c r="Q125" s="5"/>
      <c r="R125" s="5" t="s">
        <v>125</v>
      </c>
      <c r="S125" s="4"/>
      <c r="T125" s="4"/>
      <c r="U125" s="102"/>
      <c r="V125" s="46"/>
      <c r="W125" s="46" t="s">
        <v>436</v>
      </c>
      <c r="X12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25" s="46" t="s">
        <v>425</v>
      </c>
      <c r="Z125" s="46" t="s">
        <v>437</v>
      </c>
      <c r="AA12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4М Разработан
1Г Разработан</v>
      </c>
      <c r="AB125" s="98" t="s">
        <v>39</v>
      </c>
      <c r="AC125" s="98" t="s">
        <v>39</v>
      </c>
      <c r="AD125" s="98" t="s">
        <v>429</v>
      </c>
      <c r="AE125" s="98" t="s">
        <v>39</v>
      </c>
      <c r="AF125" s="131" t="s">
        <v>39</v>
      </c>
      <c r="AG125" s="126"/>
      <c r="AH125" s="193" t="s">
        <v>1105</v>
      </c>
    </row>
    <row r="126" spans="1:34" s="3" customFormat="1" ht="30" x14ac:dyDescent="0.25">
      <c r="A126" s="16" t="s">
        <v>45</v>
      </c>
      <c r="B126" s="4" t="s">
        <v>460</v>
      </c>
      <c r="C126" s="4" t="s">
        <v>461</v>
      </c>
      <c r="D126" s="4" t="s">
        <v>462</v>
      </c>
      <c r="E126" s="74" t="s">
        <v>92</v>
      </c>
      <c r="F126" s="71" t="b">
        <v>1</v>
      </c>
      <c r="G126" s="75" t="s">
        <v>49</v>
      </c>
      <c r="H126" s="72" t="b">
        <v>1</v>
      </c>
      <c r="I126" s="74"/>
      <c r="J126" s="46"/>
      <c r="K126" s="74"/>
      <c r="L126" s="46"/>
      <c r="M126" s="74"/>
      <c r="N126" s="46"/>
      <c r="O126" s="5"/>
      <c r="P126" s="5" t="s">
        <v>93</v>
      </c>
      <c r="Q126" s="5"/>
      <c r="R126" s="5" t="s">
        <v>125</v>
      </c>
      <c r="S126" s="4"/>
      <c r="T126" s="4"/>
      <c r="U126" s="102"/>
      <c r="V126" s="46"/>
      <c r="W126" s="46" t="s">
        <v>436</v>
      </c>
      <c r="X12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26" s="46" t="s">
        <v>425</v>
      </c>
      <c r="Z126" s="46" t="s">
        <v>437</v>
      </c>
      <c r="AA12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126" s="98" t="s">
        <v>49</v>
      </c>
      <c r="AC126" s="98" t="s">
        <v>39</v>
      </c>
      <c r="AD126" s="98" t="s">
        <v>39</v>
      </c>
      <c r="AE126" s="98" t="s">
        <v>39</v>
      </c>
      <c r="AF126" s="131" t="s">
        <v>39</v>
      </c>
      <c r="AG126" s="148"/>
      <c r="AH126" s="193" t="s">
        <v>1105</v>
      </c>
    </row>
    <row r="127" spans="1:34" ht="45" x14ac:dyDescent="0.25">
      <c r="A127" s="15"/>
      <c r="B127" s="33" t="s">
        <v>463</v>
      </c>
      <c r="C127" s="10" t="s">
        <v>464</v>
      </c>
      <c r="D127" s="10" t="s">
        <v>465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39"/>
      <c r="T127" s="39"/>
      <c r="U127" s="51"/>
      <c r="V127" s="51"/>
      <c r="W127" s="51"/>
      <c r="X127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27" s="44"/>
      <c r="Z127" s="44"/>
      <c r="AA127" s="51"/>
      <c r="AB127" s="96" t="s">
        <v>39</v>
      </c>
      <c r="AC127" s="96" t="s">
        <v>39</v>
      </c>
      <c r="AD127" s="96" t="s">
        <v>39</v>
      </c>
      <c r="AE127" s="96" t="s">
        <v>39</v>
      </c>
      <c r="AF127" s="129" t="s">
        <v>39</v>
      </c>
      <c r="AG127" s="139" t="s">
        <v>39</v>
      </c>
      <c r="AH127" s="55"/>
    </row>
    <row r="128" spans="1:34" s="3" customFormat="1" ht="30" x14ac:dyDescent="0.25">
      <c r="A128" s="16" t="s">
        <v>45</v>
      </c>
      <c r="B128" s="4" t="s">
        <v>466</v>
      </c>
      <c r="C128" s="4" t="s">
        <v>467</v>
      </c>
      <c r="D128" s="4" t="s">
        <v>468</v>
      </c>
      <c r="E128" s="74" t="s">
        <v>49</v>
      </c>
      <c r="F128" s="46"/>
      <c r="G128" s="74"/>
      <c r="H128" s="46"/>
      <c r="I128" s="74"/>
      <c r="J128" s="46"/>
      <c r="K128" s="74"/>
      <c r="L128" s="46"/>
      <c r="M128" s="74"/>
      <c r="N128" s="46"/>
      <c r="O128" s="5" t="s">
        <v>125</v>
      </c>
      <c r="P128" s="5"/>
      <c r="Q128" s="5"/>
      <c r="R128" s="5"/>
      <c r="S128" s="4"/>
      <c r="T128" s="118"/>
      <c r="U128" s="46"/>
      <c r="V128" s="46"/>
      <c r="W128" s="16"/>
      <c r="X12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28" s="46"/>
      <c r="Z128" s="46"/>
      <c r="AA128" s="53" t="s">
        <v>51</v>
      </c>
      <c r="AB128" s="53" t="s">
        <v>39</v>
      </c>
      <c r="AC128" s="53" t="s">
        <v>39</v>
      </c>
      <c r="AD128" s="53" t="s">
        <v>39</v>
      </c>
      <c r="AE128" s="53" t="s">
        <v>39</v>
      </c>
      <c r="AF128" s="53" t="s">
        <v>39</v>
      </c>
      <c r="AH128" s="191"/>
    </row>
    <row r="129" spans="1:34" s="3" customFormat="1" ht="30" x14ac:dyDescent="0.25">
      <c r="A129" s="16" t="s">
        <v>45</v>
      </c>
      <c r="B129" s="4" t="s">
        <v>469</v>
      </c>
      <c r="C129" s="4" t="s">
        <v>470</v>
      </c>
      <c r="D129" s="4" t="s">
        <v>471</v>
      </c>
      <c r="E129" s="74" t="s">
        <v>49</v>
      </c>
      <c r="F129" s="46"/>
      <c r="G129" s="74"/>
      <c r="H129" s="46"/>
      <c r="I129" s="74"/>
      <c r="J129" s="46"/>
      <c r="K129" s="74"/>
      <c r="L129" s="46"/>
      <c r="M129" s="74"/>
      <c r="N129" s="46"/>
      <c r="O129" s="5" t="s">
        <v>125</v>
      </c>
      <c r="P129" s="5"/>
      <c r="Q129" s="5"/>
      <c r="R129" s="5"/>
      <c r="S129" s="4"/>
      <c r="T129" s="118"/>
      <c r="U129" s="46"/>
      <c r="V129" s="46"/>
      <c r="W129" s="16"/>
      <c r="X12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29" s="46"/>
      <c r="Z129" s="46"/>
      <c r="AA129" s="53" t="s">
        <v>51</v>
      </c>
      <c r="AB129" s="53" t="s">
        <v>39</v>
      </c>
      <c r="AC129" s="53" t="s">
        <v>39</v>
      </c>
      <c r="AD129" s="53" t="s">
        <v>39</v>
      </c>
      <c r="AE129" s="53" t="s">
        <v>39</v>
      </c>
      <c r="AF129" s="53" t="s">
        <v>39</v>
      </c>
      <c r="AH129" s="191"/>
    </row>
    <row r="130" spans="1:34" s="3" customFormat="1" ht="30" x14ac:dyDescent="0.25">
      <c r="A130" s="16" t="s">
        <v>45</v>
      </c>
      <c r="B130" s="4" t="s">
        <v>472</v>
      </c>
      <c r="C130" s="4" t="s">
        <v>473</v>
      </c>
      <c r="D130" s="4" t="s">
        <v>474</v>
      </c>
      <c r="E130" s="79"/>
      <c r="F130" s="80"/>
      <c r="G130" s="79"/>
      <c r="H130" s="80"/>
      <c r="I130" s="74"/>
      <c r="J130" s="46"/>
      <c r="K130" s="74"/>
      <c r="L130" s="46"/>
      <c r="M130" s="74"/>
      <c r="N130" s="46"/>
      <c r="O130" s="5"/>
      <c r="P130" s="5"/>
      <c r="Q130" s="5" t="s">
        <v>77</v>
      </c>
      <c r="R130" s="5" t="s">
        <v>50</v>
      </c>
      <c r="S130" s="4"/>
      <c r="T130" s="118"/>
      <c r="U130" s="46"/>
      <c r="V130" s="46"/>
      <c r="W130" s="16"/>
      <c r="X13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0" s="46"/>
      <c r="Z130" s="46"/>
      <c r="AA130" s="53" t="s">
        <v>51</v>
      </c>
      <c r="AB130" s="53" t="s">
        <v>39</v>
      </c>
      <c r="AC130" s="53" t="s">
        <v>39</v>
      </c>
      <c r="AD130" s="53" t="s">
        <v>39</v>
      </c>
      <c r="AE130" s="53" t="s">
        <v>39</v>
      </c>
      <c r="AF130" s="53" t="s">
        <v>39</v>
      </c>
      <c r="AH130" s="191"/>
    </row>
    <row r="131" spans="1:34" s="3" customFormat="1" x14ac:dyDescent="0.25">
      <c r="A131" s="16" t="s">
        <v>45</v>
      </c>
      <c r="B131" s="4" t="s">
        <v>475</v>
      </c>
      <c r="C131" s="4" t="s">
        <v>476</v>
      </c>
      <c r="D131" s="4" t="s">
        <v>477</v>
      </c>
      <c r="E131" s="74" t="s">
        <v>478</v>
      </c>
      <c r="F131" s="46"/>
      <c r="G131" s="74"/>
      <c r="H131" s="46"/>
      <c r="I131" s="74"/>
      <c r="J131" s="46"/>
      <c r="K131" s="74"/>
      <c r="L131" s="46"/>
      <c r="M131" s="74"/>
      <c r="N131" s="46"/>
      <c r="O131" s="5" t="s">
        <v>125</v>
      </c>
      <c r="P131" s="5"/>
      <c r="Q131" s="5"/>
      <c r="R131" s="5"/>
      <c r="S131" s="4"/>
      <c r="T131" s="118"/>
      <c r="U131" s="46"/>
      <c r="V131" s="46"/>
      <c r="W131" s="16"/>
      <c r="X13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1" s="46"/>
      <c r="Z131" s="46"/>
      <c r="AA131" s="53" t="s">
        <v>51</v>
      </c>
      <c r="AB131" s="53" t="s">
        <v>39</v>
      </c>
      <c r="AC131" s="53" t="s">
        <v>39</v>
      </c>
      <c r="AD131" s="53" t="s">
        <v>39</v>
      </c>
      <c r="AE131" s="53" t="s">
        <v>39</v>
      </c>
      <c r="AF131" s="53" t="s">
        <v>39</v>
      </c>
      <c r="AH131" s="191"/>
    </row>
    <row r="132" spans="1:34" ht="30" x14ac:dyDescent="0.25">
      <c r="A132" s="16" t="s">
        <v>45</v>
      </c>
      <c r="B132" s="4" t="s">
        <v>479</v>
      </c>
      <c r="C132" s="4" t="s">
        <v>480</v>
      </c>
      <c r="D132" s="4" t="s">
        <v>481</v>
      </c>
      <c r="E132" s="74"/>
      <c r="F132" s="46"/>
      <c r="G132" s="79"/>
      <c r="H132" s="80"/>
      <c r="I132" s="74"/>
      <c r="J132" s="46"/>
      <c r="K132" s="74"/>
      <c r="L132" s="46"/>
      <c r="M132" s="74"/>
      <c r="N132" s="46"/>
      <c r="O132" s="5"/>
      <c r="P132" s="5"/>
      <c r="Q132" s="5" t="s">
        <v>77</v>
      </c>
      <c r="R132" s="5" t="s">
        <v>50</v>
      </c>
      <c r="S132" s="4"/>
      <c r="T132" s="118"/>
      <c r="U132" s="46"/>
      <c r="V132" s="46"/>
      <c r="W132" s="16"/>
      <c r="X13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2" s="46"/>
      <c r="Z132" s="46"/>
      <c r="AA132" s="53" t="s">
        <v>51</v>
      </c>
      <c r="AB132" s="53" t="s">
        <v>39</v>
      </c>
      <c r="AC132" s="53" t="s">
        <v>39</v>
      </c>
      <c r="AD132" s="53" t="s">
        <v>39</v>
      </c>
      <c r="AE132" s="53" t="s">
        <v>39</v>
      </c>
      <c r="AF132" s="53" t="s">
        <v>39</v>
      </c>
      <c r="AH132" s="55"/>
    </row>
    <row r="133" spans="1:34" s="3" customFormat="1" ht="30" x14ac:dyDescent="0.25">
      <c r="A133" s="16" t="s">
        <v>45</v>
      </c>
      <c r="B133" s="4" t="s">
        <v>482</v>
      </c>
      <c r="C133" s="4" t="s">
        <v>483</v>
      </c>
      <c r="D133" s="4" t="s">
        <v>484</v>
      </c>
      <c r="E133" s="75" t="s">
        <v>49</v>
      </c>
      <c r="F133" s="16"/>
      <c r="G133" s="75"/>
      <c r="H133" s="16"/>
      <c r="I133" s="74"/>
      <c r="J133" s="46"/>
      <c r="K133" s="74"/>
      <c r="L133" s="46"/>
      <c r="M133" s="74"/>
      <c r="N133" s="46"/>
      <c r="O133" s="5" t="s">
        <v>125</v>
      </c>
      <c r="P133" s="5"/>
      <c r="Q133" s="5"/>
      <c r="R133" s="5"/>
      <c r="S133" s="4"/>
      <c r="T133" s="118"/>
      <c r="U133" s="46"/>
      <c r="V133" s="46"/>
      <c r="W133" s="16"/>
      <c r="X13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3" s="46"/>
      <c r="Z133" s="46"/>
      <c r="AA133" s="53" t="s">
        <v>51</v>
      </c>
      <c r="AB133" s="53" t="s">
        <v>39</v>
      </c>
      <c r="AC133" s="53" t="s">
        <v>39</v>
      </c>
      <c r="AD133" s="53" t="s">
        <v>39</v>
      </c>
      <c r="AE133" s="53" t="s">
        <v>39</v>
      </c>
      <c r="AF133" s="53" t="s">
        <v>39</v>
      </c>
      <c r="AH133" s="191"/>
    </row>
    <row r="134" spans="1:34" s="3" customFormat="1" ht="45" x14ac:dyDescent="0.25">
      <c r="A134" s="15"/>
      <c r="B134" s="33" t="s">
        <v>485</v>
      </c>
      <c r="C134" s="10" t="s">
        <v>486</v>
      </c>
      <c r="D134" s="10" t="s">
        <v>487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39"/>
      <c r="T134" s="39"/>
      <c r="U134" s="51"/>
      <c r="V134" s="51"/>
      <c r="W134" s="51"/>
      <c r="X134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4" s="44"/>
      <c r="Z134" s="44"/>
      <c r="AA134" s="51"/>
      <c r="AB134" s="96" t="s">
        <v>39</v>
      </c>
      <c r="AC134" s="96" t="s">
        <v>39</v>
      </c>
      <c r="AD134" s="96" t="s">
        <v>39</v>
      </c>
      <c r="AE134" s="96" t="s">
        <v>39</v>
      </c>
      <c r="AF134" s="129" t="s">
        <v>39</v>
      </c>
      <c r="AG134" s="139" t="s">
        <v>39</v>
      </c>
      <c r="AH134" s="191"/>
    </row>
    <row r="135" spans="1:34" s="3" customFormat="1" ht="30" x14ac:dyDescent="0.25">
      <c r="A135" s="16" t="s">
        <v>45</v>
      </c>
      <c r="B135" s="4" t="s">
        <v>488</v>
      </c>
      <c r="C135" s="4" t="s">
        <v>489</v>
      </c>
      <c r="D135" s="4" t="s">
        <v>490</v>
      </c>
      <c r="E135" s="74" t="s">
        <v>49</v>
      </c>
      <c r="F135" s="46"/>
      <c r="G135" s="74"/>
      <c r="H135" s="46"/>
      <c r="I135" s="74"/>
      <c r="J135" s="46"/>
      <c r="K135" s="74"/>
      <c r="L135" s="46"/>
      <c r="M135" s="74"/>
      <c r="N135" s="46"/>
      <c r="O135" s="5" t="s">
        <v>125</v>
      </c>
      <c r="P135" s="5"/>
      <c r="Q135" s="5"/>
      <c r="R135" s="5"/>
      <c r="S135" s="4"/>
      <c r="T135" s="118"/>
      <c r="U135" s="46"/>
      <c r="V135" s="46"/>
      <c r="W135" s="16"/>
      <c r="X13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5" s="46"/>
      <c r="Z135" s="46"/>
      <c r="AA135" s="53" t="s">
        <v>51</v>
      </c>
      <c r="AB135" s="53" t="s">
        <v>39</v>
      </c>
      <c r="AC135" s="53" t="s">
        <v>39</v>
      </c>
      <c r="AD135" s="53" t="s">
        <v>39</v>
      </c>
      <c r="AE135" s="53" t="s">
        <v>39</v>
      </c>
      <c r="AF135" s="53" t="s">
        <v>39</v>
      </c>
      <c r="AH135" s="191"/>
    </row>
    <row r="136" spans="1:34" s="3" customFormat="1" ht="30" x14ac:dyDescent="0.25">
      <c r="A136" s="16" t="s">
        <v>45</v>
      </c>
      <c r="B136" s="4" t="s">
        <v>491</v>
      </c>
      <c r="C136" s="4" t="s">
        <v>489</v>
      </c>
      <c r="D136" s="4" t="s">
        <v>490</v>
      </c>
      <c r="E136" s="74" t="s">
        <v>49</v>
      </c>
      <c r="F136" s="46"/>
      <c r="G136" s="74"/>
      <c r="H136" s="46"/>
      <c r="I136" s="74"/>
      <c r="J136" s="46"/>
      <c r="K136" s="74"/>
      <c r="L136" s="46"/>
      <c r="M136" s="74"/>
      <c r="N136" s="46"/>
      <c r="O136" s="5" t="s">
        <v>125</v>
      </c>
      <c r="P136" s="5"/>
      <c r="Q136" s="5"/>
      <c r="R136" s="5"/>
      <c r="S136" s="4"/>
      <c r="T136" s="118"/>
      <c r="U136" s="46"/>
      <c r="V136" s="46"/>
      <c r="W136" s="16"/>
      <c r="X13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6" s="46"/>
      <c r="Z136" s="46"/>
      <c r="AA136" s="53" t="s">
        <v>51</v>
      </c>
      <c r="AB136" s="53" t="s">
        <v>39</v>
      </c>
      <c r="AC136" s="53" t="s">
        <v>39</v>
      </c>
      <c r="AD136" s="53" t="s">
        <v>39</v>
      </c>
      <c r="AE136" s="53" t="s">
        <v>39</v>
      </c>
      <c r="AF136" s="53" t="s">
        <v>39</v>
      </c>
      <c r="AH136" s="191"/>
    </row>
    <row r="137" spans="1:34" s="3" customFormat="1" ht="30" x14ac:dyDescent="0.25">
      <c r="A137" s="15"/>
      <c r="B137" s="33" t="s">
        <v>492</v>
      </c>
      <c r="C137" s="10" t="s">
        <v>493</v>
      </c>
      <c r="D137" s="10" t="s">
        <v>494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39"/>
      <c r="T137" s="39"/>
      <c r="U137" s="51"/>
      <c r="V137" s="51"/>
      <c r="W137" s="51"/>
      <c r="X137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7" s="44"/>
      <c r="Z137" s="44"/>
      <c r="AA137" s="51"/>
      <c r="AB137" s="96" t="s">
        <v>39</v>
      </c>
      <c r="AC137" s="96" t="s">
        <v>39</v>
      </c>
      <c r="AD137" s="96" t="s">
        <v>39</v>
      </c>
      <c r="AE137" s="96" t="s">
        <v>39</v>
      </c>
      <c r="AF137" s="129" t="s">
        <v>39</v>
      </c>
      <c r="AG137" s="139" t="s">
        <v>39</v>
      </c>
      <c r="AH137" s="191"/>
    </row>
    <row r="138" spans="1:34" ht="30" x14ac:dyDescent="0.25">
      <c r="A138" s="16" t="s">
        <v>45</v>
      </c>
      <c r="B138" s="4" t="s">
        <v>495</v>
      </c>
      <c r="C138" s="4" t="s">
        <v>496</v>
      </c>
      <c r="D138" s="4" t="s">
        <v>497</v>
      </c>
      <c r="E138" s="74" t="s">
        <v>49</v>
      </c>
      <c r="F138" s="46"/>
      <c r="G138" s="74"/>
      <c r="H138" s="46"/>
      <c r="I138" s="74"/>
      <c r="J138" s="46"/>
      <c r="K138" s="74"/>
      <c r="L138" s="46"/>
      <c r="M138" s="74"/>
      <c r="N138" s="46"/>
      <c r="O138" s="5" t="s">
        <v>125</v>
      </c>
      <c r="P138" s="5"/>
      <c r="Q138" s="5"/>
      <c r="R138" s="5"/>
      <c r="S138" s="4"/>
      <c r="T138" s="118"/>
      <c r="U138" s="46"/>
      <c r="V138" s="46"/>
      <c r="W138" s="16"/>
      <c r="X13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8" s="46"/>
      <c r="Z138" s="46"/>
      <c r="AA138" s="53" t="s">
        <v>51</v>
      </c>
      <c r="AB138" s="53" t="s">
        <v>39</v>
      </c>
      <c r="AC138" s="53" t="s">
        <v>39</v>
      </c>
      <c r="AD138" s="53" t="s">
        <v>39</v>
      </c>
      <c r="AE138" s="53" t="s">
        <v>39</v>
      </c>
      <c r="AF138" s="53" t="s">
        <v>39</v>
      </c>
      <c r="AH138" s="55"/>
    </row>
    <row r="139" spans="1:34" s="3" customFormat="1" ht="30" x14ac:dyDescent="0.25">
      <c r="A139" s="16" t="s">
        <v>45</v>
      </c>
      <c r="B139" s="4" t="s">
        <v>498</v>
      </c>
      <c r="C139" s="4" t="s">
        <v>499</v>
      </c>
      <c r="D139" s="4" t="s">
        <v>500</v>
      </c>
      <c r="E139" s="74" t="s">
        <v>131</v>
      </c>
      <c r="F139" s="46"/>
      <c r="G139" s="74"/>
      <c r="H139" s="46"/>
      <c r="I139" s="74"/>
      <c r="J139" s="46"/>
      <c r="K139" s="74"/>
      <c r="L139" s="46"/>
      <c r="M139" s="74"/>
      <c r="N139" s="46"/>
      <c r="O139" s="5" t="s">
        <v>125</v>
      </c>
      <c r="P139" s="5"/>
      <c r="Q139" s="5"/>
      <c r="R139" s="5"/>
      <c r="S139" s="4"/>
      <c r="T139" s="118"/>
      <c r="U139" s="46"/>
      <c r="V139" s="46"/>
      <c r="W139" s="16"/>
      <c r="X13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39" s="46"/>
      <c r="Z139" s="46"/>
      <c r="AA139" s="53" t="s">
        <v>51</v>
      </c>
      <c r="AB139" s="53" t="s">
        <v>39</v>
      </c>
      <c r="AC139" s="53" t="s">
        <v>39</v>
      </c>
      <c r="AD139" s="53" t="s">
        <v>39</v>
      </c>
      <c r="AE139" s="53" t="s">
        <v>39</v>
      </c>
      <c r="AF139" s="53" t="s">
        <v>39</v>
      </c>
      <c r="AH139" s="191"/>
    </row>
    <row r="140" spans="1:34" s="3" customFormat="1" ht="30" x14ac:dyDescent="0.25">
      <c r="A140" s="16" t="s">
        <v>45</v>
      </c>
      <c r="B140" s="4" t="s">
        <v>501</v>
      </c>
      <c r="C140" s="4" t="s">
        <v>502</v>
      </c>
      <c r="D140" s="4" t="s">
        <v>503</v>
      </c>
      <c r="E140" s="74"/>
      <c r="F140" s="46"/>
      <c r="G140" s="74"/>
      <c r="H140" s="46"/>
      <c r="I140" s="74"/>
      <c r="J140" s="46"/>
      <c r="K140" s="74"/>
      <c r="L140" s="46"/>
      <c r="M140" s="74"/>
      <c r="N140" s="46"/>
      <c r="O140" s="5"/>
      <c r="P140" s="5"/>
      <c r="Q140" s="5" t="s">
        <v>77</v>
      </c>
      <c r="R140" s="5"/>
      <c r="S140" s="4" t="s">
        <v>504</v>
      </c>
      <c r="T140" s="118"/>
      <c r="U140" s="46"/>
      <c r="V140" s="46"/>
      <c r="W140" s="16"/>
      <c r="X14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0" s="46"/>
      <c r="Z140" s="46"/>
      <c r="AA140" s="53" t="s">
        <v>51</v>
      </c>
      <c r="AB140" s="53" t="s">
        <v>39</v>
      </c>
      <c r="AC140" s="53" t="s">
        <v>39</v>
      </c>
      <c r="AD140" s="53" t="s">
        <v>39</v>
      </c>
      <c r="AE140" s="53" t="s">
        <v>39</v>
      </c>
      <c r="AF140" s="53" t="s">
        <v>39</v>
      </c>
      <c r="AH140" s="191"/>
    </row>
    <row r="141" spans="1:34" s="3" customFormat="1" ht="30" x14ac:dyDescent="0.25">
      <c r="A141" s="16" t="s">
        <v>45</v>
      </c>
      <c r="B141" s="4" t="s">
        <v>505</v>
      </c>
      <c r="C141" s="4" t="s">
        <v>506</v>
      </c>
      <c r="D141" s="4" t="s">
        <v>507</v>
      </c>
      <c r="E141" s="74" t="s">
        <v>131</v>
      </c>
      <c r="F141" s="46"/>
      <c r="G141" s="74"/>
      <c r="H141" s="46"/>
      <c r="I141" s="74"/>
      <c r="J141" s="46"/>
      <c r="K141" s="74"/>
      <c r="L141" s="46"/>
      <c r="M141" s="74"/>
      <c r="N141" s="46"/>
      <c r="O141" s="5"/>
      <c r="P141" s="5"/>
      <c r="Q141" s="5" t="s">
        <v>77</v>
      </c>
      <c r="R141" s="5"/>
      <c r="S141" s="4" t="s">
        <v>504</v>
      </c>
      <c r="T141" s="118"/>
      <c r="U141" s="46"/>
      <c r="V141" s="46"/>
      <c r="W141" s="16"/>
      <c r="X14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1" s="46"/>
      <c r="Z141" s="46"/>
      <c r="AA141" s="53" t="s">
        <v>51</v>
      </c>
      <c r="AB141" s="53" t="s">
        <v>39</v>
      </c>
      <c r="AC141" s="53" t="s">
        <v>39</v>
      </c>
      <c r="AD141" s="53" t="s">
        <v>39</v>
      </c>
      <c r="AE141" s="53" t="s">
        <v>39</v>
      </c>
      <c r="AF141" s="53" t="s">
        <v>39</v>
      </c>
      <c r="AH141" s="191"/>
    </row>
    <row r="142" spans="1:34" s="3" customFormat="1" ht="45" x14ac:dyDescent="0.25">
      <c r="A142" s="16" t="s">
        <v>45</v>
      </c>
      <c r="B142" s="4" t="s">
        <v>508</v>
      </c>
      <c r="C142" s="4" t="s">
        <v>509</v>
      </c>
      <c r="D142" s="4" t="s">
        <v>510</v>
      </c>
      <c r="E142" s="74"/>
      <c r="F142" s="46"/>
      <c r="G142" s="74"/>
      <c r="H142" s="46"/>
      <c r="I142" s="74"/>
      <c r="J142" s="46"/>
      <c r="K142" s="74"/>
      <c r="L142" s="46"/>
      <c r="M142" s="74"/>
      <c r="N142" s="46"/>
      <c r="O142" s="5"/>
      <c r="P142" s="5"/>
      <c r="Q142" s="5" t="s">
        <v>77</v>
      </c>
      <c r="R142" s="5"/>
      <c r="S142" s="4" t="s">
        <v>504</v>
      </c>
      <c r="T142" s="118"/>
      <c r="U142" s="46"/>
      <c r="V142" s="46"/>
      <c r="W142" s="16"/>
      <c r="X14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2" s="46"/>
      <c r="Z142" s="46"/>
      <c r="AA142" s="53" t="s">
        <v>51</v>
      </c>
      <c r="AB142" s="53" t="s">
        <v>39</v>
      </c>
      <c r="AC142" s="53" t="s">
        <v>39</v>
      </c>
      <c r="AD142" s="53" t="s">
        <v>39</v>
      </c>
      <c r="AE142" s="53" t="s">
        <v>39</v>
      </c>
      <c r="AF142" s="53" t="s">
        <v>39</v>
      </c>
      <c r="AH142" s="191"/>
    </row>
    <row r="143" spans="1:34" s="3" customFormat="1" ht="45" x14ac:dyDescent="0.25">
      <c r="A143" s="16" t="s">
        <v>45</v>
      </c>
      <c r="B143" s="4" t="s">
        <v>511</v>
      </c>
      <c r="C143" s="4" t="s">
        <v>512</v>
      </c>
      <c r="D143" s="4" t="s">
        <v>513</v>
      </c>
      <c r="E143" s="74" t="s">
        <v>131</v>
      </c>
      <c r="F143" s="46"/>
      <c r="G143" s="74"/>
      <c r="H143" s="46"/>
      <c r="I143" s="74"/>
      <c r="J143" s="46"/>
      <c r="K143" s="74"/>
      <c r="L143" s="46"/>
      <c r="M143" s="74"/>
      <c r="N143" s="46"/>
      <c r="O143" s="5"/>
      <c r="P143" s="5"/>
      <c r="Q143" s="5" t="s">
        <v>77</v>
      </c>
      <c r="R143" s="5"/>
      <c r="S143" s="4" t="s">
        <v>504</v>
      </c>
      <c r="T143" s="118"/>
      <c r="U143" s="46"/>
      <c r="V143" s="46"/>
      <c r="W143" s="16"/>
      <c r="X14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3" s="46"/>
      <c r="Z143" s="46"/>
      <c r="AA143" s="53" t="s">
        <v>51</v>
      </c>
      <c r="AB143" s="53" t="s">
        <v>39</v>
      </c>
      <c r="AC143" s="53" t="s">
        <v>39</v>
      </c>
      <c r="AD143" s="53" t="s">
        <v>39</v>
      </c>
      <c r="AE143" s="53" t="s">
        <v>39</v>
      </c>
      <c r="AF143" s="53" t="s">
        <v>39</v>
      </c>
      <c r="AH143" s="191"/>
    </row>
    <row r="144" spans="1:34" s="3" customFormat="1" ht="30" x14ac:dyDescent="0.25">
      <c r="A144" s="16" t="s">
        <v>45</v>
      </c>
      <c r="B144" s="4" t="s">
        <v>514</v>
      </c>
      <c r="C144" s="4" t="s">
        <v>515</v>
      </c>
      <c r="D144" s="4" t="s">
        <v>516</v>
      </c>
      <c r="E144" s="74"/>
      <c r="F144" s="46"/>
      <c r="G144" s="74"/>
      <c r="H144" s="46"/>
      <c r="I144" s="74"/>
      <c r="J144" s="46"/>
      <c r="K144" s="74"/>
      <c r="L144" s="46"/>
      <c r="M144" s="74"/>
      <c r="N144" s="46"/>
      <c r="O144" s="5"/>
      <c r="P144" s="5"/>
      <c r="Q144" s="5" t="s">
        <v>77</v>
      </c>
      <c r="R144" s="5"/>
      <c r="S144" s="4" t="s">
        <v>504</v>
      </c>
      <c r="T144" s="118"/>
      <c r="U144" s="46"/>
      <c r="V144" s="46"/>
      <c r="W144" s="16"/>
      <c r="X14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4" s="46"/>
      <c r="Z144" s="46"/>
      <c r="AA144" s="53" t="s">
        <v>51</v>
      </c>
      <c r="AB144" s="53" t="s">
        <v>39</v>
      </c>
      <c r="AC144" s="53" t="s">
        <v>39</v>
      </c>
      <c r="AD144" s="53" t="s">
        <v>39</v>
      </c>
      <c r="AE144" s="53" t="s">
        <v>39</v>
      </c>
      <c r="AF144" s="53" t="s">
        <v>39</v>
      </c>
      <c r="AH144" s="191"/>
    </row>
    <row r="145" spans="1:34" s="3" customFormat="1" ht="30" x14ac:dyDescent="0.25">
      <c r="A145" s="16" t="s">
        <v>45</v>
      </c>
      <c r="B145" s="4" t="s">
        <v>517</v>
      </c>
      <c r="C145" s="4" t="s">
        <v>518</v>
      </c>
      <c r="D145" s="4" t="s">
        <v>519</v>
      </c>
      <c r="E145" s="74" t="s">
        <v>131</v>
      </c>
      <c r="F145" s="46"/>
      <c r="G145" s="74"/>
      <c r="H145" s="46"/>
      <c r="I145" s="74"/>
      <c r="J145" s="46"/>
      <c r="K145" s="74"/>
      <c r="L145" s="46"/>
      <c r="M145" s="74"/>
      <c r="N145" s="46"/>
      <c r="O145" s="5"/>
      <c r="P145" s="5"/>
      <c r="Q145" s="5" t="s">
        <v>77</v>
      </c>
      <c r="R145" s="5"/>
      <c r="S145" s="4" t="s">
        <v>504</v>
      </c>
      <c r="T145" s="118"/>
      <c r="U145" s="46"/>
      <c r="V145" s="46"/>
      <c r="W145" s="16"/>
      <c r="X14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5" s="46"/>
      <c r="Z145" s="46"/>
      <c r="AA145" s="53" t="s">
        <v>51</v>
      </c>
      <c r="AB145" s="53" t="s">
        <v>39</v>
      </c>
      <c r="AC145" s="53" t="s">
        <v>39</v>
      </c>
      <c r="AD145" s="53" t="s">
        <v>39</v>
      </c>
      <c r="AE145" s="53" t="s">
        <v>39</v>
      </c>
      <c r="AF145" s="53" t="s">
        <v>39</v>
      </c>
      <c r="AH145" s="191"/>
    </row>
    <row r="146" spans="1:34" s="3" customFormat="1" ht="45" x14ac:dyDescent="0.25">
      <c r="A146" s="15"/>
      <c r="B146" s="33" t="s">
        <v>520</v>
      </c>
      <c r="C146" s="10" t="s">
        <v>521</v>
      </c>
      <c r="D146" s="10" t="s">
        <v>521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39"/>
      <c r="T146" s="39"/>
      <c r="U146" s="51"/>
      <c r="V146" s="51"/>
      <c r="W146" s="51"/>
      <c r="X146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6" s="44"/>
      <c r="Z146" s="44" t="s">
        <v>522</v>
      </c>
      <c r="AA146" s="51"/>
      <c r="AB146" s="96" t="s">
        <v>39</v>
      </c>
      <c r="AC146" s="96" t="s">
        <v>39</v>
      </c>
      <c r="AD146" s="96" t="s">
        <v>39</v>
      </c>
      <c r="AE146" s="96" t="s">
        <v>39</v>
      </c>
      <c r="AF146" s="129" t="s">
        <v>39</v>
      </c>
      <c r="AG146" s="139" t="s">
        <v>39</v>
      </c>
      <c r="AH146" s="191"/>
    </row>
    <row r="147" spans="1:34" s="3" customFormat="1" x14ac:dyDescent="0.25">
      <c r="A147" s="16" t="s">
        <v>45</v>
      </c>
      <c r="B147" s="4" t="s">
        <v>523</v>
      </c>
      <c r="C147" s="4" t="s">
        <v>524</v>
      </c>
      <c r="D147" s="4" t="s">
        <v>525</v>
      </c>
      <c r="E147" s="74" t="s">
        <v>131</v>
      </c>
      <c r="F147" s="46"/>
      <c r="G147" s="74"/>
      <c r="H147" s="46"/>
      <c r="I147" s="74"/>
      <c r="J147" s="46"/>
      <c r="K147" s="74"/>
      <c r="L147" s="46"/>
      <c r="M147" s="74"/>
      <c r="N147" s="46"/>
      <c r="O147" s="5" t="s">
        <v>125</v>
      </c>
      <c r="P147" s="5"/>
      <c r="Q147" s="5"/>
      <c r="R147" s="5"/>
      <c r="S147" s="4"/>
      <c r="T147" s="118"/>
      <c r="U147" s="46"/>
      <c r="V147" s="46"/>
      <c r="W147" s="16"/>
      <c r="X14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47" s="46"/>
      <c r="Z147" s="46"/>
      <c r="AA147" s="53" t="s">
        <v>51</v>
      </c>
      <c r="AB147" s="53" t="s">
        <v>39</v>
      </c>
      <c r="AC147" s="53" t="s">
        <v>39</v>
      </c>
      <c r="AD147" s="53" t="s">
        <v>39</v>
      </c>
      <c r="AE147" s="53" t="s">
        <v>39</v>
      </c>
      <c r="AF147" s="53" t="s">
        <v>39</v>
      </c>
      <c r="AH147" s="191"/>
    </row>
    <row r="148" spans="1:34" s="3" customFormat="1" ht="45" x14ac:dyDescent="0.25">
      <c r="A148" s="16" t="s">
        <v>45</v>
      </c>
      <c r="B148" s="4" t="s">
        <v>526</v>
      </c>
      <c r="C148" s="4" t="s">
        <v>527</v>
      </c>
      <c r="D148" s="4" t="s">
        <v>528</v>
      </c>
      <c r="E148" s="74" t="s">
        <v>92</v>
      </c>
      <c r="F148" s="71" t="b">
        <v>1</v>
      </c>
      <c r="G148" s="74"/>
      <c r="H148" s="46"/>
      <c r="I148" s="79"/>
      <c r="J148" s="80"/>
      <c r="K148" s="79"/>
      <c r="L148" s="80"/>
      <c r="M148" s="79"/>
      <c r="N148" s="80"/>
      <c r="O148" s="5"/>
      <c r="P148" s="5" t="s">
        <v>93</v>
      </c>
      <c r="Q148" s="5"/>
      <c r="R148" s="5" t="s">
        <v>125</v>
      </c>
      <c r="S148" s="4" t="s">
        <v>504</v>
      </c>
      <c r="T148" s="4"/>
      <c r="U148" s="102"/>
      <c r="V148" s="46"/>
      <c r="W148" s="46" t="s">
        <v>436</v>
      </c>
      <c r="X14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48" s="46" t="s">
        <v>529</v>
      </c>
      <c r="Z148" s="46" t="s">
        <v>530</v>
      </c>
      <c r="AA14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48" s="98" t="s">
        <v>39</v>
      </c>
      <c r="AC148" s="98" t="s">
        <v>39</v>
      </c>
      <c r="AD148" s="98" t="s">
        <v>39</v>
      </c>
      <c r="AE148" s="98" t="s">
        <v>39</v>
      </c>
      <c r="AF148" s="131" t="s">
        <v>92</v>
      </c>
      <c r="AG148" s="126"/>
      <c r="AH148" s="191"/>
    </row>
    <row r="149" spans="1:34" s="3" customFormat="1" ht="45" x14ac:dyDescent="0.25">
      <c r="A149" s="16" t="s">
        <v>45</v>
      </c>
      <c r="B149" s="4" t="s">
        <v>531</v>
      </c>
      <c r="C149" s="4" t="s">
        <v>532</v>
      </c>
      <c r="D149" s="4" t="s">
        <v>533</v>
      </c>
      <c r="E149" s="74" t="s">
        <v>150</v>
      </c>
      <c r="F149" s="71" t="b">
        <v>1</v>
      </c>
      <c r="G149" s="74" t="s">
        <v>92</v>
      </c>
      <c r="H149" s="71" t="b">
        <v>1</v>
      </c>
      <c r="I149" s="79"/>
      <c r="J149" s="80"/>
      <c r="K149" s="79"/>
      <c r="L149" s="80"/>
      <c r="M149" s="79"/>
      <c r="N149" s="80"/>
      <c r="O149" s="5"/>
      <c r="P149" s="5" t="s">
        <v>93</v>
      </c>
      <c r="Q149" s="5"/>
      <c r="R149" s="5" t="s">
        <v>125</v>
      </c>
      <c r="S149" s="4" t="s">
        <v>504</v>
      </c>
      <c r="T149" s="4"/>
      <c r="U149" s="102"/>
      <c r="V149" s="46"/>
      <c r="W149" s="46" t="s">
        <v>436</v>
      </c>
      <c r="X14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49" s="46" t="s">
        <v>529</v>
      </c>
      <c r="Z149" s="46" t="s">
        <v>530</v>
      </c>
      <c r="AA14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
6М Разработан</v>
      </c>
      <c r="AB149" s="98" t="s">
        <v>150</v>
      </c>
      <c r="AC149" s="98" t="s">
        <v>39</v>
      </c>
      <c r="AD149" s="98" t="s">
        <v>150</v>
      </c>
      <c r="AE149" s="98" t="s">
        <v>39</v>
      </c>
      <c r="AF149" s="131" t="s">
        <v>92</v>
      </c>
      <c r="AG149" s="126"/>
      <c r="AH149" s="193" t="s">
        <v>1105</v>
      </c>
    </row>
    <row r="150" spans="1:34" s="3" customFormat="1" ht="30" x14ac:dyDescent="0.25">
      <c r="A150" s="16" t="s">
        <v>45</v>
      </c>
      <c r="B150" s="4" t="s">
        <v>534</v>
      </c>
      <c r="C150" s="4" t="s">
        <v>535</v>
      </c>
      <c r="D150" s="4" t="s">
        <v>536</v>
      </c>
      <c r="E150" s="74" t="s">
        <v>92</v>
      </c>
      <c r="F150" s="71" t="b">
        <v>1</v>
      </c>
      <c r="G150" s="74"/>
      <c r="H150" s="46"/>
      <c r="I150" s="79"/>
      <c r="J150" s="80"/>
      <c r="K150" s="79"/>
      <c r="L150" s="80"/>
      <c r="M150" s="79"/>
      <c r="N150" s="80"/>
      <c r="O150" s="5"/>
      <c r="P150" s="5" t="s">
        <v>93</v>
      </c>
      <c r="Q150" s="5"/>
      <c r="R150" s="5" t="s">
        <v>125</v>
      </c>
      <c r="S150" s="4" t="s">
        <v>504</v>
      </c>
      <c r="T150" s="4"/>
      <c r="U150" s="102"/>
      <c r="V150" s="46"/>
      <c r="W150" s="46" t="s">
        <v>436</v>
      </c>
      <c r="X15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50" s="46" t="s">
        <v>529</v>
      </c>
      <c r="Z150" s="46" t="s">
        <v>537</v>
      </c>
      <c r="AA15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50" s="98" t="s">
        <v>39</v>
      </c>
      <c r="AC150" s="98" t="s">
        <v>92</v>
      </c>
      <c r="AD150" s="98" t="s">
        <v>39</v>
      </c>
      <c r="AE150" s="98" t="s">
        <v>39</v>
      </c>
      <c r="AF150" s="131" t="s">
        <v>39</v>
      </c>
      <c r="AG150" s="126"/>
      <c r="AH150" s="191"/>
    </row>
    <row r="151" spans="1:34" s="3" customFormat="1" ht="75" x14ac:dyDescent="0.25">
      <c r="A151" s="16" t="s">
        <v>45</v>
      </c>
      <c r="B151" s="4" t="s">
        <v>538</v>
      </c>
      <c r="C151" s="4" t="s">
        <v>539</v>
      </c>
      <c r="D151" s="4" t="s">
        <v>540</v>
      </c>
      <c r="E151" s="74"/>
      <c r="F151" s="46"/>
      <c r="G151" s="79"/>
      <c r="H151" s="80"/>
      <c r="I151" s="74"/>
      <c r="J151" s="46"/>
      <c r="K151" s="74"/>
      <c r="L151" s="46"/>
      <c r="M151" s="74"/>
      <c r="N151" s="46"/>
      <c r="O151" s="5"/>
      <c r="P151" s="5" t="s">
        <v>541</v>
      </c>
      <c r="Q151" s="5" t="s">
        <v>77</v>
      </c>
      <c r="R151" s="5" t="s">
        <v>125</v>
      </c>
      <c r="S151" s="4" t="s">
        <v>542</v>
      </c>
      <c r="T151" s="118"/>
      <c r="U151" s="46"/>
      <c r="V151" s="46"/>
      <c r="W151" s="46" t="s">
        <v>543</v>
      </c>
      <c r="X15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 по обслуживанию систем противопожарной защиты и газовой детекции</v>
      </c>
      <c r="Y151" s="46"/>
      <c r="Z151" s="46" t="s">
        <v>544</v>
      </c>
      <c r="AA151" s="53" t="s">
        <v>51</v>
      </c>
      <c r="AB151" s="53" t="s">
        <v>39</v>
      </c>
      <c r="AC151" s="53" t="s">
        <v>39</v>
      </c>
      <c r="AD151" s="53" t="s">
        <v>39</v>
      </c>
      <c r="AE151" s="53" t="s">
        <v>39</v>
      </c>
      <c r="AF151" s="53" t="s">
        <v>39</v>
      </c>
      <c r="AH151" s="191"/>
    </row>
    <row r="152" spans="1:34" s="3" customFormat="1" ht="30" x14ac:dyDescent="0.25">
      <c r="A152" s="16" t="s">
        <v>45</v>
      </c>
      <c r="B152" s="4" t="s">
        <v>545</v>
      </c>
      <c r="C152" s="4" t="s">
        <v>546</v>
      </c>
      <c r="D152" s="4" t="s">
        <v>547</v>
      </c>
      <c r="E152" s="74" t="s">
        <v>92</v>
      </c>
      <c r="F152" s="46"/>
      <c r="G152" s="74"/>
      <c r="H152" s="46"/>
      <c r="I152" s="74"/>
      <c r="J152" s="46"/>
      <c r="K152" s="74"/>
      <c r="L152" s="46"/>
      <c r="M152" s="74"/>
      <c r="N152" s="46"/>
      <c r="O152" s="5" t="s">
        <v>50</v>
      </c>
      <c r="P152" s="5"/>
      <c r="Q152" s="5"/>
      <c r="R152" s="5" t="s">
        <v>125</v>
      </c>
      <c r="S152" s="4"/>
      <c r="T152" s="118"/>
      <c r="U152" s="46"/>
      <c r="V152" s="46"/>
      <c r="W152" s="16"/>
      <c r="X15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52" s="46"/>
      <c r="Z152" s="46"/>
      <c r="AA152" s="53" t="s">
        <v>51</v>
      </c>
      <c r="AB152" s="53" t="s">
        <v>39</v>
      </c>
      <c r="AC152" s="53" t="s">
        <v>39</v>
      </c>
      <c r="AD152" s="53" t="s">
        <v>39</v>
      </c>
      <c r="AE152" s="53" t="s">
        <v>39</v>
      </c>
      <c r="AF152" s="53" t="s">
        <v>39</v>
      </c>
      <c r="AH152" s="191"/>
    </row>
    <row r="153" spans="1:34" ht="30" x14ac:dyDescent="0.25">
      <c r="A153" s="16" t="s">
        <v>45</v>
      </c>
      <c r="B153" s="4" t="s">
        <v>548</v>
      </c>
      <c r="C153" s="4" t="s">
        <v>549</v>
      </c>
      <c r="D153" s="4" t="s">
        <v>550</v>
      </c>
      <c r="E153" s="74" t="s">
        <v>150</v>
      </c>
      <c r="F153" s="71" t="b">
        <v>1</v>
      </c>
      <c r="G153" s="74"/>
      <c r="H153" s="46"/>
      <c r="I153" s="74"/>
      <c r="J153" s="46"/>
      <c r="K153" s="74"/>
      <c r="L153" s="46"/>
      <c r="M153" s="74"/>
      <c r="N153" s="46"/>
      <c r="O153" s="5"/>
      <c r="P153" s="5" t="s">
        <v>93</v>
      </c>
      <c r="Q153" s="5"/>
      <c r="R153" s="5" t="s">
        <v>125</v>
      </c>
      <c r="S153" s="4" t="s">
        <v>504</v>
      </c>
      <c r="T153" s="4"/>
      <c r="U153" s="102"/>
      <c r="V153" s="46"/>
      <c r="W153" s="46" t="s">
        <v>436</v>
      </c>
      <c r="X15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53" s="46" t="s">
        <v>529</v>
      </c>
      <c r="Z153" s="46" t="s">
        <v>437</v>
      </c>
      <c r="AA15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</v>
      </c>
      <c r="AB153" s="98" t="s">
        <v>150</v>
      </c>
      <c r="AC153" s="98" t="s">
        <v>39</v>
      </c>
      <c r="AD153" s="98" t="s">
        <v>39</v>
      </c>
      <c r="AE153" s="98" t="s">
        <v>39</v>
      </c>
      <c r="AF153" s="131" t="s">
        <v>150</v>
      </c>
      <c r="AG153" s="127"/>
      <c r="AH153" s="193" t="s">
        <v>1105</v>
      </c>
    </row>
    <row r="154" spans="1:34" ht="45" x14ac:dyDescent="0.25">
      <c r="A154" s="16" t="s">
        <v>45</v>
      </c>
      <c r="B154" s="4" t="s">
        <v>551</v>
      </c>
      <c r="C154" s="4" t="s">
        <v>552</v>
      </c>
      <c r="D154" s="4" t="s">
        <v>553</v>
      </c>
      <c r="E154" s="74" t="s">
        <v>92</v>
      </c>
      <c r="F154" s="71" t="b">
        <v>1</v>
      </c>
      <c r="G154" s="74"/>
      <c r="H154" s="46"/>
      <c r="I154" s="74"/>
      <c r="J154" s="46"/>
      <c r="K154" s="74"/>
      <c r="L154" s="46"/>
      <c r="M154" s="74"/>
      <c r="N154" s="46"/>
      <c r="O154" s="5"/>
      <c r="P154" s="5" t="s">
        <v>93</v>
      </c>
      <c r="Q154" s="5"/>
      <c r="R154" s="5" t="s">
        <v>125</v>
      </c>
      <c r="S154" s="4" t="s">
        <v>504</v>
      </c>
      <c r="T154" s="4"/>
      <c r="U154" s="102"/>
      <c r="V154" s="46"/>
      <c r="W154" s="46" t="s">
        <v>436</v>
      </c>
      <c r="X15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54" s="46" t="s">
        <v>529</v>
      </c>
      <c r="Z154" s="46" t="s">
        <v>437</v>
      </c>
      <c r="AA15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54" s="98" t="s">
        <v>39</v>
      </c>
      <c r="AC154" s="98" t="s">
        <v>39</v>
      </c>
      <c r="AD154" s="98" t="s">
        <v>92</v>
      </c>
      <c r="AE154" s="98" t="s">
        <v>39</v>
      </c>
      <c r="AF154" s="131" t="s">
        <v>39</v>
      </c>
      <c r="AG154" s="127"/>
      <c r="AH154" s="55"/>
    </row>
    <row r="155" spans="1:34" s="3" customFormat="1" ht="45" x14ac:dyDescent="0.25">
      <c r="A155" s="16" t="s">
        <v>45</v>
      </c>
      <c r="B155" s="4" t="s">
        <v>554</v>
      </c>
      <c r="C155" s="4" t="s">
        <v>555</v>
      </c>
      <c r="D155" s="4" t="s">
        <v>556</v>
      </c>
      <c r="E155" s="74" t="s">
        <v>211</v>
      </c>
      <c r="F155" s="71" t="b">
        <v>1</v>
      </c>
      <c r="G155" s="74"/>
      <c r="H155" s="46"/>
      <c r="I155" s="74"/>
      <c r="J155" s="46"/>
      <c r="K155" s="74"/>
      <c r="L155" s="46"/>
      <c r="M155" s="74"/>
      <c r="N155" s="46"/>
      <c r="O155" s="5"/>
      <c r="P155" s="5" t="s">
        <v>93</v>
      </c>
      <c r="Q155" s="5"/>
      <c r="R155" s="5" t="s">
        <v>125</v>
      </c>
      <c r="S155" s="4" t="s">
        <v>504</v>
      </c>
      <c r="T155" s="4"/>
      <c r="U155" s="102"/>
      <c r="V155" s="46"/>
      <c r="W155" s="46" t="s">
        <v>436</v>
      </c>
      <c r="X15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55" s="46" t="s">
        <v>529</v>
      </c>
      <c r="Z155" s="46" t="s">
        <v>437</v>
      </c>
      <c r="AA15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55" s="98" t="s">
        <v>39</v>
      </c>
      <c r="AC155" s="98" t="s">
        <v>39</v>
      </c>
      <c r="AD155" s="98" t="s">
        <v>39</v>
      </c>
      <c r="AE155" s="98" t="s">
        <v>39</v>
      </c>
      <c r="AF155" s="131" t="s">
        <v>211</v>
      </c>
      <c r="AG155" s="126"/>
      <c r="AH155" s="191"/>
    </row>
    <row r="156" spans="1:34" s="3" customFormat="1" ht="75" x14ac:dyDescent="0.25">
      <c r="A156" s="16" t="s">
        <v>45</v>
      </c>
      <c r="B156" s="4" t="s">
        <v>557</v>
      </c>
      <c r="C156" s="4" t="s">
        <v>558</v>
      </c>
      <c r="D156" s="4" t="s">
        <v>559</v>
      </c>
      <c r="E156" s="75"/>
      <c r="F156" s="16"/>
      <c r="G156" s="75"/>
      <c r="H156" s="16"/>
      <c r="I156" s="75"/>
      <c r="J156" s="16"/>
      <c r="K156" s="75"/>
      <c r="L156" s="16"/>
      <c r="M156" s="75"/>
      <c r="N156" s="16"/>
      <c r="O156" s="19"/>
      <c r="P156" s="5" t="s">
        <v>541</v>
      </c>
      <c r="Q156" s="5" t="s">
        <v>77</v>
      </c>
      <c r="R156" s="5" t="s">
        <v>125</v>
      </c>
      <c r="S156" s="4" t="s">
        <v>560</v>
      </c>
      <c r="T156" s="118"/>
      <c r="U156" s="46"/>
      <c r="V156" s="46"/>
      <c r="W156" s="46" t="s">
        <v>543</v>
      </c>
      <c r="X15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 по обслуживанию систем противопожарной защиты и газовой детекции</v>
      </c>
      <c r="Y156" s="46"/>
      <c r="Z156" s="46" t="s">
        <v>544</v>
      </c>
      <c r="AA156" s="53" t="s">
        <v>51</v>
      </c>
      <c r="AB156" s="53" t="s">
        <v>39</v>
      </c>
      <c r="AC156" s="53" t="s">
        <v>39</v>
      </c>
      <c r="AD156" s="53" t="s">
        <v>39</v>
      </c>
      <c r="AE156" s="53" t="s">
        <v>39</v>
      </c>
      <c r="AF156" s="53" t="s">
        <v>39</v>
      </c>
      <c r="AH156" s="191"/>
    </row>
    <row r="157" spans="1:34" s="3" customFormat="1" ht="30" x14ac:dyDescent="0.25">
      <c r="A157" s="16" t="s">
        <v>45</v>
      </c>
      <c r="B157" s="4" t="s">
        <v>561</v>
      </c>
      <c r="C157" s="4" t="s">
        <v>562</v>
      </c>
      <c r="D157" s="4" t="s">
        <v>563</v>
      </c>
      <c r="E157" s="74" t="s">
        <v>92</v>
      </c>
      <c r="F157" s="71" t="b">
        <v>1</v>
      </c>
      <c r="G157" s="74"/>
      <c r="H157" s="46"/>
      <c r="I157" s="79"/>
      <c r="J157" s="80"/>
      <c r="K157" s="79"/>
      <c r="L157" s="80"/>
      <c r="M157" s="79"/>
      <c r="N157" s="80"/>
      <c r="O157" s="5"/>
      <c r="P157" s="5" t="s">
        <v>93</v>
      </c>
      <c r="Q157" s="5"/>
      <c r="R157" s="5" t="s">
        <v>125</v>
      </c>
      <c r="S157" s="4" t="s">
        <v>504</v>
      </c>
      <c r="T157" s="4"/>
      <c r="U157" s="102"/>
      <c r="V157" s="46"/>
      <c r="W157" s="46" t="s">
        <v>126</v>
      </c>
      <c r="X15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157" s="46" t="s">
        <v>529</v>
      </c>
      <c r="Z157" s="46" t="s">
        <v>564</v>
      </c>
      <c r="AA15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57" s="98" t="s">
        <v>92</v>
      </c>
      <c r="AC157" s="98" t="s">
        <v>39</v>
      </c>
      <c r="AD157" s="98" t="s">
        <v>39</v>
      </c>
      <c r="AE157" s="98" t="s">
        <v>39</v>
      </c>
      <c r="AF157" s="131" t="s">
        <v>39</v>
      </c>
      <c r="AG157" s="126"/>
      <c r="AH157" s="193" t="s">
        <v>1105</v>
      </c>
    </row>
    <row r="158" spans="1:34" s="3" customFormat="1" ht="30" x14ac:dyDescent="0.25">
      <c r="A158" s="16" t="s">
        <v>45</v>
      </c>
      <c r="B158" s="4" t="s">
        <v>565</v>
      </c>
      <c r="C158" s="4" t="s">
        <v>566</v>
      </c>
      <c r="D158" s="4" t="s">
        <v>567</v>
      </c>
      <c r="E158" s="74" t="s">
        <v>92</v>
      </c>
      <c r="F158" s="71" t="b">
        <v>1</v>
      </c>
      <c r="G158" s="74"/>
      <c r="H158" s="46"/>
      <c r="I158" s="74"/>
      <c r="J158" s="46"/>
      <c r="K158" s="74"/>
      <c r="L158" s="46"/>
      <c r="M158" s="74"/>
      <c r="N158" s="46"/>
      <c r="O158" s="5"/>
      <c r="P158" s="5" t="s">
        <v>93</v>
      </c>
      <c r="Q158" s="5"/>
      <c r="R158" s="5" t="s">
        <v>125</v>
      </c>
      <c r="S158" s="4" t="s">
        <v>504</v>
      </c>
      <c r="T158" s="4"/>
      <c r="U158" s="102"/>
      <c r="V158" s="46"/>
      <c r="W158" s="46" t="s">
        <v>436</v>
      </c>
      <c r="X15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58" s="46" t="s">
        <v>529</v>
      </c>
      <c r="Z158" s="46" t="s">
        <v>437</v>
      </c>
      <c r="AA15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58" s="98" t="s">
        <v>39</v>
      </c>
      <c r="AC158" s="98" t="s">
        <v>39</v>
      </c>
      <c r="AD158" s="98" t="s">
        <v>92</v>
      </c>
      <c r="AE158" s="98" t="s">
        <v>39</v>
      </c>
      <c r="AF158" s="131" t="s">
        <v>39</v>
      </c>
      <c r="AG158" s="126"/>
      <c r="AH158" s="191"/>
    </row>
    <row r="159" spans="1:34" s="3" customFormat="1" ht="45" x14ac:dyDescent="0.25">
      <c r="A159" s="16" t="s">
        <v>45</v>
      </c>
      <c r="B159" s="4" t="s">
        <v>568</v>
      </c>
      <c r="C159" s="4" t="s">
        <v>569</v>
      </c>
      <c r="D159" s="4" t="s">
        <v>570</v>
      </c>
      <c r="E159" s="75" t="s">
        <v>211</v>
      </c>
      <c r="F159" s="72" t="b">
        <v>1</v>
      </c>
      <c r="G159" s="75"/>
      <c r="H159" s="16"/>
      <c r="I159" s="75"/>
      <c r="J159" s="16"/>
      <c r="K159" s="75"/>
      <c r="L159" s="16"/>
      <c r="M159" s="75"/>
      <c r="N159" s="16"/>
      <c r="O159" s="19"/>
      <c r="P159" s="5" t="s">
        <v>93</v>
      </c>
      <c r="Q159" s="19"/>
      <c r="R159" s="5" t="s">
        <v>125</v>
      </c>
      <c r="S159" s="4" t="s">
        <v>504</v>
      </c>
      <c r="T159" s="4"/>
      <c r="U159" s="102"/>
      <c r="V159" s="46"/>
      <c r="W159" s="46" t="s">
        <v>436</v>
      </c>
      <c r="X15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59" s="46" t="s">
        <v>529</v>
      </c>
      <c r="Z159" s="46" t="s">
        <v>437</v>
      </c>
      <c r="AA15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59" s="98" t="s">
        <v>39</v>
      </c>
      <c r="AC159" s="98" t="s">
        <v>39</v>
      </c>
      <c r="AD159" s="98" t="s">
        <v>39</v>
      </c>
      <c r="AE159" s="98" t="s">
        <v>39</v>
      </c>
      <c r="AF159" s="131" t="s">
        <v>211</v>
      </c>
      <c r="AG159" s="126"/>
      <c r="AH159" s="191"/>
    </row>
    <row r="160" spans="1:34" s="3" customFormat="1" ht="30" x14ac:dyDescent="0.25">
      <c r="A160" s="16" t="s">
        <v>45</v>
      </c>
      <c r="B160" s="4" t="s">
        <v>571</v>
      </c>
      <c r="C160" s="4" t="s">
        <v>572</v>
      </c>
      <c r="D160" s="4" t="s">
        <v>573</v>
      </c>
      <c r="E160" s="74" t="s">
        <v>150</v>
      </c>
      <c r="F160" s="71" t="b">
        <v>1</v>
      </c>
      <c r="G160" s="74"/>
      <c r="H160" s="46"/>
      <c r="I160" s="74"/>
      <c r="J160" s="46"/>
      <c r="K160" s="74"/>
      <c r="L160" s="46"/>
      <c r="M160" s="74"/>
      <c r="N160" s="46"/>
      <c r="O160" s="5"/>
      <c r="P160" s="5" t="s">
        <v>93</v>
      </c>
      <c r="Q160" s="5"/>
      <c r="R160" s="5" t="s">
        <v>125</v>
      </c>
      <c r="S160" s="4" t="s">
        <v>504</v>
      </c>
      <c r="T160" s="4"/>
      <c r="U160" s="102"/>
      <c r="V160" s="46"/>
      <c r="W160" s="46" t="s">
        <v>436</v>
      </c>
      <c r="X16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60" s="46" t="s">
        <v>529</v>
      </c>
      <c r="Z160" s="46" t="s">
        <v>437</v>
      </c>
      <c r="AA16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2М Разработан</v>
      </c>
      <c r="AB160" s="98" t="s">
        <v>150</v>
      </c>
      <c r="AC160" s="98" t="s">
        <v>39</v>
      </c>
      <c r="AD160" s="98" t="s">
        <v>39</v>
      </c>
      <c r="AE160" s="98" t="s">
        <v>39</v>
      </c>
      <c r="AF160" s="131" t="s">
        <v>150</v>
      </c>
      <c r="AG160" s="126"/>
      <c r="AH160" s="193" t="s">
        <v>1105</v>
      </c>
    </row>
    <row r="161" spans="1:34" s="3" customFormat="1" ht="45" x14ac:dyDescent="0.25">
      <c r="A161" s="16" t="s">
        <v>45</v>
      </c>
      <c r="B161" s="4" t="s">
        <v>574</v>
      </c>
      <c r="C161" s="4" t="s">
        <v>575</v>
      </c>
      <c r="D161" s="4" t="s">
        <v>576</v>
      </c>
      <c r="E161" s="74" t="s">
        <v>92</v>
      </c>
      <c r="F161" s="71" t="b">
        <v>1</v>
      </c>
      <c r="G161" s="74"/>
      <c r="H161" s="46"/>
      <c r="I161" s="79"/>
      <c r="J161" s="80"/>
      <c r="K161" s="79"/>
      <c r="L161" s="80"/>
      <c r="M161" s="79"/>
      <c r="N161" s="80"/>
      <c r="O161" s="5"/>
      <c r="P161" s="5" t="s">
        <v>93</v>
      </c>
      <c r="Q161" s="5"/>
      <c r="R161" s="5" t="s">
        <v>125</v>
      </c>
      <c r="S161" s="4" t="s">
        <v>504</v>
      </c>
      <c r="T161" s="4"/>
      <c r="U161" s="102"/>
      <c r="V161" s="46"/>
      <c r="W161" s="46" t="s">
        <v>436</v>
      </c>
      <c r="X16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61" s="46" t="s">
        <v>529</v>
      </c>
      <c r="Z161" s="46" t="s">
        <v>437</v>
      </c>
      <c r="AA16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61" s="98" t="s">
        <v>39</v>
      </c>
      <c r="AC161" s="98" t="s">
        <v>39</v>
      </c>
      <c r="AD161" s="98" t="s">
        <v>92</v>
      </c>
      <c r="AE161" s="98" t="s">
        <v>39</v>
      </c>
      <c r="AF161" s="131" t="s">
        <v>39</v>
      </c>
      <c r="AG161" s="126"/>
      <c r="AH161" s="191"/>
    </row>
    <row r="162" spans="1:34" s="3" customFormat="1" ht="30" x14ac:dyDescent="0.25">
      <c r="A162" s="16" t="s">
        <v>45</v>
      </c>
      <c r="B162" s="4" t="s">
        <v>577</v>
      </c>
      <c r="C162" s="4" t="s">
        <v>578</v>
      </c>
      <c r="D162" s="4" t="s">
        <v>579</v>
      </c>
      <c r="E162" s="74" t="s">
        <v>211</v>
      </c>
      <c r="F162" s="71" t="b">
        <v>1</v>
      </c>
      <c r="G162" s="74"/>
      <c r="H162" s="46"/>
      <c r="I162" s="74"/>
      <c r="J162" s="46"/>
      <c r="K162" s="74"/>
      <c r="L162" s="46"/>
      <c r="M162" s="74"/>
      <c r="N162" s="46"/>
      <c r="O162" s="5"/>
      <c r="P162" s="5" t="s">
        <v>93</v>
      </c>
      <c r="Q162" s="5"/>
      <c r="R162" s="5" t="s">
        <v>125</v>
      </c>
      <c r="S162" s="4" t="s">
        <v>504</v>
      </c>
      <c r="T162" s="4"/>
      <c r="U162" s="102"/>
      <c r="V162" s="46"/>
      <c r="W162" s="46" t="s">
        <v>436</v>
      </c>
      <c r="X16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62" s="46" t="s">
        <v>529</v>
      </c>
      <c r="Z162" s="46" t="s">
        <v>437</v>
      </c>
      <c r="AA16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62" s="98" t="s">
        <v>39</v>
      </c>
      <c r="AC162" s="98" t="s">
        <v>39</v>
      </c>
      <c r="AD162" s="98" t="s">
        <v>39</v>
      </c>
      <c r="AE162" s="98" t="s">
        <v>39</v>
      </c>
      <c r="AF162" s="131" t="s">
        <v>211</v>
      </c>
      <c r="AG162" s="126"/>
      <c r="AH162" s="191"/>
    </row>
    <row r="163" spans="1:34" ht="45" x14ac:dyDescent="0.25">
      <c r="A163" s="16" t="s">
        <v>45</v>
      </c>
      <c r="B163" s="4" t="s">
        <v>580</v>
      </c>
      <c r="C163" s="4" t="s">
        <v>581</v>
      </c>
      <c r="D163" s="4" t="s">
        <v>582</v>
      </c>
      <c r="E163" s="74" t="s">
        <v>211</v>
      </c>
      <c r="F163" s="71" t="b">
        <v>1</v>
      </c>
      <c r="G163" s="74"/>
      <c r="H163" s="46"/>
      <c r="I163" s="75"/>
      <c r="J163" s="16"/>
      <c r="K163" s="75"/>
      <c r="L163" s="16"/>
      <c r="M163" s="75"/>
      <c r="N163" s="16"/>
      <c r="O163" s="19"/>
      <c r="P163" s="5" t="s">
        <v>93</v>
      </c>
      <c r="Q163" s="19"/>
      <c r="R163" s="5" t="s">
        <v>125</v>
      </c>
      <c r="S163" s="4" t="s">
        <v>504</v>
      </c>
      <c r="T163" s="4"/>
      <c r="U163" s="102"/>
      <c r="V163" s="46"/>
      <c r="W163" s="46" t="s">
        <v>436</v>
      </c>
      <c r="X16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63" s="46" t="s">
        <v>529</v>
      </c>
      <c r="Z163" s="46" t="s">
        <v>437</v>
      </c>
      <c r="AA16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63" s="98" t="s">
        <v>39</v>
      </c>
      <c r="AC163" s="98" t="s">
        <v>39</v>
      </c>
      <c r="AD163" s="98" t="s">
        <v>39</v>
      </c>
      <c r="AE163" s="98" t="s">
        <v>39</v>
      </c>
      <c r="AF163" s="131" t="s">
        <v>39</v>
      </c>
      <c r="AG163" s="127"/>
      <c r="AH163" s="55"/>
    </row>
    <row r="164" spans="1:34" s="3" customFormat="1" ht="60" x14ac:dyDescent="0.25">
      <c r="A164" s="16" t="s">
        <v>45</v>
      </c>
      <c r="B164" s="4" t="s">
        <v>583</v>
      </c>
      <c r="C164" s="4" t="s">
        <v>584</v>
      </c>
      <c r="D164" s="4" t="s">
        <v>585</v>
      </c>
      <c r="E164" s="74" t="s">
        <v>211</v>
      </c>
      <c r="F164" s="71" t="b">
        <v>1</v>
      </c>
      <c r="G164" s="74"/>
      <c r="H164" s="46"/>
      <c r="I164" s="75"/>
      <c r="J164" s="16"/>
      <c r="K164" s="75"/>
      <c r="L164" s="16"/>
      <c r="M164" s="75"/>
      <c r="N164" s="16"/>
      <c r="O164" s="19"/>
      <c r="P164" s="5" t="s">
        <v>93</v>
      </c>
      <c r="Q164" s="19"/>
      <c r="R164" s="5" t="s">
        <v>125</v>
      </c>
      <c r="S164" s="4" t="s">
        <v>504</v>
      </c>
      <c r="T164" s="4"/>
      <c r="U164" s="102"/>
      <c r="V164" s="46"/>
      <c r="W164" s="46" t="s">
        <v>436</v>
      </c>
      <c r="X16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64" s="46" t="s">
        <v>529</v>
      </c>
      <c r="Z164" s="46" t="s">
        <v>437</v>
      </c>
      <c r="AA16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64" s="98" t="s">
        <v>39</v>
      </c>
      <c r="AC164" s="98" t="s">
        <v>39</v>
      </c>
      <c r="AD164" s="98" t="s">
        <v>39</v>
      </c>
      <c r="AE164" s="98" t="s">
        <v>39</v>
      </c>
      <c r="AF164" s="131" t="s">
        <v>39</v>
      </c>
      <c r="AG164" s="126"/>
      <c r="AH164" s="191"/>
    </row>
    <row r="165" spans="1:34" s="3" customFormat="1" ht="30" x14ac:dyDescent="0.25">
      <c r="A165" s="15"/>
      <c r="B165" s="35" t="s">
        <v>586</v>
      </c>
      <c r="C165" s="14" t="s">
        <v>587</v>
      </c>
      <c r="D165" s="14" t="s">
        <v>588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41"/>
      <c r="T165" s="41"/>
      <c r="U165" s="54"/>
      <c r="V165" s="54"/>
      <c r="W165" s="51"/>
      <c r="X165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65" s="44"/>
      <c r="Z165" s="44" t="s">
        <v>589</v>
      </c>
      <c r="AA165" s="54"/>
      <c r="AB165" s="103" t="s">
        <v>39</v>
      </c>
      <c r="AC165" s="103" t="s">
        <v>39</v>
      </c>
      <c r="AD165" s="103" t="s">
        <v>39</v>
      </c>
      <c r="AE165" s="103" t="s">
        <v>39</v>
      </c>
      <c r="AF165" s="134" t="s">
        <v>39</v>
      </c>
      <c r="AG165" s="139" t="s">
        <v>39</v>
      </c>
      <c r="AH165" s="191"/>
    </row>
    <row r="166" spans="1:34" s="3" customFormat="1" ht="75" x14ac:dyDescent="0.25">
      <c r="A166" s="16" t="s">
        <v>45</v>
      </c>
      <c r="B166" s="26" t="s">
        <v>590</v>
      </c>
      <c r="C166" s="26" t="s">
        <v>591</v>
      </c>
      <c r="D166" s="26" t="s">
        <v>592</v>
      </c>
      <c r="E166" s="76" t="s">
        <v>92</v>
      </c>
      <c r="F166" s="64"/>
      <c r="G166" s="76"/>
      <c r="H166" s="64"/>
      <c r="I166" s="76"/>
      <c r="J166" s="64"/>
      <c r="K166" s="76"/>
      <c r="L166" s="64"/>
      <c r="M166" s="76"/>
      <c r="N166" s="64"/>
      <c r="O166" s="12" t="s">
        <v>125</v>
      </c>
      <c r="P166" s="12"/>
      <c r="Q166" s="12"/>
      <c r="R166" s="12"/>
      <c r="S166" s="26"/>
      <c r="T166" s="117"/>
      <c r="U166" s="64"/>
      <c r="V166" s="64"/>
      <c r="W166" s="16"/>
      <c r="X16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66" s="46"/>
      <c r="Z166" s="46"/>
      <c r="AA166" s="53" t="s">
        <v>51</v>
      </c>
      <c r="AB166" s="53" t="s">
        <v>39</v>
      </c>
      <c r="AC166" s="53" t="s">
        <v>39</v>
      </c>
      <c r="AD166" s="53" t="s">
        <v>39</v>
      </c>
      <c r="AE166" s="53" t="s">
        <v>39</v>
      </c>
      <c r="AF166" s="53" t="s">
        <v>39</v>
      </c>
      <c r="AH166" s="191"/>
    </row>
    <row r="167" spans="1:34" s="3" customFormat="1" ht="120" x14ac:dyDescent="0.25">
      <c r="A167" s="16" t="s">
        <v>45</v>
      </c>
      <c r="B167" s="26" t="s">
        <v>593</v>
      </c>
      <c r="C167" s="26" t="s">
        <v>594</v>
      </c>
      <c r="D167" s="26" t="s">
        <v>595</v>
      </c>
      <c r="E167" s="76" t="s">
        <v>55</v>
      </c>
      <c r="F167" s="73" t="b">
        <v>0</v>
      </c>
      <c r="G167" s="76"/>
      <c r="H167" s="64"/>
      <c r="I167" s="83"/>
      <c r="J167" s="84"/>
      <c r="K167" s="83"/>
      <c r="L167" s="84"/>
      <c r="M167" s="83"/>
      <c r="N167" s="84"/>
      <c r="O167" s="12"/>
      <c r="P167" s="12" t="s">
        <v>93</v>
      </c>
      <c r="Q167" s="12"/>
      <c r="R167" s="12" t="s">
        <v>125</v>
      </c>
      <c r="S167" s="26" t="s">
        <v>504</v>
      </c>
      <c r="T167" s="117"/>
      <c r="U167" s="46" t="s">
        <v>332</v>
      </c>
      <c r="V167" s="46"/>
      <c r="W167" s="16"/>
      <c r="X16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167" s="62" t="s">
        <v>95</v>
      </c>
      <c r="Z167" s="46" t="s">
        <v>589</v>
      </c>
      <c r="AA16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2Г Не разработан</v>
      </c>
      <c r="AB167" s="104" t="s">
        <v>39</v>
      </c>
      <c r="AC167" s="104" t="s">
        <v>39</v>
      </c>
      <c r="AD167" s="104" t="s">
        <v>39</v>
      </c>
      <c r="AE167" s="104" t="s">
        <v>39</v>
      </c>
      <c r="AF167" s="135" t="s">
        <v>39</v>
      </c>
      <c r="AG167" s="148"/>
      <c r="AH167" s="191"/>
    </row>
    <row r="168" spans="1:34" s="3" customFormat="1" ht="15.75" x14ac:dyDescent="0.25">
      <c r="A168" s="15"/>
      <c r="B168" s="36" t="s">
        <v>596</v>
      </c>
      <c r="C168" s="9" t="s">
        <v>597</v>
      </c>
      <c r="D168" s="9" t="s">
        <v>598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38"/>
      <c r="T168" s="38"/>
      <c r="U168" s="50"/>
      <c r="V168" s="50"/>
      <c r="W168" s="50"/>
      <c r="X168" s="47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68" s="47"/>
      <c r="Z168" s="47"/>
      <c r="AA168" s="50"/>
      <c r="AB168" s="95"/>
      <c r="AC168" s="95"/>
      <c r="AD168" s="95"/>
      <c r="AE168" s="95"/>
      <c r="AF168" s="128"/>
      <c r="AG168" s="141"/>
      <c r="AH168" s="191"/>
    </row>
    <row r="169" spans="1:34" ht="30" x14ac:dyDescent="0.25">
      <c r="A169" s="15"/>
      <c r="B169" s="33" t="s">
        <v>599</v>
      </c>
      <c r="C169" s="10" t="s">
        <v>600</v>
      </c>
      <c r="D169" s="10" t="s">
        <v>601</v>
      </c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39"/>
      <c r="T169" s="39"/>
      <c r="U169" s="51"/>
      <c r="V169" s="51"/>
      <c r="W169" s="51"/>
      <c r="X169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69" s="44"/>
      <c r="Z169" s="44" t="s">
        <v>602</v>
      </c>
      <c r="AA169" s="51"/>
      <c r="AB169" s="96"/>
      <c r="AC169" s="96"/>
      <c r="AD169" s="96"/>
      <c r="AE169" s="96"/>
      <c r="AF169" s="129"/>
      <c r="AG169" s="152" t="s">
        <v>39</v>
      </c>
      <c r="AH169" s="55"/>
    </row>
    <row r="170" spans="1:34" ht="30" x14ac:dyDescent="0.25">
      <c r="A170" s="16" t="s">
        <v>45</v>
      </c>
      <c r="B170" s="4" t="s">
        <v>603</v>
      </c>
      <c r="C170" s="4" t="s">
        <v>604</v>
      </c>
      <c r="D170" s="4" t="s">
        <v>605</v>
      </c>
      <c r="E170" s="74" t="s">
        <v>49</v>
      </c>
      <c r="F170" s="71" t="b">
        <v>1</v>
      </c>
      <c r="G170" s="81"/>
      <c r="H170" s="15"/>
      <c r="I170" s="81"/>
      <c r="J170" s="15"/>
      <c r="K170" s="79"/>
      <c r="L170" s="80"/>
      <c r="M170" s="79"/>
      <c r="N170" s="80"/>
      <c r="O170" s="5"/>
      <c r="P170" s="5" t="s">
        <v>93</v>
      </c>
      <c r="Q170" s="5"/>
      <c r="R170" s="5" t="s">
        <v>125</v>
      </c>
      <c r="S170" s="8"/>
      <c r="T170" s="8"/>
      <c r="U170" s="102"/>
      <c r="V170" s="46"/>
      <c r="W170" s="46" t="s">
        <v>606</v>
      </c>
      <c r="X17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Константин Кочетков 
+381 69 8025 072</v>
      </c>
      <c r="Y170" s="46" t="s">
        <v>607</v>
      </c>
      <c r="Z170" s="46"/>
      <c r="AA17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0" s="105" t="s">
        <v>39</v>
      </c>
      <c r="AC170" s="105" t="s">
        <v>39</v>
      </c>
      <c r="AD170" s="105" t="s">
        <v>39</v>
      </c>
      <c r="AE170" s="105" t="s">
        <v>39</v>
      </c>
      <c r="AF170" s="136" t="s">
        <v>39</v>
      </c>
      <c r="AG170" s="127"/>
      <c r="AH170" s="55"/>
    </row>
    <row r="171" spans="1:34" ht="30" x14ac:dyDescent="0.25">
      <c r="A171" s="16" t="s">
        <v>45</v>
      </c>
      <c r="B171" s="4" t="s">
        <v>608</v>
      </c>
      <c r="C171" s="4" t="s">
        <v>609</v>
      </c>
      <c r="D171" s="4" t="s">
        <v>610</v>
      </c>
      <c r="E171" s="74" t="s">
        <v>49</v>
      </c>
      <c r="F171" s="71" t="b">
        <v>1</v>
      </c>
      <c r="G171" s="81"/>
      <c r="H171" s="15"/>
      <c r="I171" s="81"/>
      <c r="J171" s="15"/>
      <c r="K171" s="79"/>
      <c r="L171" s="80"/>
      <c r="M171" s="79"/>
      <c r="N171" s="80"/>
      <c r="O171" s="5"/>
      <c r="P171" s="5" t="s">
        <v>93</v>
      </c>
      <c r="Q171" s="5"/>
      <c r="R171" s="5" t="s">
        <v>125</v>
      </c>
      <c r="S171" s="8"/>
      <c r="T171" s="8"/>
      <c r="U171" s="102"/>
      <c r="V171" s="46"/>
      <c r="W171" s="46" t="s">
        <v>606</v>
      </c>
      <c r="X17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Константин Кочетков 
+381 69 8025 072</v>
      </c>
      <c r="Y171" s="46" t="s">
        <v>607</v>
      </c>
      <c r="Z171" s="46"/>
      <c r="AA17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1" s="105" t="s">
        <v>39</v>
      </c>
      <c r="AC171" s="105" t="s">
        <v>39</v>
      </c>
      <c r="AD171" s="105" t="s">
        <v>39</v>
      </c>
      <c r="AE171" s="105" t="s">
        <v>39</v>
      </c>
      <c r="AF171" s="136" t="s">
        <v>39</v>
      </c>
      <c r="AG171" s="127"/>
      <c r="AH171" s="55"/>
    </row>
    <row r="172" spans="1:34" ht="30" x14ac:dyDescent="0.25">
      <c r="A172" s="16" t="s">
        <v>45</v>
      </c>
      <c r="B172" s="4" t="s">
        <v>611</v>
      </c>
      <c r="C172" s="4" t="s">
        <v>612</v>
      </c>
      <c r="D172" s="4" t="s">
        <v>613</v>
      </c>
      <c r="E172" s="74" t="s">
        <v>49</v>
      </c>
      <c r="F172" s="71" t="b">
        <v>1</v>
      </c>
      <c r="G172" s="81"/>
      <c r="H172" s="15"/>
      <c r="I172" s="81"/>
      <c r="J172" s="15"/>
      <c r="K172" s="79"/>
      <c r="L172" s="80"/>
      <c r="M172" s="79"/>
      <c r="N172" s="80"/>
      <c r="O172" s="5"/>
      <c r="P172" s="5" t="s">
        <v>93</v>
      </c>
      <c r="Q172" s="5"/>
      <c r="R172" s="5" t="s">
        <v>125</v>
      </c>
      <c r="S172" s="8"/>
      <c r="T172" s="8"/>
      <c r="U172" s="102"/>
      <c r="V172" s="46"/>
      <c r="W172" s="46" t="s">
        <v>606</v>
      </c>
      <c r="X17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Константин Кочетков 
+381 69 8025 072</v>
      </c>
      <c r="Y172" s="46" t="s">
        <v>607</v>
      </c>
      <c r="Z172" s="46"/>
      <c r="AA17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2" s="105" t="s">
        <v>39</v>
      </c>
      <c r="AC172" s="105" t="s">
        <v>39</v>
      </c>
      <c r="AD172" s="105" t="s">
        <v>39</v>
      </c>
      <c r="AE172" s="105" t="s">
        <v>39</v>
      </c>
      <c r="AF172" s="136" t="s">
        <v>39</v>
      </c>
      <c r="AG172" s="127"/>
      <c r="AH172" s="55"/>
    </row>
    <row r="173" spans="1:34" s="3" customFormat="1" ht="30" x14ac:dyDescent="0.25">
      <c r="A173" s="16" t="s">
        <v>45</v>
      </c>
      <c r="B173" s="4" t="s">
        <v>614</v>
      </c>
      <c r="C173" s="4" t="s">
        <v>615</v>
      </c>
      <c r="D173" s="4" t="s">
        <v>616</v>
      </c>
      <c r="E173" s="74" t="s">
        <v>49</v>
      </c>
      <c r="F173" s="71" t="b">
        <v>1</v>
      </c>
      <c r="G173" s="81" t="s">
        <v>375</v>
      </c>
      <c r="H173" s="15"/>
      <c r="I173" s="81"/>
      <c r="J173" s="15"/>
      <c r="K173" s="79"/>
      <c r="L173" s="80"/>
      <c r="M173" s="79"/>
      <c r="N173" s="80"/>
      <c r="O173" s="5"/>
      <c r="P173" s="5" t="s">
        <v>93</v>
      </c>
      <c r="Q173" s="5"/>
      <c r="R173" s="5" t="s">
        <v>125</v>
      </c>
      <c r="S173" s="8"/>
      <c r="T173" s="8"/>
      <c r="U173" s="102"/>
      <c r="V173" s="46"/>
      <c r="W173" s="46" t="s">
        <v>606</v>
      </c>
      <c r="X17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Константин Кочетков 
+381 69 8025 072</v>
      </c>
      <c r="Y173" s="46" t="s">
        <v>607</v>
      </c>
      <c r="Z173" s="46"/>
      <c r="AA17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ДЛ Не разработан</v>
      </c>
      <c r="AB173" s="105" t="s">
        <v>39</v>
      </c>
      <c r="AC173" s="105" t="s">
        <v>39</v>
      </c>
      <c r="AD173" s="105" t="s">
        <v>39</v>
      </c>
      <c r="AE173" s="105" t="s">
        <v>39</v>
      </c>
      <c r="AF173" s="136" t="s">
        <v>39</v>
      </c>
      <c r="AG173" s="126"/>
      <c r="AH173" s="191"/>
    </row>
    <row r="174" spans="1:34" s="3" customFormat="1" ht="30" x14ac:dyDescent="0.25">
      <c r="A174" s="16" t="s">
        <v>45</v>
      </c>
      <c r="B174" s="4" t="s">
        <v>617</v>
      </c>
      <c r="C174" s="4" t="s">
        <v>618</v>
      </c>
      <c r="D174" s="4" t="s">
        <v>619</v>
      </c>
      <c r="E174" s="74" t="s">
        <v>49</v>
      </c>
      <c r="F174" s="71" t="b">
        <v>1</v>
      </c>
      <c r="G174" s="81"/>
      <c r="H174" s="15"/>
      <c r="I174" s="81"/>
      <c r="J174" s="15"/>
      <c r="K174" s="79"/>
      <c r="L174" s="80"/>
      <c r="M174" s="79"/>
      <c r="N174" s="80"/>
      <c r="O174" s="5"/>
      <c r="P174" s="5" t="s">
        <v>93</v>
      </c>
      <c r="Q174" s="5"/>
      <c r="R174" s="5" t="s">
        <v>125</v>
      </c>
      <c r="S174" s="8"/>
      <c r="T174" s="8"/>
      <c r="U174" s="102"/>
      <c r="V174" s="46"/>
      <c r="W174" s="46" t="s">
        <v>606</v>
      </c>
      <c r="X17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Константин Кочетков 
+381 69 8025 072</v>
      </c>
      <c r="Y174" s="46" t="s">
        <v>607</v>
      </c>
      <c r="Z174" s="46" t="s">
        <v>620</v>
      </c>
      <c r="AA17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4" s="105" t="s">
        <v>39</v>
      </c>
      <c r="AC174" s="105" t="s">
        <v>39</v>
      </c>
      <c r="AD174" s="105" t="s">
        <v>49</v>
      </c>
      <c r="AE174" s="105" t="s">
        <v>49</v>
      </c>
      <c r="AF174" s="136" t="s">
        <v>39</v>
      </c>
      <c r="AG174" s="126"/>
      <c r="AH174" s="191"/>
    </row>
    <row r="175" spans="1:34" s="3" customFormat="1" ht="30" x14ac:dyDescent="0.25">
      <c r="A175" s="16" t="s">
        <v>45</v>
      </c>
      <c r="B175" s="4" t="s">
        <v>621</v>
      </c>
      <c r="C175" s="4" t="s">
        <v>622</v>
      </c>
      <c r="D175" s="4" t="s">
        <v>622</v>
      </c>
      <c r="E175" s="74" t="s">
        <v>49</v>
      </c>
      <c r="F175" s="71" t="b">
        <v>1</v>
      </c>
      <c r="G175" s="81" t="s">
        <v>375</v>
      </c>
      <c r="H175" s="15"/>
      <c r="I175" s="81"/>
      <c r="J175" s="15"/>
      <c r="K175" s="79"/>
      <c r="L175" s="80"/>
      <c r="M175" s="79"/>
      <c r="N175" s="80"/>
      <c r="O175" s="5"/>
      <c r="P175" s="5" t="s">
        <v>93</v>
      </c>
      <c r="Q175" s="5"/>
      <c r="R175" s="5" t="s">
        <v>125</v>
      </c>
      <c r="S175" s="8"/>
      <c r="T175" s="8"/>
      <c r="U175" s="102"/>
      <c r="V175" s="46"/>
      <c r="W175" s="46" t="s">
        <v>397</v>
      </c>
      <c r="X17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75" s="46" t="s">
        <v>607</v>
      </c>
      <c r="Z175" s="46" t="s">
        <v>421</v>
      </c>
      <c r="AA17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ДЛ Не разработан</v>
      </c>
      <c r="AB175" s="106" t="s">
        <v>39</v>
      </c>
      <c r="AC175" s="106" t="s">
        <v>39</v>
      </c>
      <c r="AD175" s="106" t="s">
        <v>39</v>
      </c>
      <c r="AE175" s="106" t="s">
        <v>39</v>
      </c>
      <c r="AF175" s="137" t="s">
        <v>39</v>
      </c>
      <c r="AG175" s="126"/>
      <c r="AH175" s="191"/>
    </row>
    <row r="176" spans="1:34" s="3" customFormat="1" ht="30" x14ac:dyDescent="0.25">
      <c r="A176" s="16" t="s">
        <v>45</v>
      </c>
      <c r="B176" s="4" t="s">
        <v>623</v>
      </c>
      <c r="C176" s="4" t="s">
        <v>624</v>
      </c>
      <c r="D176" s="4" t="s">
        <v>624</v>
      </c>
      <c r="E176" s="74" t="s">
        <v>49</v>
      </c>
      <c r="F176" s="71" t="b">
        <v>1</v>
      </c>
      <c r="G176" s="81"/>
      <c r="H176" s="15"/>
      <c r="I176" s="81"/>
      <c r="J176" s="15"/>
      <c r="K176" s="74"/>
      <c r="L176" s="46"/>
      <c r="M176" s="74"/>
      <c r="N176" s="46"/>
      <c r="O176" s="5"/>
      <c r="P176" s="5" t="s">
        <v>93</v>
      </c>
      <c r="Q176" s="5"/>
      <c r="R176" s="5" t="s">
        <v>125</v>
      </c>
      <c r="S176" s="8"/>
      <c r="T176" s="8"/>
      <c r="U176" s="102"/>
      <c r="V176" s="46"/>
      <c r="W176" s="46" t="s">
        <v>397</v>
      </c>
      <c r="X17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76" s="46" t="s">
        <v>607</v>
      </c>
      <c r="Z176" s="46"/>
      <c r="AA17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6" s="106" t="s">
        <v>39</v>
      </c>
      <c r="AC176" s="106" t="s">
        <v>39</v>
      </c>
      <c r="AD176" s="106" t="s">
        <v>39</v>
      </c>
      <c r="AE176" s="106" t="s">
        <v>39</v>
      </c>
      <c r="AF176" s="137" t="s">
        <v>39</v>
      </c>
      <c r="AG176" s="126"/>
      <c r="AH176" s="191"/>
    </row>
    <row r="177" spans="1:34" s="3" customFormat="1" ht="30" x14ac:dyDescent="0.25">
      <c r="A177" s="16" t="s">
        <v>45</v>
      </c>
      <c r="B177" s="4" t="s">
        <v>625</v>
      </c>
      <c r="C177" s="4" t="s">
        <v>626</v>
      </c>
      <c r="D177" s="4" t="s">
        <v>626</v>
      </c>
      <c r="E177" s="74" t="s">
        <v>49</v>
      </c>
      <c r="F177" s="71" t="b">
        <v>1</v>
      </c>
      <c r="G177" s="81"/>
      <c r="H177" s="15"/>
      <c r="I177" s="81"/>
      <c r="J177" s="15"/>
      <c r="K177" s="74"/>
      <c r="L177" s="46"/>
      <c r="M177" s="74"/>
      <c r="N177" s="46"/>
      <c r="O177" s="5"/>
      <c r="P177" s="5" t="s">
        <v>93</v>
      </c>
      <c r="Q177" s="5"/>
      <c r="R177" s="5" t="s">
        <v>125</v>
      </c>
      <c r="S177" s="8"/>
      <c r="T177" s="8"/>
      <c r="U177" s="102"/>
      <c r="V177" s="46"/>
      <c r="W177" s="46" t="s">
        <v>377</v>
      </c>
      <c r="X17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Павел Тихомиров
+381 69 707 537</v>
      </c>
      <c r="Y177" s="46" t="s">
        <v>607</v>
      </c>
      <c r="Z177" s="46"/>
      <c r="AA17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7" s="106" t="s">
        <v>39</v>
      </c>
      <c r="AC177" s="106" t="s">
        <v>39</v>
      </c>
      <c r="AD177" s="106" t="s">
        <v>39</v>
      </c>
      <c r="AE177" s="106" t="s">
        <v>39</v>
      </c>
      <c r="AF177" s="137" t="s">
        <v>39</v>
      </c>
      <c r="AG177" s="126"/>
      <c r="AH177" s="191"/>
    </row>
    <row r="178" spans="1:34" ht="45" x14ac:dyDescent="0.25">
      <c r="A178" s="15"/>
      <c r="B178" s="33" t="s">
        <v>627</v>
      </c>
      <c r="C178" s="10" t="s">
        <v>628</v>
      </c>
      <c r="D178" s="10" t="s">
        <v>629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39"/>
      <c r="T178" s="39"/>
      <c r="U178" s="51"/>
      <c r="V178" s="51"/>
      <c r="W178" s="51"/>
      <c r="X178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78" s="44"/>
      <c r="Z178" s="44" t="s">
        <v>630</v>
      </c>
      <c r="AA178" s="51"/>
      <c r="AB178" s="96"/>
      <c r="AC178" s="96"/>
      <c r="AD178" s="96"/>
      <c r="AE178" s="96"/>
      <c r="AF178" s="129"/>
      <c r="AG178" s="152" t="s">
        <v>39</v>
      </c>
      <c r="AH178" s="55"/>
    </row>
    <row r="179" spans="1:34" s="3" customFormat="1" ht="30" x14ac:dyDescent="0.25">
      <c r="A179" s="16" t="s">
        <v>45</v>
      </c>
      <c r="B179" s="4" t="s">
        <v>631</v>
      </c>
      <c r="C179" s="4" t="s">
        <v>632</v>
      </c>
      <c r="D179" s="4" t="s">
        <v>633</v>
      </c>
      <c r="E179" s="74" t="s">
        <v>49</v>
      </c>
      <c r="F179" s="71" t="b">
        <v>1</v>
      </c>
      <c r="G179" s="81"/>
      <c r="H179" s="15"/>
      <c r="I179" s="85"/>
      <c r="J179" s="15"/>
      <c r="K179" s="85"/>
      <c r="L179" s="15"/>
      <c r="M179" s="85"/>
      <c r="N179" s="15"/>
      <c r="O179" s="19"/>
      <c r="P179" s="5" t="s">
        <v>93</v>
      </c>
      <c r="Q179" s="19"/>
      <c r="R179" s="19"/>
      <c r="S179" s="26" t="s">
        <v>504</v>
      </c>
      <c r="T179" s="26"/>
      <c r="U179" s="102"/>
      <c r="V179" s="46"/>
      <c r="W179" s="46" t="s">
        <v>436</v>
      </c>
      <c r="X17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79" s="46" t="s">
        <v>607</v>
      </c>
      <c r="Z179" s="46" t="s">
        <v>634</v>
      </c>
      <c r="AA17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179" s="106" t="s">
        <v>39</v>
      </c>
      <c r="AC179" s="106" t="s">
        <v>49</v>
      </c>
      <c r="AD179" s="106" t="s">
        <v>39</v>
      </c>
      <c r="AE179" s="106" t="s">
        <v>39</v>
      </c>
      <c r="AF179" s="137" t="s">
        <v>39</v>
      </c>
      <c r="AG179" s="126"/>
      <c r="AH179" s="191"/>
    </row>
    <row r="180" spans="1:34" ht="45" x14ac:dyDescent="0.25">
      <c r="A180" s="16" t="s">
        <v>45</v>
      </c>
      <c r="B180" s="4" t="s">
        <v>635</v>
      </c>
      <c r="C180" s="4" t="s">
        <v>636</v>
      </c>
      <c r="D180" s="4" t="s">
        <v>637</v>
      </c>
      <c r="E180" s="74" t="s">
        <v>92</v>
      </c>
      <c r="F180" s="71" t="b">
        <v>1</v>
      </c>
      <c r="G180" s="81"/>
      <c r="H180" s="15"/>
      <c r="I180" s="85"/>
      <c r="J180" s="15"/>
      <c r="K180" s="85"/>
      <c r="L180" s="15"/>
      <c r="M180" s="85"/>
      <c r="N180" s="15"/>
      <c r="O180" s="19"/>
      <c r="P180" s="5" t="s">
        <v>93</v>
      </c>
      <c r="Q180" s="19"/>
      <c r="R180" s="19"/>
      <c r="S180" s="26" t="s">
        <v>504</v>
      </c>
      <c r="T180" s="26"/>
      <c r="U180" s="102"/>
      <c r="V180" s="46"/>
      <c r="W180" s="46" t="s">
        <v>436</v>
      </c>
      <c r="X18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0" s="46" t="s">
        <v>607</v>
      </c>
      <c r="Z180" s="46" t="s">
        <v>530</v>
      </c>
      <c r="AA18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0" s="106" t="s">
        <v>39</v>
      </c>
      <c r="AC180" s="106" t="s">
        <v>92</v>
      </c>
      <c r="AD180" s="106" t="s">
        <v>39</v>
      </c>
      <c r="AE180" s="106" t="s">
        <v>39</v>
      </c>
      <c r="AF180" s="137" t="s">
        <v>39</v>
      </c>
      <c r="AG180" s="127"/>
      <c r="AH180" s="55"/>
    </row>
    <row r="181" spans="1:34" s="3" customFormat="1" ht="30" x14ac:dyDescent="0.25">
      <c r="A181" s="16" t="s">
        <v>45</v>
      </c>
      <c r="B181" s="4" t="s">
        <v>638</v>
      </c>
      <c r="C181" s="4" t="s">
        <v>639</v>
      </c>
      <c r="D181" s="4" t="s">
        <v>640</v>
      </c>
      <c r="E181" s="74" t="s">
        <v>92</v>
      </c>
      <c r="F181" s="71" t="b">
        <v>1</v>
      </c>
      <c r="G181" s="81"/>
      <c r="H181" s="15"/>
      <c r="I181" s="85"/>
      <c r="J181" s="15"/>
      <c r="K181" s="85"/>
      <c r="L181" s="15"/>
      <c r="M181" s="85"/>
      <c r="N181" s="15"/>
      <c r="O181" s="19"/>
      <c r="P181" s="5" t="s">
        <v>93</v>
      </c>
      <c r="Q181" s="19"/>
      <c r="R181" s="19"/>
      <c r="S181" s="26" t="s">
        <v>504</v>
      </c>
      <c r="T181" s="26"/>
      <c r="U181" s="102"/>
      <c r="V181" s="46"/>
      <c r="W181" s="46" t="s">
        <v>436</v>
      </c>
      <c r="X18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1" s="46" t="s">
        <v>607</v>
      </c>
      <c r="Z181" s="46" t="s">
        <v>437</v>
      </c>
      <c r="AA18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1" s="106" t="s">
        <v>39</v>
      </c>
      <c r="AC181" s="106" t="s">
        <v>92</v>
      </c>
      <c r="AD181" s="106" t="s">
        <v>39</v>
      </c>
      <c r="AE181" s="106" t="s">
        <v>39</v>
      </c>
      <c r="AF181" s="137" t="s">
        <v>39</v>
      </c>
      <c r="AG181" s="126"/>
      <c r="AH181" s="191"/>
    </row>
    <row r="182" spans="1:34" s="3" customFormat="1" ht="30" x14ac:dyDescent="0.25">
      <c r="A182" s="16" t="s">
        <v>45</v>
      </c>
      <c r="B182" s="4" t="s">
        <v>641</v>
      </c>
      <c r="C182" s="4" t="s">
        <v>642</v>
      </c>
      <c r="D182" s="4" t="s">
        <v>643</v>
      </c>
      <c r="E182" s="111" t="s">
        <v>92</v>
      </c>
      <c r="F182" s="71" t="b">
        <v>1</v>
      </c>
      <c r="G182" s="74"/>
      <c r="H182" s="46"/>
      <c r="I182" s="85"/>
      <c r="J182" s="15"/>
      <c r="K182" s="85"/>
      <c r="L182" s="15"/>
      <c r="M182" s="85"/>
      <c r="N182" s="15"/>
      <c r="O182" s="19"/>
      <c r="P182" s="5" t="s">
        <v>93</v>
      </c>
      <c r="Q182" s="19"/>
      <c r="R182" s="19"/>
      <c r="S182" s="26" t="s">
        <v>504</v>
      </c>
      <c r="T182" s="26"/>
      <c r="U182" s="102"/>
      <c r="V182" s="46"/>
      <c r="W182" s="46" t="s">
        <v>436</v>
      </c>
      <c r="X18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2" s="46" t="s">
        <v>607</v>
      </c>
      <c r="Z182" s="46" t="s">
        <v>437</v>
      </c>
      <c r="AA18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2" s="106" t="s">
        <v>39</v>
      </c>
      <c r="AC182" s="106" t="s">
        <v>39</v>
      </c>
      <c r="AD182" s="106" t="s">
        <v>39</v>
      </c>
      <c r="AE182" s="106" t="s">
        <v>150</v>
      </c>
      <c r="AF182" s="137" t="s">
        <v>39</v>
      </c>
      <c r="AG182" s="126"/>
      <c r="AH182" s="191"/>
    </row>
    <row r="183" spans="1:34" ht="45" x14ac:dyDescent="0.25">
      <c r="A183" s="16" t="s">
        <v>45</v>
      </c>
      <c r="B183" s="4" t="s">
        <v>644</v>
      </c>
      <c r="C183" s="4" t="s">
        <v>645</v>
      </c>
      <c r="D183" s="4" t="s">
        <v>646</v>
      </c>
      <c r="E183" s="111" t="s">
        <v>92</v>
      </c>
      <c r="F183" s="71" t="b">
        <v>1</v>
      </c>
      <c r="G183" s="74"/>
      <c r="H183" s="46"/>
      <c r="I183" s="85"/>
      <c r="J183" s="15"/>
      <c r="K183" s="85"/>
      <c r="L183" s="15"/>
      <c r="M183" s="85"/>
      <c r="N183" s="15"/>
      <c r="O183" s="19"/>
      <c r="P183" s="5" t="s">
        <v>93</v>
      </c>
      <c r="Q183" s="19"/>
      <c r="R183" s="19"/>
      <c r="S183" s="26" t="s">
        <v>504</v>
      </c>
      <c r="T183" s="26"/>
      <c r="U183" s="102"/>
      <c r="V183" s="46"/>
      <c r="W183" s="46" t="s">
        <v>436</v>
      </c>
      <c r="X18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3" s="46" t="s">
        <v>607</v>
      </c>
      <c r="Z183" s="46" t="s">
        <v>437</v>
      </c>
      <c r="AA18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3" s="106" t="s">
        <v>39</v>
      </c>
      <c r="AC183" s="106" t="s">
        <v>39</v>
      </c>
      <c r="AD183" s="106" t="s">
        <v>39</v>
      </c>
      <c r="AE183" s="106" t="s">
        <v>150</v>
      </c>
      <c r="AF183" s="137" t="s">
        <v>39</v>
      </c>
      <c r="AG183" s="127"/>
      <c r="AH183" s="55"/>
    </row>
    <row r="184" spans="1:34" s="3" customFormat="1" ht="45" x14ac:dyDescent="0.25">
      <c r="A184" s="16" t="s">
        <v>45</v>
      </c>
      <c r="B184" s="4" t="s">
        <v>647</v>
      </c>
      <c r="C184" s="4" t="s">
        <v>648</v>
      </c>
      <c r="D184" s="4" t="s">
        <v>649</v>
      </c>
      <c r="E184" s="74" t="s">
        <v>92</v>
      </c>
      <c r="F184" s="71" t="b">
        <v>1</v>
      </c>
      <c r="G184" s="81"/>
      <c r="H184" s="15"/>
      <c r="I184" s="85"/>
      <c r="J184" s="15"/>
      <c r="K184" s="85"/>
      <c r="L184" s="15"/>
      <c r="M184" s="85"/>
      <c r="N184" s="15"/>
      <c r="O184" s="19"/>
      <c r="P184" s="5" t="s">
        <v>93</v>
      </c>
      <c r="Q184" s="19"/>
      <c r="R184" s="19"/>
      <c r="S184" s="26" t="s">
        <v>504</v>
      </c>
      <c r="T184" s="26"/>
      <c r="U184" s="102"/>
      <c r="V184" s="46"/>
      <c r="W184" s="46" t="s">
        <v>436</v>
      </c>
      <c r="X18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4" s="46" t="s">
        <v>607</v>
      </c>
      <c r="Z184" s="46" t="s">
        <v>437</v>
      </c>
      <c r="AA18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4" s="106" t="s">
        <v>39</v>
      </c>
      <c r="AC184" s="106" t="s">
        <v>92</v>
      </c>
      <c r="AD184" s="106" t="s">
        <v>39</v>
      </c>
      <c r="AE184" s="106" t="s">
        <v>39</v>
      </c>
      <c r="AF184" s="137" t="s">
        <v>39</v>
      </c>
      <c r="AG184" s="126"/>
      <c r="AH184" s="191"/>
    </row>
    <row r="185" spans="1:34" s="3" customFormat="1" ht="60" x14ac:dyDescent="0.25">
      <c r="A185" s="16" t="s">
        <v>45</v>
      </c>
      <c r="B185" s="4" t="s">
        <v>650</v>
      </c>
      <c r="C185" s="4" t="s">
        <v>651</v>
      </c>
      <c r="D185" s="4" t="s">
        <v>652</v>
      </c>
      <c r="E185" s="74" t="s">
        <v>211</v>
      </c>
      <c r="F185" s="71" t="b">
        <v>1</v>
      </c>
      <c r="G185" s="81"/>
      <c r="H185" s="15"/>
      <c r="I185" s="85"/>
      <c r="J185" s="15"/>
      <c r="K185" s="85"/>
      <c r="L185" s="15"/>
      <c r="M185" s="85"/>
      <c r="N185" s="15"/>
      <c r="O185" s="19"/>
      <c r="P185" s="5" t="s">
        <v>93</v>
      </c>
      <c r="Q185" s="19"/>
      <c r="R185" s="19"/>
      <c r="S185" s="26" t="s">
        <v>504</v>
      </c>
      <c r="T185" s="26"/>
      <c r="U185" s="102"/>
      <c r="V185" s="46"/>
      <c r="W185" s="46" t="s">
        <v>436</v>
      </c>
      <c r="X18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5" s="46" t="s">
        <v>607</v>
      </c>
      <c r="Z185" s="46" t="s">
        <v>437</v>
      </c>
      <c r="AA18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85" s="106" t="s">
        <v>39</v>
      </c>
      <c r="AC185" s="106" t="s">
        <v>39</v>
      </c>
      <c r="AD185" s="106" t="s">
        <v>39</v>
      </c>
      <c r="AE185" s="106" t="s">
        <v>39</v>
      </c>
      <c r="AF185" s="137" t="s">
        <v>39</v>
      </c>
      <c r="AG185" s="126"/>
      <c r="AH185" s="191"/>
    </row>
    <row r="186" spans="1:34" s="3" customFormat="1" ht="45" x14ac:dyDescent="0.25">
      <c r="A186" s="16" t="s">
        <v>45</v>
      </c>
      <c r="B186" s="4" t="s">
        <v>653</v>
      </c>
      <c r="C186" s="4" t="s">
        <v>654</v>
      </c>
      <c r="D186" s="4" t="s">
        <v>655</v>
      </c>
      <c r="E186" s="74" t="s">
        <v>92</v>
      </c>
      <c r="F186" s="71" t="b">
        <v>1</v>
      </c>
      <c r="G186" s="81"/>
      <c r="H186" s="15"/>
      <c r="I186" s="85"/>
      <c r="J186" s="15"/>
      <c r="K186" s="85"/>
      <c r="L186" s="15"/>
      <c r="M186" s="85"/>
      <c r="N186" s="15"/>
      <c r="O186" s="19"/>
      <c r="P186" s="5" t="s">
        <v>93</v>
      </c>
      <c r="Q186" s="19"/>
      <c r="R186" s="19"/>
      <c r="S186" s="4" t="s">
        <v>504</v>
      </c>
      <c r="T186" s="4"/>
      <c r="U186" s="102"/>
      <c r="V186" s="46"/>
      <c r="W186" s="46" t="s">
        <v>436</v>
      </c>
      <c r="X18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6" s="46" t="s">
        <v>607</v>
      </c>
      <c r="Z186" s="46" t="s">
        <v>437</v>
      </c>
      <c r="AA18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6" s="106" t="s">
        <v>39</v>
      </c>
      <c r="AC186" s="106" t="s">
        <v>92</v>
      </c>
      <c r="AD186" s="106" t="s">
        <v>39</v>
      </c>
      <c r="AE186" s="106" t="s">
        <v>39</v>
      </c>
      <c r="AF186" s="137" t="s">
        <v>39</v>
      </c>
      <c r="AG186" s="126"/>
      <c r="AH186" s="191"/>
    </row>
    <row r="187" spans="1:34" s="3" customFormat="1" ht="45" x14ac:dyDescent="0.25">
      <c r="A187" s="16" t="s">
        <v>45</v>
      </c>
      <c r="B187" s="4" t="s">
        <v>656</v>
      </c>
      <c r="C187" s="4" t="s">
        <v>657</v>
      </c>
      <c r="D187" s="4" t="s">
        <v>658</v>
      </c>
      <c r="E187" s="74" t="s">
        <v>92</v>
      </c>
      <c r="F187" s="71" t="b">
        <v>1</v>
      </c>
      <c r="G187" s="81"/>
      <c r="H187" s="15"/>
      <c r="I187" s="85"/>
      <c r="J187" s="15"/>
      <c r="K187" s="85"/>
      <c r="L187" s="15"/>
      <c r="M187" s="85"/>
      <c r="N187" s="15"/>
      <c r="O187" s="19"/>
      <c r="P187" s="5" t="s">
        <v>93</v>
      </c>
      <c r="Q187" s="19"/>
      <c r="R187" s="19"/>
      <c r="S187" s="4" t="s">
        <v>504</v>
      </c>
      <c r="T187" s="4"/>
      <c r="U187" s="102"/>
      <c r="V187" s="46"/>
      <c r="W187" s="46" t="s">
        <v>436</v>
      </c>
      <c r="X18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7" s="46" t="s">
        <v>607</v>
      </c>
      <c r="Z187" s="46" t="s">
        <v>437</v>
      </c>
      <c r="AA18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7" s="106" t="s">
        <v>39</v>
      </c>
      <c r="AC187" s="106" t="s">
        <v>92</v>
      </c>
      <c r="AD187" s="106" t="s">
        <v>39</v>
      </c>
      <c r="AE187" s="106" t="s">
        <v>39</v>
      </c>
      <c r="AF187" s="137" t="s">
        <v>39</v>
      </c>
      <c r="AG187" s="126"/>
      <c r="AH187" s="191"/>
    </row>
    <row r="188" spans="1:34" s="3" customFormat="1" ht="60" x14ac:dyDescent="0.25">
      <c r="A188" s="16" t="s">
        <v>45</v>
      </c>
      <c r="B188" s="4" t="s">
        <v>659</v>
      </c>
      <c r="C188" s="4" t="s">
        <v>660</v>
      </c>
      <c r="D188" s="4" t="s">
        <v>661</v>
      </c>
      <c r="E188" s="74" t="s">
        <v>211</v>
      </c>
      <c r="F188" s="71" t="b">
        <v>1</v>
      </c>
      <c r="G188" s="81"/>
      <c r="H188" s="15"/>
      <c r="I188" s="85"/>
      <c r="J188" s="15"/>
      <c r="K188" s="85"/>
      <c r="L188" s="15"/>
      <c r="M188" s="85"/>
      <c r="N188" s="15"/>
      <c r="O188" s="19"/>
      <c r="P188" s="5" t="s">
        <v>93</v>
      </c>
      <c r="Q188" s="19"/>
      <c r="R188" s="19"/>
      <c r="S188" s="4" t="s">
        <v>504</v>
      </c>
      <c r="T188" s="4"/>
      <c r="U188" s="102"/>
      <c r="V188" s="46"/>
      <c r="W188" s="46" t="s">
        <v>436</v>
      </c>
      <c r="X18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8" s="46" t="s">
        <v>607</v>
      </c>
      <c r="Z188" s="46" t="s">
        <v>437</v>
      </c>
      <c r="AA18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88" s="106" t="s">
        <v>39</v>
      </c>
      <c r="AC188" s="106" t="s">
        <v>39</v>
      </c>
      <c r="AD188" s="106" t="s">
        <v>39</v>
      </c>
      <c r="AE188" s="106" t="s">
        <v>39</v>
      </c>
      <c r="AF188" s="137" t="s">
        <v>39</v>
      </c>
      <c r="AG188" s="126"/>
      <c r="AH188" s="191"/>
    </row>
    <row r="189" spans="1:34" ht="60" x14ac:dyDescent="0.25">
      <c r="A189" s="16" t="s">
        <v>45</v>
      </c>
      <c r="B189" s="4" t="s">
        <v>662</v>
      </c>
      <c r="C189" s="112" t="s">
        <v>663</v>
      </c>
      <c r="D189" s="112" t="s">
        <v>664</v>
      </c>
      <c r="E189" s="74" t="s">
        <v>92</v>
      </c>
      <c r="F189" s="71" t="b">
        <v>1</v>
      </c>
      <c r="G189" s="81"/>
      <c r="H189" s="15"/>
      <c r="I189" s="85"/>
      <c r="J189" s="15"/>
      <c r="K189" s="85"/>
      <c r="L189" s="15"/>
      <c r="M189" s="85"/>
      <c r="N189" s="15"/>
      <c r="O189" s="19"/>
      <c r="P189" s="5" t="s">
        <v>93</v>
      </c>
      <c r="Q189" s="19"/>
      <c r="R189" s="19"/>
      <c r="S189" s="4" t="s">
        <v>504</v>
      </c>
      <c r="T189" s="4"/>
      <c r="U189" s="102"/>
      <c r="V189" s="46"/>
      <c r="W189" s="46" t="s">
        <v>436</v>
      </c>
      <c r="X18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89" s="46" t="s">
        <v>607</v>
      </c>
      <c r="Z189" s="46" t="s">
        <v>537</v>
      </c>
      <c r="AA18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89" s="106" t="s">
        <v>39</v>
      </c>
      <c r="AC189" s="106" t="s">
        <v>92</v>
      </c>
      <c r="AD189" s="106" t="s">
        <v>39</v>
      </c>
      <c r="AE189" s="106" t="s">
        <v>39</v>
      </c>
      <c r="AF189" s="137" t="s">
        <v>39</v>
      </c>
      <c r="AG189" s="127"/>
      <c r="AH189" s="55"/>
    </row>
    <row r="190" spans="1:34" s="3" customFormat="1" ht="45" x14ac:dyDescent="0.25">
      <c r="A190" s="16" t="s">
        <v>45</v>
      </c>
      <c r="B190" s="4" t="s">
        <v>665</v>
      </c>
      <c r="C190" s="4" t="s">
        <v>666</v>
      </c>
      <c r="D190" s="4" t="s">
        <v>582</v>
      </c>
      <c r="E190" s="74" t="s">
        <v>211</v>
      </c>
      <c r="F190" s="71" t="b">
        <v>1</v>
      </c>
      <c r="G190" s="81"/>
      <c r="H190" s="15"/>
      <c r="I190" s="85"/>
      <c r="J190" s="15"/>
      <c r="K190" s="85"/>
      <c r="L190" s="15"/>
      <c r="M190" s="85"/>
      <c r="N190" s="15"/>
      <c r="O190" s="19"/>
      <c r="P190" s="5" t="s">
        <v>93</v>
      </c>
      <c r="Q190" s="19"/>
      <c r="R190" s="19"/>
      <c r="S190" s="4" t="s">
        <v>504</v>
      </c>
      <c r="T190" s="4"/>
      <c r="U190" s="102"/>
      <c r="V190" s="46"/>
      <c r="W190" s="46" t="s">
        <v>436</v>
      </c>
      <c r="X19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90" s="46" t="s">
        <v>607</v>
      </c>
      <c r="Z190" s="46" t="s">
        <v>437</v>
      </c>
      <c r="AA19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90" s="106" t="s">
        <v>39</v>
      </c>
      <c r="AC190" s="106" t="s">
        <v>39</v>
      </c>
      <c r="AD190" s="106" t="s">
        <v>39</v>
      </c>
      <c r="AE190" s="106" t="s">
        <v>39</v>
      </c>
      <c r="AF190" s="137" t="s">
        <v>39</v>
      </c>
      <c r="AG190" s="126"/>
      <c r="AH190" s="191"/>
    </row>
    <row r="191" spans="1:34" s="3" customFormat="1" ht="60" x14ac:dyDescent="0.25">
      <c r="A191" s="16" t="s">
        <v>45</v>
      </c>
      <c r="B191" s="4" t="s">
        <v>667</v>
      </c>
      <c r="C191" s="4" t="s">
        <v>584</v>
      </c>
      <c r="D191" s="4" t="s">
        <v>585</v>
      </c>
      <c r="E191" s="74" t="s">
        <v>211</v>
      </c>
      <c r="F191" s="71" t="b">
        <v>1</v>
      </c>
      <c r="G191" s="81"/>
      <c r="H191" s="15"/>
      <c r="I191" s="85"/>
      <c r="J191" s="15"/>
      <c r="K191" s="85"/>
      <c r="L191" s="15"/>
      <c r="M191" s="85"/>
      <c r="N191" s="15"/>
      <c r="O191" s="19"/>
      <c r="P191" s="5" t="s">
        <v>93</v>
      </c>
      <c r="Q191" s="19"/>
      <c r="R191" s="19"/>
      <c r="S191" s="4" t="s">
        <v>504</v>
      </c>
      <c r="T191" s="4"/>
      <c r="U191" s="102"/>
      <c r="V191" s="46"/>
      <c r="W191" s="46" t="s">
        <v>436</v>
      </c>
      <c r="X19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91" s="46" t="s">
        <v>607</v>
      </c>
      <c r="Z191" s="46" t="s">
        <v>437</v>
      </c>
      <c r="AA19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5Г Разработан</v>
      </c>
      <c r="AB191" s="106" t="s">
        <v>39</v>
      </c>
      <c r="AC191" s="106" t="s">
        <v>39</v>
      </c>
      <c r="AD191" s="106" t="s">
        <v>39</v>
      </c>
      <c r="AE191" s="106" t="s">
        <v>39</v>
      </c>
      <c r="AF191" s="137" t="s">
        <v>39</v>
      </c>
      <c r="AG191" s="126"/>
      <c r="AH191" s="191"/>
    </row>
    <row r="192" spans="1:34" s="3" customFormat="1" ht="15.75" x14ac:dyDescent="0.25">
      <c r="A192" s="15"/>
      <c r="B192" s="33" t="s">
        <v>668</v>
      </c>
      <c r="C192" s="10" t="s">
        <v>669</v>
      </c>
      <c r="D192" s="10" t="s">
        <v>670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39"/>
      <c r="T192" s="39"/>
      <c r="U192" s="51"/>
      <c r="V192" s="51"/>
      <c r="W192" s="51"/>
      <c r="X192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92" s="44"/>
      <c r="Z192" s="44" t="s">
        <v>437</v>
      </c>
      <c r="AA192" s="51"/>
      <c r="AB192" s="96"/>
      <c r="AC192" s="96"/>
      <c r="AD192" s="96"/>
      <c r="AE192" s="96"/>
      <c r="AF192" s="129"/>
      <c r="AG192" s="152" t="s">
        <v>39</v>
      </c>
      <c r="AH192" s="191"/>
    </row>
    <row r="193" spans="1:34" s="3" customFormat="1" ht="30" x14ac:dyDescent="0.25">
      <c r="A193" s="16" t="s">
        <v>45</v>
      </c>
      <c r="B193" s="4" t="s">
        <v>671</v>
      </c>
      <c r="C193" s="4" t="s">
        <v>672</v>
      </c>
      <c r="D193" s="4" t="s">
        <v>672</v>
      </c>
      <c r="E193" s="74" t="s">
        <v>92</v>
      </c>
      <c r="F193" s="71" t="b">
        <v>1</v>
      </c>
      <c r="G193" s="81"/>
      <c r="H193" s="15"/>
      <c r="I193" s="85"/>
      <c r="J193" s="15"/>
      <c r="K193" s="86"/>
      <c r="L193" s="87"/>
      <c r="M193" s="86"/>
      <c r="N193" s="87"/>
      <c r="O193" s="5"/>
      <c r="P193" s="5" t="s">
        <v>93</v>
      </c>
      <c r="Q193" s="5"/>
      <c r="R193" s="5" t="s">
        <v>125</v>
      </c>
      <c r="S193" s="4"/>
      <c r="T193" s="4"/>
      <c r="U193" s="102"/>
      <c r="V193" s="46"/>
      <c r="W193" s="46" t="s">
        <v>436</v>
      </c>
      <c r="X19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93" s="46" t="s">
        <v>607</v>
      </c>
      <c r="Z193" s="46" t="s">
        <v>437</v>
      </c>
      <c r="AA19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93" s="106" t="s">
        <v>39</v>
      </c>
      <c r="AC193" s="106" t="s">
        <v>92</v>
      </c>
      <c r="AD193" s="106" t="s">
        <v>39</v>
      </c>
      <c r="AE193" s="106" t="s">
        <v>39</v>
      </c>
      <c r="AF193" s="137" t="s">
        <v>39</v>
      </c>
      <c r="AG193" s="126"/>
      <c r="AH193" s="191"/>
    </row>
    <row r="194" spans="1:34" s="3" customFormat="1" ht="30" x14ac:dyDescent="0.25">
      <c r="A194" s="16" t="s">
        <v>45</v>
      </c>
      <c r="B194" s="4" t="s">
        <v>673</v>
      </c>
      <c r="C194" s="4" t="s">
        <v>674</v>
      </c>
      <c r="D194" s="4" t="s">
        <v>674</v>
      </c>
      <c r="E194" s="74" t="s">
        <v>92</v>
      </c>
      <c r="F194" s="71" t="b">
        <v>1</v>
      </c>
      <c r="G194" s="81"/>
      <c r="H194" s="15"/>
      <c r="I194" s="85"/>
      <c r="J194" s="15"/>
      <c r="K194" s="86"/>
      <c r="L194" s="87"/>
      <c r="M194" s="86"/>
      <c r="N194" s="87"/>
      <c r="O194" s="5"/>
      <c r="P194" s="5" t="s">
        <v>93</v>
      </c>
      <c r="Q194" s="5"/>
      <c r="R194" s="5" t="s">
        <v>125</v>
      </c>
      <c r="S194" s="4"/>
      <c r="T194" s="4"/>
      <c r="U194" s="102"/>
      <c r="V194" s="46"/>
      <c r="W194" s="46" t="s">
        <v>397</v>
      </c>
      <c r="X19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Иван Половохин 
+381 69 8052 901</v>
      </c>
      <c r="Y194" s="46" t="s">
        <v>607</v>
      </c>
      <c r="Z194" s="46" t="s">
        <v>437</v>
      </c>
      <c r="AA19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94" s="106" t="s">
        <v>39</v>
      </c>
      <c r="AC194" s="106" t="s">
        <v>92</v>
      </c>
      <c r="AD194" s="106" t="s">
        <v>39</v>
      </c>
      <c r="AE194" s="106" t="s">
        <v>39</v>
      </c>
      <c r="AF194" s="137" t="s">
        <v>39</v>
      </c>
      <c r="AG194" s="126"/>
      <c r="AH194" s="191"/>
    </row>
    <row r="195" spans="1:34" s="3" customFormat="1" ht="30" x14ac:dyDescent="0.25">
      <c r="A195" s="16" t="s">
        <v>45</v>
      </c>
      <c r="B195" s="4" t="s">
        <v>675</v>
      </c>
      <c r="C195" s="4" t="s">
        <v>676</v>
      </c>
      <c r="D195" s="4" t="s">
        <v>676</v>
      </c>
      <c r="E195" s="74" t="s">
        <v>92</v>
      </c>
      <c r="F195" s="71" t="b">
        <v>1</v>
      </c>
      <c r="G195" s="81"/>
      <c r="H195" s="15"/>
      <c r="I195" s="85"/>
      <c r="J195" s="15"/>
      <c r="K195" s="86"/>
      <c r="L195" s="87"/>
      <c r="M195" s="86"/>
      <c r="N195" s="87"/>
      <c r="O195" s="5"/>
      <c r="P195" s="5" t="s">
        <v>93</v>
      </c>
      <c r="Q195" s="5"/>
      <c r="R195" s="5" t="s">
        <v>125</v>
      </c>
      <c r="S195" s="4"/>
      <c r="T195" s="4"/>
      <c r="U195" s="102"/>
      <c r="V195" s="46"/>
      <c r="W195" s="46" t="s">
        <v>436</v>
      </c>
      <c r="X19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95" s="46" t="s">
        <v>607</v>
      </c>
      <c r="Z195" s="46" t="s">
        <v>437</v>
      </c>
      <c r="AA19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95" s="106" t="s">
        <v>39</v>
      </c>
      <c r="AC195" s="106" t="s">
        <v>92</v>
      </c>
      <c r="AD195" s="106" t="s">
        <v>39</v>
      </c>
      <c r="AE195" s="106" t="s">
        <v>39</v>
      </c>
      <c r="AF195" s="137" t="s">
        <v>39</v>
      </c>
      <c r="AG195" s="126"/>
      <c r="AH195" s="191"/>
    </row>
    <row r="196" spans="1:34" s="3" customFormat="1" ht="30" x14ac:dyDescent="0.25">
      <c r="A196" s="16" t="s">
        <v>45</v>
      </c>
      <c r="B196" s="4" t="s">
        <v>677</v>
      </c>
      <c r="C196" s="4" t="s">
        <v>678</v>
      </c>
      <c r="D196" s="4" t="s">
        <v>678</v>
      </c>
      <c r="E196" s="74" t="s">
        <v>92</v>
      </c>
      <c r="F196" s="71" t="b">
        <v>1</v>
      </c>
      <c r="G196" s="81"/>
      <c r="H196" s="15"/>
      <c r="I196" s="85"/>
      <c r="J196" s="15"/>
      <c r="K196" s="86"/>
      <c r="L196" s="87"/>
      <c r="M196" s="86"/>
      <c r="N196" s="87"/>
      <c r="O196" s="5"/>
      <c r="P196" s="5" t="s">
        <v>93</v>
      </c>
      <c r="Q196" s="5"/>
      <c r="R196" s="5" t="s">
        <v>125</v>
      </c>
      <c r="S196" s="4"/>
      <c r="T196" s="4"/>
      <c r="U196" s="102"/>
      <c r="V196" s="46"/>
      <c r="W196" s="46" t="s">
        <v>436</v>
      </c>
      <c r="X19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96" s="46" t="s">
        <v>607</v>
      </c>
      <c r="Z196" s="46" t="s">
        <v>437</v>
      </c>
      <c r="AA19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96" s="106" t="s">
        <v>39</v>
      </c>
      <c r="AC196" s="106" t="s">
        <v>92</v>
      </c>
      <c r="AD196" s="106" t="s">
        <v>39</v>
      </c>
      <c r="AE196" s="106" t="s">
        <v>39</v>
      </c>
      <c r="AF196" s="137" t="s">
        <v>39</v>
      </c>
      <c r="AG196" s="126"/>
      <c r="AH196" s="191"/>
    </row>
    <row r="197" spans="1:34" ht="30" x14ac:dyDescent="0.25">
      <c r="A197" s="16" t="s">
        <v>45</v>
      </c>
      <c r="B197" s="4" t="s">
        <v>679</v>
      </c>
      <c r="C197" s="4" t="s">
        <v>680</v>
      </c>
      <c r="D197" s="4" t="s">
        <v>680</v>
      </c>
      <c r="E197" s="74" t="s">
        <v>92</v>
      </c>
      <c r="F197" s="71" t="b">
        <v>1</v>
      </c>
      <c r="G197" s="81"/>
      <c r="H197" s="15"/>
      <c r="I197" s="85"/>
      <c r="J197" s="15"/>
      <c r="K197" s="86"/>
      <c r="L197" s="87"/>
      <c r="M197" s="86"/>
      <c r="N197" s="87"/>
      <c r="O197" s="5"/>
      <c r="P197" s="5" t="s">
        <v>93</v>
      </c>
      <c r="Q197" s="5"/>
      <c r="R197" s="5" t="s">
        <v>125</v>
      </c>
      <c r="S197" s="4"/>
      <c r="T197" s="4"/>
      <c r="U197" s="102"/>
      <c r="V197" s="46"/>
      <c r="W197" s="46" t="s">
        <v>436</v>
      </c>
      <c r="X19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197" s="46" t="s">
        <v>607</v>
      </c>
      <c r="Z197" s="46" t="s">
        <v>437</v>
      </c>
      <c r="AA19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97" s="106" t="s">
        <v>39</v>
      </c>
      <c r="AC197" s="106" t="s">
        <v>92</v>
      </c>
      <c r="AD197" s="106" t="s">
        <v>39</v>
      </c>
      <c r="AE197" s="106" t="s">
        <v>39</v>
      </c>
      <c r="AF197" s="137" t="s">
        <v>39</v>
      </c>
      <c r="AG197" s="127"/>
      <c r="AH197" s="55"/>
    </row>
    <row r="198" spans="1:34" s="3" customFormat="1" ht="15.75" x14ac:dyDescent="0.25">
      <c r="A198" s="15"/>
      <c r="B198" s="33" t="s">
        <v>681</v>
      </c>
      <c r="C198" s="10" t="s">
        <v>682</v>
      </c>
      <c r="D198" s="10" t="s">
        <v>683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39"/>
      <c r="T198" s="39"/>
      <c r="U198" s="51"/>
      <c r="V198" s="51"/>
      <c r="W198" s="51"/>
      <c r="X198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198" s="44"/>
      <c r="Z198" s="44" t="s">
        <v>107</v>
      </c>
      <c r="AA198" s="51"/>
      <c r="AB198" s="96"/>
      <c r="AC198" s="96"/>
      <c r="AD198" s="96"/>
      <c r="AE198" s="96"/>
      <c r="AF198" s="129"/>
      <c r="AG198" s="155" t="s">
        <v>39</v>
      </c>
      <c r="AH198" s="191"/>
    </row>
    <row r="199" spans="1:34" s="3" customFormat="1" ht="105" x14ac:dyDescent="0.25">
      <c r="A199" s="16" t="s">
        <v>45</v>
      </c>
      <c r="B199" s="4" t="s">
        <v>684</v>
      </c>
      <c r="C199" s="4" t="s">
        <v>685</v>
      </c>
      <c r="D199" s="4" t="s">
        <v>686</v>
      </c>
      <c r="E199" s="74" t="s">
        <v>92</v>
      </c>
      <c r="F199" s="71" t="b">
        <v>1</v>
      </c>
      <c r="G199" s="81"/>
      <c r="H199" s="15"/>
      <c r="I199" s="79"/>
      <c r="J199" s="80"/>
      <c r="K199" s="79"/>
      <c r="L199" s="80"/>
      <c r="M199" s="79"/>
      <c r="N199" s="80"/>
      <c r="O199" s="5"/>
      <c r="P199" s="5" t="s">
        <v>93</v>
      </c>
      <c r="Q199" s="17"/>
      <c r="R199" s="5" t="s">
        <v>125</v>
      </c>
      <c r="S199" s="4" t="s">
        <v>687</v>
      </c>
      <c r="T199" s="118"/>
      <c r="U199" s="46"/>
      <c r="V199" s="46" t="s">
        <v>688</v>
      </c>
      <c r="W199" s="16"/>
      <c r="X19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199" s="46" t="s">
        <v>607</v>
      </c>
      <c r="Z199" s="46" t="s">
        <v>107</v>
      </c>
      <c r="AA19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199" s="106" t="s">
        <v>39</v>
      </c>
      <c r="AC199" s="106" t="s">
        <v>92</v>
      </c>
      <c r="AD199" s="106" t="s">
        <v>39</v>
      </c>
      <c r="AE199" s="106" t="s">
        <v>39</v>
      </c>
      <c r="AF199" s="137" t="s">
        <v>39</v>
      </c>
      <c r="AG199" s="157" t="s">
        <v>689</v>
      </c>
      <c r="AH199" s="191"/>
    </row>
    <row r="200" spans="1:34" s="3" customFormat="1" ht="15.75" x14ac:dyDescent="0.25">
      <c r="A200" s="15"/>
      <c r="B200" s="33" t="s">
        <v>690</v>
      </c>
      <c r="C200" s="10" t="s">
        <v>691</v>
      </c>
      <c r="D200" s="10" t="s">
        <v>692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42"/>
      <c r="T200" s="42"/>
      <c r="U200" s="44"/>
      <c r="V200" s="44"/>
      <c r="W200" s="51"/>
      <c r="X200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00" s="44"/>
      <c r="Z200" s="44" t="s">
        <v>620</v>
      </c>
      <c r="AA200" s="44"/>
      <c r="AB200" s="107"/>
      <c r="AC200" s="107"/>
      <c r="AD200" s="107"/>
      <c r="AE200" s="107"/>
      <c r="AF200" s="138"/>
      <c r="AG200" s="156"/>
      <c r="AH200" s="191"/>
    </row>
    <row r="201" spans="1:34" s="3" customFormat="1" ht="120" x14ac:dyDescent="0.25">
      <c r="A201" s="16" t="s">
        <v>45</v>
      </c>
      <c r="B201" s="4" t="s">
        <v>693</v>
      </c>
      <c r="C201" s="4" t="s">
        <v>694</v>
      </c>
      <c r="D201" s="4" t="s">
        <v>695</v>
      </c>
      <c r="E201" s="74" t="s">
        <v>49</v>
      </c>
      <c r="F201" s="71" t="b">
        <v>0</v>
      </c>
      <c r="G201" s="81"/>
      <c r="H201" s="15"/>
      <c r="I201" s="74"/>
      <c r="J201" s="46"/>
      <c r="K201" s="74"/>
      <c r="L201" s="46"/>
      <c r="M201" s="74"/>
      <c r="N201" s="46"/>
      <c r="O201" s="5"/>
      <c r="P201" s="5" t="s">
        <v>93</v>
      </c>
      <c r="Q201" s="5"/>
      <c r="R201" s="5" t="s">
        <v>125</v>
      </c>
      <c r="S201" s="4" t="s">
        <v>696</v>
      </c>
      <c r="T201" s="118"/>
      <c r="U201" s="46" t="s">
        <v>332</v>
      </c>
      <c r="V201" s="46" t="s">
        <v>126</v>
      </c>
      <c r="W201" s="46" t="s">
        <v>377</v>
      </c>
      <c r="X20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Рогач Александр
+381 69 8055 309
+
Павел Тихомиров
+381 69 707 537</v>
      </c>
      <c r="Y201" s="46" t="s">
        <v>697</v>
      </c>
      <c r="Z201" s="46" t="s">
        <v>620</v>
      </c>
      <c r="AA20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01" s="106" t="s">
        <v>39</v>
      </c>
      <c r="AC201" s="106" t="s">
        <v>39</v>
      </c>
      <c r="AD201" s="106" t="s">
        <v>49</v>
      </c>
      <c r="AE201" s="106" t="s">
        <v>49</v>
      </c>
      <c r="AF201" s="137" t="s">
        <v>39</v>
      </c>
      <c r="AG201" s="150"/>
      <c r="AH201" s="191"/>
    </row>
    <row r="202" spans="1:34" s="3" customFormat="1" ht="90" x14ac:dyDescent="0.25">
      <c r="A202" s="16" t="s">
        <v>45</v>
      </c>
      <c r="B202" s="4" t="s">
        <v>698</v>
      </c>
      <c r="C202" s="4" t="s">
        <v>699</v>
      </c>
      <c r="D202" s="4" t="s">
        <v>700</v>
      </c>
      <c r="E202" s="74"/>
      <c r="F202" s="46"/>
      <c r="G202" s="79"/>
      <c r="H202" s="80"/>
      <c r="I202" s="74"/>
      <c r="J202" s="46"/>
      <c r="K202" s="74"/>
      <c r="L202" s="46"/>
      <c r="M202" s="74"/>
      <c r="N202" s="46"/>
      <c r="O202" s="5"/>
      <c r="P202" s="5"/>
      <c r="Q202" s="5" t="s">
        <v>77</v>
      </c>
      <c r="R202" s="5" t="s">
        <v>125</v>
      </c>
      <c r="S202" s="4" t="s">
        <v>696</v>
      </c>
      <c r="T202" s="118"/>
      <c r="U202" s="46"/>
      <c r="V202" s="46"/>
      <c r="W202" s="16"/>
      <c r="X20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02" s="46"/>
      <c r="Z202" s="46" t="s">
        <v>620</v>
      </c>
      <c r="AA202" s="53" t="s">
        <v>51</v>
      </c>
      <c r="AB202" s="53" t="s">
        <v>39</v>
      </c>
      <c r="AC202" s="53" t="s">
        <v>39</v>
      </c>
      <c r="AD202" s="53" t="s">
        <v>39</v>
      </c>
      <c r="AE202" s="53" t="s">
        <v>39</v>
      </c>
      <c r="AF202" s="53" t="s">
        <v>39</v>
      </c>
      <c r="AH202" s="191"/>
    </row>
    <row r="203" spans="1:34" s="3" customFormat="1" ht="15.75" x14ac:dyDescent="0.25">
      <c r="A203" s="15"/>
      <c r="B203" s="33" t="s">
        <v>701</v>
      </c>
      <c r="C203" s="10" t="s">
        <v>702</v>
      </c>
      <c r="D203" s="10" t="s">
        <v>703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39"/>
      <c r="T203" s="39"/>
      <c r="U203" s="51"/>
      <c r="V203" s="51"/>
      <c r="W203" s="51"/>
      <c r="X203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03" s="44"/>
      <c r="Z203" s="44"/>
      <c r="AA203" s="51"/>
      <c r="AB203" s="96"/>
      <c r="AC203" s="96"/>
      <c r="AD203" s="96"/>
      <c r="AE203" s="96"/>
      <c r="AF203" s="129"/>
      <c r="AG203" s="152" t="s">
        <v>39</v>
      </c>
      <c r="AH203" s="191"/>
    </row>
    <row r="204" spans="1:34" s="3" customFormat="1" ht="75" x14ac:dyDescent="0.25">
      <c r="A204" s="16" t="s">
        <v>45</v>
      </c>
      <c r="B204" s="4" t="s">
        <v>704</v>
      </c>
      <c r="C204" s="4" t="s">
        <v>705</v>
      </c>
      <c r="D204" s="4" t="s">
        <v>706</v>
      </c>
      <c r="E204" s="74" t="s">
        <v>49</v>
      </c>
      <c r="F204" s="71" t="b">
        <v>1</v>
      </c>
      <c r="G204" s="81"/>
      <c r="H204" s="15"/>
      <c r="I204" s="74"/>
      <c r="J204" s="46"/>
      <c r="K204" s="74"/>
      <c r="L204" s="46"/>
      <c r="M204" s="74"/>
      <c r="N204" s="46"/>
      <c r="O204" s="5"/>
      <c r="P204" s="5" t="s">
        <v>93</v>
      </c>
      <c r="Q204" s="5"/>
      <c r="R204" s="5"/>
      <c r="S204" s="4"/>
      <c r="T204" s="118"/>
      <c r="U204" s="62" t="s">
        <v>332</v>
      </c>
      <c r="V204" s="62"/>
      <c r="W204" s="63"/>
      <c r="X204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04" s="46" t="s">
        <v>707</v>
      </c>
      <c r="Z204" s="46"/>
      <c r="AA20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04" s="98"/>
      <c r="AC204" s="98"/>
      <c r="AD204" s="98"/>
      <c r="AE204" s="98"/>
      <c r="AF204" s="131"/>
      <c r="AG204" s="126"/>
      <c r="AH204" s="191"/>
    </row>
    <row r="205" spans="1:34" s="3" customFormat="1" ht="75" x14ac:dyDescent="0.25">
      <c r="A205" s="16" t="s">
        <v>45</v>
      </c>
      <c r="B205" s="4" t="s">
        <v>708</v>
      </c>
      <c r="C205" s="4" t="s">
        <v>709</v>
      </c>
      <c r="D205" s="4" t="s">
        <v>710</v>
      </c>
      <c r="E205" s="74" t="s">
        <v>131</v>
      </c>
      <c r="F205" s="71" t="b">
        <v>1</v>
      </c>
      <c r="G205" s="81"/>
      <c r="H205" s="15"/>
      <c r="I205" s="74"/>
      <c r="J205" s="46"/>
      <c r="K205" s="74"/>
      <c r="L205" s="46"/>
      <c r="M205" s="74"/>
      <c r="N205" s="46"/>
      <c r="O205" s="5"/>
      <c r="P205" s="5" t="s">
        <v>93</v>
      </c>
      <c r="Q205" s="5"/>
      <c r="R205" s="5"/>
      <c r="S205" s="4" t="s">
        <v>711</v>
      </c>
      <c r="T205" s="4"/>
      <c r="U205" s="65" t="s">
        <v>332</v>
      </c>
      <c r="V205" s="65"/>
      <c r="W205" s="63"/>
      <c r="X205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05" s="46" t="s">
        <v>707</v>
      </c>
      <c r="Z205" s="46"/>
      <c r="AA20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3Г Разработан</v>
      </c>
      <c r="AB205" s="98"/>
      <c r="AC205" s="98"/>
      <c r="AD205" s="98"/>
      <c r="AE205" s="98"/>
      <c r="AF205" s="131"/>
      <c r="AG205" s="126"/>
      <c r="AH205" s="191"/>
    </row>
    <row r="206" spans="1:34" ht="30" x14ac:dyDescent="0.25">
      <c r="A206" s="15"/>
      <c r="B206" s="33" t="s">
        <v>712</v>
      </c>
      <c r="C206" s="10" t="s">
        <v>713</v>
      </c>
      <c r="D206" s="10" t="s">
        <v>714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42"/>
      <c r="T206" s="42"/>
      <c r="U206" s="44"/>
      <c r="V206" s="44"/>
      <c r="W206" s="51"/>
      <c r="X206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06" s="44"/>
      <c r="Z206" s="44" t="s">
        <v>589</v>
      </c>
      <c r="AA206" s="44"/>
      <c r="AB206" s="107"/>
      <c r="AC206" s="107"/>
      <c r="AD206" s="107"/>
      <c r="AE206" s="107"/>
      <c r="AF206" s="138"/>
      <c r="AG206" s="152" t="s">
        <v>39</v>
      </c>
      <c r="AH206" s="55"/>
    </row>
    <row r="207" spans="1:34" ht="105" x14ac:dyDescent="0.25">
      <c r="A207" s="16" t="s">
        <v>45</v>
      </c>
      <c r="B207" s="4" t="s">
        <v>715</v>
      </c>
      <c r="C207" s="4" t="s">
        <v>716</v>
      </c>
      <c r="D207" s="4" t="s">
        <v>717</v>
      </c>
      <c r="E207" s="74" t="s">
        <v>55</v>
      </c>
      <c r="F207" s="71" t="b">
        <v>0</v>
      </c>
      <c r="G207" s="81"/>
      <c r="H207" s="15"/>
      <c r="I207" s="74"/>
      <c r="J207" s="46"/>
      <c r="K207" s="74"/>
      <c r="L207" s="46"/>
      <c r="M207" s="74"/>
      <c r="N207" s="46"/>
      <c r="O207" s="5"/>
      <c r="P207" s="5" t="s">
        <v>93</v>
      </c>
      <c r="Q207" s="5"/>
      <c r="R207" s="5"/>
      <c r="S207" s="26" t="s">
        <v>718</v>
      </c>
      <c r="T207" s="117"/>
      <c r="U207" s="46" t="s">
        <v>332</v>
      </c>
      <c r="V207" s="46"/>
      <c r="W207" s="16"/>
      <c r="X20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07" s="46" t="s">
        <v>719</v>
      </c>
      <c r="Z207" s="46" t="s">
        <v>589</v>
      </c>
      <c r="AA20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2Г Не разработан</v>
      </c>
      <c r="AB207" s="106" t="s">
        <v>39</v>
      </c>
      <c r="AC207" s="106" t="s">
        <v>39</v>
      </c>
      <c r="AD207" s="106" t="s">
        <v>39</v>
      </c>
      <c r="AE207" s="106" t="s">
        <v>39</v>
      </c>
      <c r="AF207" s="137" t="s">
        <v>39</v>
      </c>
      <c r="AG207" s="127"/>
      <c r="AH207" s="55"/>
    </row>
    <row r="208" spans="1:34" s="3" customFormat="1" ht="30" x14ac:dyDescent="0.25">
      <c r="A208" s="16" t="s">
        <v>45</v>
      </c>
      <c r="B208" s="4" t="s">
        <v>720</v>
      </c>
      <c r="C208" s="4" t="s">
        <v>721</v>
      </c>
      <c r="D208" s="4" t="s">
        <v>173</v>
      </c>
      <c r="E208" s="79"/>
      <c r="F208" s="80"/>
      <c r="G208" s="74"/>
      <c r="H208" s="46"/>
      <c r="I208" s="74"/>
      <c r="J208" s="46"/>
      <c r="K208" s="74"/>
      <c r="L208" s="46"/>
      <c r="M208" s="74"/>
      <c r="N208" s="46"/>
      <c r="O208" s="5"/>
      <c r="P208" s="5"/>
      <c r="Q208" s="5" t="s">
        <v>77</v>
      </c>
      <c r="R208" s="5"/>
      <c r="S208" s="4"/>
      <c r="T208" s="118"/>
      <c r="U208" s="46"/>
      <c r="V208" s="46"/>
      <c r="W208" s="16"/>
      <c r="X20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08" s="46"/>
      <c r="Z208" s="46"/>
      <c r="AA208" s="53" t="s">
        <v>51</v>
      </c>
      <c r="AB208" s="53" t="s">
        <v>39</v>
      </c>
      <c r="AC208" s="53" t="s">
        <v>39</v>
      </c>
      <c r="AD208" s="53" t="s">
        <v>39</v>
      </c>
      <c r="AE208" s="53" t="s">
        <v>39</v>
      </c>
      <c r="AF208" s="145" t="s">
        <v>39</v>
      </c>
      <c r="AH208" s="191"/>
    </row>
    <row r="209" spans="1:34" s="3" customFormat="1" ht="15.75" x14ac:dyDescent="0.25">
      <c r="A209" s="15"/>
      <c r="B209" s="33" t="s">
        <v>722</v>
      </c>
      <c r="C209" s="10" t="s">
        <v>723</v>
      </c>
      <c r="D209" s="10" t="s">
        <v>724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39"/>
      <c r="T209" s="39"/>
      <c r="U209" s="51"/>
      <c r="V209" s="51"/>
      <c r="W209" s="51"/>
      <c r="X209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09" s="44"/>
      <c r="Z209" s="44" t="s">
        <v>107</v>
      </c>
      <c r="AA209" s="51"/>
      <c r="AB209" s="96"/>
      <c r="AC209" s="96"/>
      <c r="AD209" s="96"/>
      <c r="AE209" s="129"/>
      <c r="AF209" s="139"/>
      <c r="AG209" s="139"/>
      <c r="AH209" s="191"/>
    </row>
    <row r="210" spans="1:34" s="3" customFormat="1" ht="45" x14ac:dyDescent="0.25">
      <c r="A210" s="15"/>
      <c r="B210" s="112" t="s">
        <v>725</v>
      </c>
      <c r="C210" s="112" t="s">
        <v>726</v>
      </c>
      <c r="D210" s="112" t="s">
        <v>727</v>
      </c>
      <c r="E210" s="74" t="s">
        <v>92</v>
      </c>
      <c r="F210" s="71" t="b">
        <v>1</v>
      </c>
      <c r="G210" s="81"/>
      <c r="H210" s="15"/>
      <c r="I210" s="79"/>
      <c r="J210" s="80"/>
      <c r="K210" s="79"/>
      <c r="L210" s="80"/>
      <c r="M210" s="79"/>
      <c r="N210" s="80"/>
      <c r="O210" s="17"/>
      <c r="P210" s="5" t="s">
        <v>93</v>
      </c>
      <c r="Q210" s="5"/>
      <c r="R210" s="5"/>
      <c r="S210" s="4"/>
      <c r="T210" s="118"/>
      <c r="U210" s="62" t="s">
        <v>94</v>
      </c>
      <c r="V210" s="62"/>
      <c r="W210" s="63"/>
      <c r="X210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0" s="62" t="s">
        <v>719</v>
      </c>
      <c r="Z210" s="46"/>
      <c r="AA21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10" s="98"/>
      <c r="AC210" s="98"/>
      <c r="AD210" s="98"/>
      <c r="AE210" s="98"/>
      <c r="AF210" s="149"/>
      <c r="AG210" s="150"/>
      <c r="AH210" s="191"/>
    </row>
    <row r="211" spans="1:34" s="3" customFormat="1" ht="75" x14ac:dyDescent="0.25">
      <c r="A211" s="15"/>
      <c r="B211" s="112" t="s">
        <v>728</v>
      </c>
      <c r="C211" s="112" t="s">
        <v>729</v>
      </c>
      <c r="D211" s="112" t="s">
        <v>730</v>
      </c>
      <c r="E211" s="74" t="s">
        <v>49</v>
      </c>
      <c r="F211" s="71" t="b">
        <v>1</v>
      </c>
      <c r="G211" s="81"/>
      <c r="H211" s="15"/>
      <c r="I211" s="79"/>
      <c r="J211" s="80"/>
      <c r="K211" s="79"/>
      <c r="L211" s="80"/>
      <c r="M211" s="79"/>
      <c r="N211" s="80"/>
      <c r="O211" s="17"/>
      <c r="P211" s="5" t="s">
        <v>93</v>
      </c>
      <c r="Q211" s="5"/>
      <c r="R211" s="5"/>
      <c r="S211" s="4"/>
      <c r="T211" s="118"/>
      <c r="U211" s="62" t="s">
        <v>94</v>
      </c>
      <c r="V211" s="62"/>
      <c r="W211" s="63"/>
      <c r="X211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1" s="62" t="s">
        <v>719</v>
      </c>
      <c r="Z211" s="46"/>
      <c r="AA21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11" s="98"/>
      <c r="AC211" s="98"/>
      <c r="AD211" s="98"/>
      <c r="AE211" s="98"/>
      <c r="AF211" s="131"/>
      <c r="AG211" s="126"/>
      <c r="AH211" s="191"/>
    </row>
    <row r="212" spans="1:34" s="3" customFormat="1" ht="30" x14ac:dyDescent="0.25">
      <c r="A212" s="15"/>
      <c r="B212" s="112" t="s">
        <v>731</v>
      </c>
      <c r="C212" s="112" t="s">
        <v>732</v>
      </c>
      <c r="D212" s="112" t="s">
        <v>733</v>
      </c>
      <c r="E212" s="74" t="s">
        <v>92</v>
      </c>
      <c r="F212" s="71" t="b">
        <v>1</v>
      </c>
      <c r="G212" s="81"/>
      <c r="H212" s="15"/>
      <c r="I212" s="79"/>
      <c r="J212" s="80"/>
      <c r="K212" s="79"/>
      <c r="L212" s="80"/>
      <c r="M212" s="79"/>
      <c r="N212" s="80"/>
      <c r="O212" s="17"/>
      <c r="P212" s="5" t="s">
        <v>93</v>
      </c>
      <c r="Q212" s="5"/>
      <c r="R212" s="5"/>
      <c r="S212" s="4"/>
      <c r="T212" s="118"/>
      <c r="U212" s="62" t="s">
        <v>94</v>
      </c>
      <c r="V212" s="62"/>
      <c r="W212" s="63"/>
      <c r="X212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2" s="62" t="s">
        <v>719</v>
      </c>
      <c r="Z212" s="46"/>
      <c r="AA21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12" s="98"/>
      <c r="AC212" s="98"/>
      <c r="AD212" s="98"/>
      <c r="AE212" s="98"/>
      <c r="AF212" s="131"/>
      <c r="AG212" s="126"/>
      <c r="AH212" s="191"/>
    </row>
    <row r="213" spans="1:34" s="3" customFormat="1" ht="75" x14ac:dyDescent="0.25">
      <c r="A213" s="15"/>
      <c r="B213" s="112" t="s">
        <v>734</v>
      </c>
      <c r="C213" s="112" t="s">
        <v>735</v>
      </c>
      <c r="D213" s="112" t="s">
        <v>736</v>
      </c>
      <c r="E213" s="74" t="s">
        <v>49</v>
      </c>
      <c r="F213" s="71" t="b">
        <v>1</v>
      </c>
      <c r="G213" s="81"/>
      <c r="H213" s="15"/>
      <c r="I213" s="79"/>
      <c r="J213" s="80"/>
      <c r="K213" s="79"/>
      <c r="L213" s="80"/>
      <c r="M213" s="79"/>
      <c r="N213" s="80"/>
      <c r="O213" s="17"/>
      <c r="P213" s="5" t="s">
        <v>93</v>
      </c>
      <c r="Q213" s="5"/>
      <c r="R213" s="5"/>
      <c r="S213" s="4"/>
      <c r="T213" s="118"/>
      <c r="U213" s="62" t="s">
        <v>94</v>
      </c>
      <c r="V213" s="62"/>
      <c r="W213" s="63"/>
      <c r="X213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3" s="62" t="s">
        <v>719</v>
      </c>
      <c r="Z213" s="46"/>
      <c r="AA21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13" s="98"/>
      <c r="AC213" s="98"/>
      <c r="AD213" s="98"/>
      <c r="AE213" s="98"/>
      <c r="AF213" s="131"/>
      <c r="AG213" s="126"/>
      <c r="AH213" s="191"/>
    </row>
    <row r="214" spans="1:34" s="3" customFormat="1" ht="30" x14ac:dyDescent="0.25">
      <c r="A214" s="15"/>
      <c r="B214" s="112" t="s">
        <v>737</v>
      </c>
      <c r="C214" s="112" t="s">
        <v>738</v>
      </c>
      <c r="D214" s="112" t="s">
        <v>739</v>
      </c>
      <c r="E214" s="74" t="s">
        <v>92</v>
      </c>
      <c r="F214" s="71" t="b">
        <v>1</v>
      </c>
      <c r="G214" s="81"/>
      <c r="H214" s="15"/>
      <c r="I214" s="79"/>
      <c r="J214" s="80"/>
      <c r="K214" s="79"/>
      <c r="L214" s="80"/>
      <c r="M214" s="79"/>
      <c r="N214" s="80"/>
      <c r="O214" s="17"/>
      <c r="P214" s="5" t="s">
        <v>93</v>
      </c>
      <c r="Q214" s="5"/>
      <c r="R214" s="5"/>
      <c r="S214" s="4"/>
      <c r="T214" s="118"/>
      <c r="U214" s="62" t="s">
        <v>94</v>
      </c>
      <c r="V214" s="62"/>
      <c r="W214" s="63"/>
      <c r="X214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4" s="62" t="s">
        <v>719</v>
      </c>
      <c r="Z214" s="46"/>
      <c r="AA21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14" s="98"/>
      <c r="AC214" s="98"/>
      <c r="AD214" s="98"/>
      <c r="AE214" s="98"/>
      <c r="AF214" s="131"/>
      <c r="AG214" s="126"/>
      <c r="AH214" s="191"/>
    </row>
    <row r="215" spans="1:34" s="3" customFormat="1" ht="75" x14ac:dyDescent="0.25">
      <c r="A215" s="15"/>
      <c r="B215" s="114" t="s">
        <v>740</v>
      </c>
      <c r="C215" s="112" t="s">
        <v>741</v>
      </c>
      <c r="D215" s="112" t="s">
        <v>742</v>
      </c>
      <c r="E215" s="74" t="s">
        <v>49</v>
      </c>
      <c r="F215" s="71" t="b">
        <v>1</v>
      </c>
      <c r="G215" s="81"/>
      <c r="H215" s="15"/>
      <c r="I215" s="79"/>
      <c r="J215" s="80"/>
      <c r="K215" s="79"/>
      <c r="L215" s="80"/>
      <c r="M215" s="79"/>
      <c r="N215" s="80"/>
      <c r="O215" s="17"/>
      <c r="P215" s="5" t="s">
        <v>93</v>
      </c>
      <c r="Q215" s="5"/>
      <c r="R215" s="5"/>
      <c r="S215" s="70"/>
      <c r="T215" s="70"/>
      <c r="U215" s="62" t="s">
        <v>94</v>
      </c>
      <c r="V215" s="62"/>
      <c r="W215" s="63"/>
      <c r="X215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5" s="62" t="s">
        <v>719</v>
      </c>
      <c r="Z215" s="46"/>
      <c r="AA21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15" s="98"/>
      <c r="AC215" s="98"/>
      <c r="AD215" s="98"/>
      <c r="AE215" s="98"/>
      <c r="AF215" s="131"/>
      <c r="AG215" s="126"/>
      <c r="AH215" s="191"/>
    </row>
    <row r="216" spans="1:34" s="3" customFormat="1" ht="90" x14ac:dyDescent="0.25">
      <c r="A216" s="15"/>
      <c r="B216" s="112" t="s">
        <v>743</v>
      </c>
      <c r="C216" s="112" t="s">
        <v>744</v>
      </c>
      <c r="D216" s="124" t="s">
        <v>745</v>
      </c>
      <c r="E216" s="74" t="s">
        <v>49</v>
      </c>
      <c r="F216" s="71" t="b">
        <v>0</v>
      </c>
      <c r="G216" s="81"/>
      <c r="H216" s="81"/>
      <c r="I216" s="79"/>
      <c r="J216" s="80"/>
      <c r="K216" s="79"/>
      <c r="L216" s="80"/>
      <c r="M216" s="125"/>
      <c r="N216" s="79"/>
      <c r="O216" s="17"/>
      <c r="P216" s="5" t="s">
        <v>93</v>
      </c>
      <c r="Q216" s="5"/>
      <c r="R216" s="5"/>
      <c r="S216" s="4"/>
      <c r="T216" s="118"/>
      <c r="U216" s="62" t="s">
        <v>94</v>
      </c>
      <c r="V216" s="62"/>
      <c r="W216" s="63"/>
      <c r="X216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16" s="62" t="s">
        <v>719</v>
      </c>
      <c r="Z216" s="46"/>
      <c r="AA21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16" s="98"/>
      <c r="AC216" s="98"/>
      <c r="AD216" s="98"/>
      <c r="AE216" s="98"/>
      <c r="AF216" s="131"/>
      <c r="AG216" s="126"/>
      <c r="AH216" s="191"/>
    </row>
    <row r="217" spans="1:34" s="3" customFormat="1" ht="45" x14ac:dyDescent="0.25">
      <c r="A217" s="15"/>
      <c r="B217" s="112" t="s">
        <v>746</v>
      </c>
      <c r="C217" s="112" t="s">
        <v>747</v>
      </c>
      <c r="D217" s="112" t="s">
        <v>748</v>
      </c>
      <c r="E217" s="74" t="s">
        <v>49</v>
      </c>
      <c r="F217" s="71" t="b">
        <v>1</v>
      </c>
      <c r="G217" s="81"/>
      <c r="H217" s="15"/>
      <c r="I217" s="79"/>
      <c r="J217" s="80"/>
      <c r="K217" s="79"/>
      <c r="L217" s="80"/>
      <c r="M217" s="79"/>
      <c r="N217" s="80"/>
      <c r="O217" s="17"/>
      <c r="P217" s="5" t="s">
        <v>93</v>
      </c>
      <c r="Q217" s="5"/>
      <c r="R217" s="5" t="s">
        <v>125</v>
      </c>
      <c r="S217" s="4" t="s">
        <v>749</v>
      </c>
      <c r="T217" s="118"/>
      <c r="U217" s="46" t="s">
        <v>332</v>
      </c>
      <c r="V217" s="62"/>
      <c r="W217" s="63"/>
      <c r="X217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17" s="62" t="s">
        <v>719</v>
      </c>
      <c r="Z217" s="46"/>
      <c r="AA21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17" s="98"/>
      <c r="AC217" s="98"/>
      <c r="AD217" s="98"/>
      <c r="AE217" s="98"/>
      <c r="AF217" s="131"/>
      <c r="AG217" s="126"/>
      <c r="AH217" s="191"/>
    </row>
    <row r="218" spans="1:34" s="3" customFormat="1" ht="30" x14ac:dyDescent="0.25">
      <c r="A218" s="15"/>
      <c r="B218" s="112" t="s">
        <v>750</v>
      </c>
      <c r="C218" s="112" t="s">
        <v>751</v>
      </c>
      <c r="D218" s="112" t="s">
        <v>752</v>
      </c>
      <c r="E218" s="74" t="s">
        <v>49</v>
      </c>
      <c r="F218" s="71" t="b">
        <v>1</v>
      </c>
      <c r="G218" s="81"/>
      <c r="H218" s="15"/>
      <c r="I218" s="79"/>
      <c r="J218" s="80"/>
      <c r="K218" s="79"/>
      <c r="L218" s="80"/>
      <c r="M218" s="79"/>
      <c r="N218" s="80"/>
      <c r="O218" s="17"/>
      <c r="P218" s="5" t="s">
        <v>93</v>
      </c>
      <c r="Q218" s="5"/>
      <c r="R218" s="5"/>
      <c r="S218" s="4"/>
      <c r="T218" s="4"/>
      <c r="U218" s="100" t="s">
        <v>117</v>
      </c>
      <c r="V218" s="62"/>
      <c r="W218" s="63"/>
      <c r="X218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</v>
      </c>
      <c r="Y218" s="62" t="s">
        <v>719</v>
      </c>
      <c r="Z218" s="46"/>
      <c r="AA21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18" s="98"/>
      <c r="AC218" s="98"/>
      <c r="AD218" s="98"/>
      <c r="AE218" s="98"/>
      <c r="AF218" s="131"/>
      <c r="AG218" s="126"/>
      <c r="AH218" s="191"/>
    </row>
    <row r="219" spans="1:34" s="3" customFormat="1" ht="75" x14ac:dyDescent="0.25">
      <c r="A219" s="15"/>
      <c r="B219" s="112" t="s">
        <v>753</v>
      </c>
      <c r="C219" s="115" t="s">
        <v>754</v>
      </c>
      <c r="D219" s="112" t="s">
        <v>755</v>
      </c>
      <c r="E219" s="74" t="s">
        <v>49</v>
      </c>
      <c r="F219" s="71" t="b">
        <v>1</v>
      </c>
      <c r="G219" s="81"/>
      <c r="H219" s="15"/>
      <c r="I219" s="79"/>
      <c r="J219" s="80"/>
      <c r="K219" s="79"/>
      <c r="L219" s="80"/>
      <c r="M219" s="79"/>
      <c r="N219" s="80"/>
      <c r="O219" s="17"/>
      <c r="P219" s="5" t="s">
        <v>93</v>
      </c>
      <c r="Q219" s="5"/>
      <c r="R219" s="5" t="s">
        <v>125</v>
      </c>
      <c r="S219" s="4" t="s">
        <v>756</v>
      </c>
      <c r="T219" s="4"/>
      <c r="U219" s="100" t="s">
        <v>117</v>
      </c>
      <c r="V219" s="62"/>
      <c r="W219" s="63"/>
      <c r="X219" s="62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</v>
      </c>
      <c r="Y219" s="62" t="s">
        <v>719</v>
      </c>
      <c r="Z219" s="46" t="s">
        <v>107</v>
      </c>
      <c r="AA21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19" s="98"/>
      <c r="AC219" s="98"/>
      <c r="AD219" s="98"/>
      <c r="AE219" s="98"/>
      <c r="AF219" s="131"/>
      <c r="AG219" s="126"/>
      <c r="AH219" s="191"/>
    </row>
    <row r="220" spans="1:34" s="3" customFormat="1" ht="165" x14ac:dyDescent="0.25">
      <c r="A220" s="15"/>
      <c r="B220" s="33" t="s">
        <v>757</v>
      </c>
      <c r="C220" s="10" t="s">
        <v>758</v>
      </c>
      <c r="D220" s="10" t="s">
        <v>759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42" t="s">
        <v>760</v>
      </c>
      <c r="T220" s="42"/>
      <c r="U220" s="44"/>
      <c r="V220" s="44"/>
      <c r="W220" s="51"/>
      <c r="X220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20" s="44"/>
      <c r="Z220" s="44"/>
      <c r="AA220" s="44"/>
      <c r="AB220" s="107"/>
      <c r="AC220" s="107"/>
      <c r="AD220" s="107"/>
      <c r="AE220" s="107"/>
      <c r="AF220" s="138"/>
      <c r="AG220" s="152" t="s">
        <v>39</v>
      </c>
      <c r="AH220" s="191"/>
    </row>
    <row r="221" spans="1:34" s="3" customFormat="1" ht="90" x14ac:dyDescent="0.25">
      <c r="A221" s="16" t="s">
        <v>45</v>
      </c>
      <c r="B221" s="112" t="s">
        <v>761</v>
      </c>
      <c r="C221" s="112" t="s">
        <v>762</v>
      </c>
      <c r="D221" s="112" t="s">
        <v>763</v>
      </c>
      <c r="E221" s="111" t="s">
        <v>49</v>
      </c>
      <c r="F221" s="116" t="b">
        <v>1</v>
      </c>
      <c r="G221" s="111" t="s">
        <v>131</v>
      </c>
      <c r="H221" s="116" t="b">
        <v>1</v>
      </c>
      <c r="I221" s="74"/>
      <c r="J221" s="46"/>
      <c r="K221" s="74"/>
      <c r="L221" s="46"/>
      <c r="M221" s="74"/>
      <c r="N221" s="46"/>
      <c r="O221" s="5"/>
      <c r="P221" s="5" t="s">
        <v>93</v>
      </c>
      <c r="Q221" s="5"/>
      <c r="R221" s="5"/>
      <c r="S221" s="4" t="s">
        <v>764</v>
      </c>
      <c r="T221" s="118"/>
      <c r="U221" s="62" t="s">
        <v>332</v>
      </c>
      <c r="V221" s="46" t="s">
        <v>688</v>
      </c>
      <c r="W221" s="16"/>
      <c r="X22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Артемьев Антон
+381 69 8025 068</v>
      </c>
      <c r="Y221" s="46" t="s">
        <v>765</v>
      </c>
      <c r="Z221" s="46"/>
      <c r="AA22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3Г Разработан</v>
      </c>
      <c r="AB221" s="106" t="s">
        <v>39</v>
      </c>
      <c r="AC221" s="106" t="s">
        <v>39</v>
      </c>
      <c r="AD221" s="106" t="s">
        <v>39</v>
      </c>
      <c r="AE221" s="106" t="s">
        <v>39</v>
      </c>
      <c r="AF221" s="137" t="s">
        <v>39</v>
      </c>
      <c r="AG221" s="126"/>
      <c r="AH221" s="191"/>
    </row>
    <row r="222" spans="1:34" s="3" customFormat="1" ht="150" x14ac:dyDescent="0.25">
      <c r="A222" s="16" t="s">
        <v>45</v>
      </c>
      <c r="B222" s="4" t="s">
        <v>766</v>
      </c>
      <c r="C222" s="4" t="s">
        <v>767</v>
      </c>
      <c r="D222" s="4" t="s">
        <v>768</v>
      </c>
      <c r="E222" s="75"/>
      <c r="F222" s="16"/>
      <c r="G222" s="75"/>
      <c r="H222" s="16"/>
      <c r="I222" s="75"/>
      <c r="J222" s="16"/>
      <c r="K222" s="75"/>
      <c r="L222" s="16"/>
      <c r="M222" s="75"/>
      <c r="N222" s="16"/>
      <c r="O222" s="19"/>
      <c r="P222" s="19"/>
      <c r="Q222" s="5" t="s">
        <v>77</v>
      </c>
      <c r="R222" s="5" t="s">
        <v>125</v>
      </c>
      <c r="S222" s="70"/>
      <c r="T222" s="70"/>
      <c r="U222" s="16"/>
      <c r="V222" s="16"/>
      <c r="W222" s="16"/>
      <c r="X22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22" s="46"/>
      <c r="Z222" s="46"/>
      <c r="AA222" s="53" t="s">
        <v>51</v>
      </c>
      <c r="AB222" s="53" t="s">
        <v>39</v>
      </c>
      <c r="AC222" s="53" t="s">
        <v>39</v>
      </c>
      <c r="AD222" s="53" t="s">
        <v>39</v>
      </c>
      <c r="AE222" s="53" t="s">
        <v>39</v>
      </c>
      <c r="AF222" s="53" t="s">
        <v>39</v>
      </c>
      <c r="AH222" s="191"/>
    </row>
    <row r="223" spans="1:34" s="3" customFormat="1" ht="255" x14ac:dyDescent="0.25">
      <c r="A223" s="15"/>
      <c r="B223" s="33" t="s">
        <v>769</v>
      </c>
      <c r="C223" s="10" t="s">
        <v>770</v>
      </c>
      <c r="D223" s="10" t="s">
        <v>771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42" t="s">
        <v>772</v>
      </c>
      <c r="T223" s="42"/>
      <c r="U223" s="44"/>
      <c r="V223" s="44"/>
      <c r="W223" s="51"/>
      <c r="X223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23" s="44"/>
      <c r="Z223" s="44" t="s">
        <v>333</v>
      </c>
      <c r="AA223" s="44"/>
      <c r="AB223" s="107"/>
      <c r="AC223" s="107"/>
      <c r="AD223" s="107"/>
      <c r="AE223" s="107"/>
      <c r="AF223" s="138"/>
      <c r="AG223" s="152" t="s">
        <v>39</v>
      </c>
      <c r="AH223" s="191"/>
    </row>
    <row r="224" spans="1:34" s="3" customFormat="1" ht="75" x14ac:dyDescent="0.25">
      <c r="A224" s="16" t="s">
        <v>45</v>
      </c>
      <c r="B224" s="4" t="s">
        <v>773</v>
      </c>
      <c r="C224" s="4" t="s">
        <v>774</v>
      </c>
      <c r="D224" s="4" t="s">
        <v>775</v>
      </c>
      <c r="E224" s="74" t="s">
        <v>49</v>
      </c>
      <c r="F224" s="71" t="b">
        <v>1</v>
      </c>
      <c r="G224" s="74" t="s">
        <v>55</v>
      </c>
      <c r="H224" s="71" t="b">
        <v>1</v>
      </c>
      <c r="I224" s="74" t="s">
        <v>154</v>
      </c>
      <c r="J224" s="71" t="b">
        <v>1</v>
      </c>
      <c r="K224" s="74"/>
      <c r="L224" s="46"/>
      <c r="M224" s="74"/>
      <c r="N224" s="46"/>
      <c r="O224" s="5"/>
      <c r="P224" s="5" t="s">
        <v>93</v>
      </c>
      <c r="Q224" s="5"/>
      <c r="R224" s="5" t="s">
        <v>125</v>
      </c>
      <c r="S224" s="4"/>
      <c r="T224" s="118"/>
      <c r="U224" s="46" t="s">
        <v>332</v>
      </c>
      <c r="V224" s="46" t="s">
        <v>688</v>
      </c>
      <c r="W224" s="16"/>
      <c r="X22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Артемьев Антон
+381 69 8025 068</v>
      </c>
      <c r="Y224" s="46" t="s">
        <v>765</v>
      </c>
      <c r="Z224" s="46" t="s">
        <v>333</v>
      </c>
      <c r="AA22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
2Г Разработан
4Г Разработан</v>
      </c>
      <c r="AB224" s="106" t="s">
        <v>39</v>
      </c>
      <c r="AC224" s="106" t="s">
        <v>154</v>
      </c>
      <c r="AD224" s="106" t="s">
        <v>39</v>
      </c>
      <c r="AE224" s="106" t="s">
        <v>39</v>
      </c>
      <c r="AF224" s="137" t="s">
        <v>39</v>
      </c>
      <c r="AG224" s="126"/>
      <c r="AH224" s="191"/>
    </row>
    <row r="225" spans="1:34" s="3" customFormat="1" ht="75" x14ac:dyDescent="0.25">
      <c r="A225" s="16" t="s">
        <v>45</v>
      </c>
      <c r="B225" s="4" t="s">
        <v>776</v>
      </c>
      <c r="C225" s="26" t="s">
        <v>777</v>
      </c>
      <c r="D225" s="26" t="s">
        <v>778</v>
      </c>
      <c r="E225" s="75" t="s">
        <v>49</v>
      </c>
      <c r="F225" s="72" t="b">
        <v>1</v>
      </c>
      <c r="G225" s="81"/>
      <c r="H225" s="15"/>
      <c r="I225" s="75"/>
      <c r="J225" s="16"/>
      <c r="K225" s="75"/>
      <c r="L225" s="16"/>
      <c r="M225" s="75"/>
      <c r="N225" s="16"/>
      <c r="O225" s="19"/>
      <c r="P225" s="5" t="s">
        <v>93</v>
      </c>
      <c r="Q225" s="19"/>
      <c r="R225" s="19"/>
      <c r="S225" s="4" t="s">
        <v>779</v>
      </c>
      <c r="T225" s="118"/>
      <c r="U225" s="46"/>
      <c r="V225" s="46" t="s">
        <v>688</v>
      </c>
      <c r="W225" s="16"/>
      <c r="X22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25" s="46" t="s">
        <v>765</v>
      </c>
      <c r="Z225" s="46" t="s">
        <v>333</v>
      </c>
      <c r="AA22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25" s="106" t="s">
        <v>39</v>
      </c>
      <c r="AC225" s="106" t="s">
        <v>49</v>
      </c>
      <c r="AD225" s="106" t="s">
        <v>39</v>
      </c>
      <c r="AE225" s="106" t="s">
        <v>39</v>
      </c>
      <c r="AF225" s="137" t="s">
        <v>39</v>
      </c>
      <c r="AG225" s="126"/>
      <c r="AH225" s="191"/>
    </row>
    <row r="226" spans="1:34" s="3" customFormat="1" ht="75" x14ac:dyDescent="0.25">
      <c r="A226" s="16" t="s">
        <v>45</v>
      </c>
      <c r="B226" s="4" t="s">
        <v>780</v>
      </c>
      <c r="C226" s="26" t="s">
        <v>781</v>
      </c>
      <c r="D226" s="26" t="s">
        <v>782</v>
      </c>
      <c r="E226" s="75" t="s">
        <v>49</v>
      </c>
      <c r="F226" s="72" t="b">
        <v>1</v>
      </c>
      <c r="G226" s="81"/>
      <c r="H226" s="15"/>
      <c r="I226" s="75"/>
      <c r="J226" s="16"/>
      <c r="K226" s="75"/>
      <c r="L226" s="16"/>
      <c r="M226" s="75"/>
      <c r="N226" s="16"/>
      <c r="O226" s="19"/>
      <c r="P226" s="5" t="s">
        <v>93</v>
      </c>
      <c r="Q226" s="19"/>
      <c r="R226" s="19"/>
      <c r="S226" s="4"/>
      <c r="T226" s="4"/>
      <c r="U226" s="102"/>
      <c r="V226" s="46" t="s">
        <v>688</v>
      </c>
      <c r="W226" s="46" t="s">
        <v>606</v>
      </c>
      <c r="X22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
+
Константин Кочетков 
+381 69 8025 072</v>
      </c>
      <c r="Y226" s="46" t="s">
        <v>765</v>
      </c>
      <c r="Z226" s="46" t="s">
        <v>333</v>
      </c>
      <c r="AA22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26" s="106" t="s">
        <v>39</v>
      </c>
      <c r="AC226" s="106" t="s">
        <v>49</v>
      </c>
      <c r="AD226" s="106" t="s">
        <v>39</v>
      </c>
      <c r="AE226" s="106" t="s">
        <v>39</v>
      </c>
      <c r="AF226" s="137" t="s">
        <v>39</v>
      </c>
      <c r="AG226" s="126"/>
      <c r="AH226" s="191"/>
    </row>
    <row r="227" spans="1:34" s="3" customFormat="1" ht="15.75" x14ac:dyDescent="0.25">
      <c r="A227" s="15"/>
      <c r="B227" s="33" t="s">
        <v>783</v>
      </c>
      <c r="C227" s="10" t="s">
        <v>784</v>
      </c>
      <c r="D227" s="10" t="s">
        <v>785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42"/>
      <c r="T227" s="42"/>
      <c r="U227" s="44"/>
      <c r="V227" s="44"/>
      <c r="W227" s="51"/>
      <c r="X227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27" s="44"/>
      <c r="Z227" s="44" t="s">
        <v>786</v>
      </c>
      <c r="AA227" s="44"/>
      <c r="AB227" s="107"/>
      <c r="AC227" s="107"/>
      <c r="AD227" s="107"/>
      <c r="AE227" s="107"/>
      <c r="AF227" s="138"/>
      <c r="AG227" s="152" t="s">
        <v>39</v>
      </c>
      <c r="AH227" s="191"/>
    </row>
    <row r="228" spans="1:34" s="3" customFormat="1" ht="90" x14ac:dyDescent="0.25">
      <c r="A228" s="16" t="s">
        <v>45</v>
      </c>
      <c r="B228" s="4" t="s">
        <v>787</v>
      </c>
      <c r="C228" s="4" t="s">
        <v>788</v>
      </c>
      <c r="D228" s="4" t="s">
        <v>789</v>
      </c>
      <c r="E228" s="74" t="s">
        <v>139</v>
      </c>
      <c r="F228" s="71" t="b">
        <v>1</v>
      </c>
      <c r="G228" s="74" t="s">
        <v>49</v>
      </c>
      <c r="H228" s="71" t="b">
        <v>1</v>
      </c>
      <c r="I228" s="79"/>
      <c r="J228" s="80"/>
      <c r="K228" s="79"/>
      <c r="L228" s="80"/>
      <c r="M228" s="79"/>
      <c r="N228" s="80"/>
      <c r="O228" s="5"/>
      <c r="P228" s="5" t="s">
        <v>790</v>
      </c>
      <c r="Q228" s="5"/>
      <c r="R228" s="5" t="s">
        <v>125</v>
      </c>
      <c r="S228" s="4"/>
      <c r="T228" s="118"/>
      <c r="U228" s="46" t="s">
        <v>202</v>
      </c>
      <c r="V228" s="46"/>
      <c r="W228" s="16"/>
      <c r="X22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228" s="46" t="s">
        <v>765</v>
      </c>
      <c r="Z228" s="46" t="s">
        <v>786</v>
      </c>
      <c r="AA22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228" s="106" t="s">
        <v>39</v>
      </c>
      <c r="AC228" s="106" t="s">
        <v>39</v>
      </c>
      <c r="AD228" s="106" t="s">
        <v>49</v>
      </c>
      <c r="AE228" s="106" t="s">
        <v>39</v>
      </c>
      <c r="AF228" s="137" t="s">
        <v>39</v>
      </c>
      <c r="AG228" s="126"/>
      <c r="AH228" s="191"/>
    </row>
    <row r="229" spans="1:34" s="3" customFormat="1" ht="30" x14ac:dyDescent="0.25">
      <c r="A229" s="16" t="s">
        <v>45</v>
      </c>
      <c r="B229" s="4" t="s">
        <v>791</v>
      </c>
      <c r="C229" s="112" t="s">
        <v>792</v>
      </c>
      <c r="D229" s="4" t="s">
        <v>793</v>
      </c>
      <c r="E229" s="74" t="s">
        <v>139</v>
      </c>
      <c r="F229" s="71" t="b">
        <v>1</v>
      </c>
      <c r="G229" s="74" t="s">
        <v>49</v>
      </c>
      <c r="H229" s="71" t="b">
        <v>1</v>
      </c>
      <c r="I229" s="79"/>
      <c r="J229" s="80"/>
      <c r="K229" s="79"/>
      <c r="L229" s="80"/>
      <c r="M229" s="79"/>
      <c r="N229" s="80"/>
      <c r="O229" s="5"/>
      <c r="P229" s="5" t="s">
        <v>93</v>
      </c>
      <c r="Q229" s="5"/>
      <c r="R229" s="5" t="s">
        <v>125</v>
      </c>
      <c r="S229" s="4"/>
      <c r="T229" s="118"/>
      <c r="U229" s="46" t="s">
        <v>202</v>
      </c>
      <c r="V229" s="46"/>
      <c r="W229" s="16"/>
      <c r="X22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229" s="46" t="s">
        <v>765</v>
      </c>
      <c r="Z229" s="46" t="s">
        <v>786</v>
      </c>
      <c r="AA22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229" s="106" t="s">
        <v>39</v>
      </c>
      <c r="AC229" s="106" t="s">
        <v>39</v>
      </c>
      <c r="AD229" s="106" t="s">
        <v>49</v>
      </c>
      <c r="AE229" s="106" t="s">
        <v>39</v>
      </c>
      <c r="AF229" s="137" t="s">
        <v>39</v>
      </c>
      <c r="AG229" s="126"/>
      <c r="AH229" s="191"/>
    </row>
    <row r="230" spans="1:34" s="3" customFormat="1" ht="60" x14ac:dyDescent="0.25">
      <c r="A230" s="16" t="s">
        <v>45</v>
      </c>
      <c r="B230" s="4" t="s">
        <v>794</v>
      </c>
      <c r="C230" s="4" t="s">
        <v>795</v>
      </c>
      <c r="D230" s="4" t="s">
        <v>796</v>
      </c>
      <c r="E230" s="74" t="s">
        <v>139</v>
      </c>
      <c r="F230" s="71" t="b">
        <v>1</v>
      </c>
      <c r="G230" s="74" t="s">
        <v>49</v>
      </c>
      <c r="H230" s="71" t="b">
        <v>1</v>
      </c>
      <c r="I230" s="79"/>
      <c r="J230" s="80"/>
      <c r="K230" s="79"/>
      <c r="L230" s="80"/>
      <c r="M230" s="79"/>
      <c r="N230" s="80"/>
      <c r="O230" s="5"/>
      <c r="P230" s="5" t="s">
        <v>790</v>
      </c>
      <c r="Q230" s="5"/>
      <c r="R230" s="5" t="s">
        <v>125</v>
      </c>
      <c r="S230" s="4"/>
      <c r="T230" s="118"/>
      <c r="U230" s="46" t="s">
        <v>202</v>
      </c>
      <c r="V230" s="46"/>
      <c r="W230" s="16"/>
      <c r="X23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230" s="46" t="s">
        <v>765</v>
      </c>
      <c r="Z230" s="46" t="s">
        <v>786</v>
      </c>
      <c r="AA23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230" s="106" t="s">
        <v>39</v>
      </c>
      <c r="AC230" s="106" t="s">
        <v>39</v>
      </c>
      <c r="AD230" s="106" t="s">
        <v>49</v>
      </c>
      <c r="AE230" s="106" t="s">
        <v>39</v>
      </c>
      <c r="AF230" s="137" t="s">
        <v>39</v>
      </c>
      <c r="AG230" s="126"/>
      <c r="AH230" s="191"/>
    </row>
    <row r="231" spans="1:34" s="3" customFormat="1" ht="30" x14ac:dyDescent="0.25">
      <c r="A231" s="15"/>
      <c r="B231" s="33" t="s">
        <v>797</v>
      </c>
      <c r="C231" s="10" t="s">
        <v>798</v>
      </c>
      <c r="D231" s="10" t="s">
        <v>799</v>
      </c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42"/>
      <c r="T231" s="42" t="s">
        <v>800</v>
      </c>
      <c r="U231" s="44"/>
      <c r="V231" s="44"/>
      <c r="W231" s="51"/>
      <c r="X231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31" s="44"/>
      <c r="Z231" s="44" t="s">
        <v>801</v>
      </c>
      <c r="AA231" s="44"/>
      <c r="AB231" s="107"/>
      <c r="AC231" s="107"/>
      <c r="AD231" s="107"/>
      <c r="AE231" s="107"/>
      <c r="AF231" s="138"/>
      <c r="AG231" s="152" t="s">
        <v>39</v>
      </c>
      <c r="AH231" s="194" t="s">
        <v>1125</v>
      </c>
    </row>
    <row r="232" spans="1:34" s="3" customFormat="1" ht="60" x14ac:dyDescent="0.25">
      <c r="A232" s="16" t="s">
        <v>45</v>
      </c>
      <c r="B232" s="4" t="s">
        <v>802</v>
      </c>
      <c r="C232" s="4" t="s">
        <v>803</v>
      </c>
      <c r="D232" s="4" t="s">
        <v>804</v>
      </c>
      <c r="E232" s="74" t="s">
        <v>805</v>
      </c>
      <c r="F232" s="71" t="b">
        <v>1</v>
      </c>
      <c r="G232" s="74" t="s">
        <v>49</v>
      </c>
      <c r="H232" s="71" t="b">
        <v>1</v>
      </c>
      <c r="I232" s="74"/>
      <c r="J232" s="46"/>
      <c r="K232" s="74"/>
      <c r="L232" s="46"/>
      <c r="M232" s="74"/>
      <c r="N232" s="46"/>
      <c r="O232" s="5"/>
      <c r="P232" s="19" t="s">
        <v>93</v>
      </c>
      <c r="Q232" s="5"/>
      <c r="R232" s="5" t="s">
        <v>125</v>
      </c>
      <c r="S232" s="4"/>
      <c r="T232" s="118"/>
      <c r="U232" s="46"/>
      <c r="V232" s="46"/>
      <c r="W232" s="46" t="s">
        <v>441</v>
      </c>
      <c r="X23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232" s="46" t="s">
        <v>765</v>
      </c>
      <c r="Z232" s="46" t="s">
        <v>801</v>
      </c>
      <c r="AA23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М Разработан
1Г Разработан</v>
      </c>
      <c r="AB232" s="106" t="s">
        <v>805</v>
      </c>
      <c r="AC232" s="106" t="s">
        <v>805</v>
      </c>
      <c r="AD232" s="106" t="s">
        <v>805</v>
      </c>
      <c r="AE232" s="106" t="s">
        <v>805</v>
      </c>
      <c r="AF232" s="137" t="s">
        <v>805</v>
      </c>
      <c r="AG232" s="126"/>
      <c r="AH232" s="194" t="s">
        <v>1125</v>
      </c>
    </row>
    <row r="233" spans="1:34" s="3" customFormat="1" ht="30" x14ac:dyDescent="0.25">
      <c r="A233" s="16" t="s">
        <v>45</v>
      </c>
      <c r="B233" s="4" t="s">
        <v>806</v>
      </c>
      <c r="C233" s="4" t="s">
        <v>807</v>
      </c>
      <c r="D233" s="4" t="s">
        <v>808</v>
      </c>
      <c r="E233" s="74" t="s">
        <v>805</v>
      </c>
      <c r="F233" s="71" t="b">
        <v>1</v>
      </c>
      <c r="G233" s="75"/>
      <c r="H233" s="16"/>
      <c r="I233" s="75"/>
      <c r="J233" s="16"/>
      <c r="K233" s="75"/>
      <c r="L233" s="16"/>
      <c r="M233" s="75"/>
      <c r="N233" s="16"/>
      <c r="O233" s="19"/>
      <c r="P233" s="19" t="s">
        <v>93</v>
      </c>
      <c r="Q233" s="19"/>
      <c r="R233" s="19"/>
      <c r="S233" s="4"/>
      <c r="T233" s="118"/>
      <c r="U233" s="46"/>
      <c r="V233" s="46"/>
      <c r="W233" s="46" t="s">
        <v>441</v>
      </c>
      <c r="X23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233" s="46" t="s">
        <v>765</v>
      </c>
      <c r="Z233" s="46" t="s">
        <v>801</v>
      </c>
      <c r="AA23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М Разработан</v>
      </c>
      <c r="AB233" s="106" t="s">
        <v>805</v>
      </c>
      <c r="AC233" s="106" t="s">
        <v>805</v>
      </c>
      <c r="AD233" s="106" t="s">
        <v>805</v>
      </c>
      <c r="AE233" s="106" t="s">
        <v>805</v>
      </c>
      <c r="AF233" s="137" t="s">
        <v>805</v>
      </c>
      <c r="AG233" s="126"/>
      <c r="AH233" s="194" t="s">
        <v>1125</v>
      </c>
    </row>
    <row r="234" spans="1:34" ht="30" x14ac:dyDescent="0.25">
      <c r="A234" s="15"/>
      <c r="B234" s="33" t="s">
        <v>809</v>
      </c>
      <c r="C234" s="10" t="s">
        <v>810</v>
      </c>
      <c r="D234" s="10" t="s">
        <v>811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42"/>
      <c r="T234" s="42"/>
      <c r="U234" s="44"/>
      <c r="V234" s="44"/>
      <c r="W234" s="51"/>
      <c r="X234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34" s="44"/>
      <c r="Z234" s="44" t="s">
        <v>812</v>
      </c>
      <c r="AA234" s="44"/>
      <c r="AB234" s="107"/>
      <c r="AC234" s="107"/>
      <c r="AD234" s="107"/>
      <c r="AE234" s="107"/>
      <c r="AF234" s="138"/>
      <c r="AG234" s="152" t="s">
        <v>39</v>
      </c>
      <c r="AH234" s="55"/>
    </row>
    <row r="235" spans="1:34" s="3" customFormat="1" ht="45" x14ac:dyDescent="0.25">
      <c r="A235" s="16" t="s">
        <v>45</v>
      </c>
      <c r="B235" s="4" t="s">
        <v>813</v>
      </c>
      <c r="C235" s="4" t="s">
        <v>814</v>
      </c>
      <c r="D235" s="4" t="s">
        <v>815</v>
      </c>
      <c r="E235" s="74" t="s">
        <v>49</v>
      </c>
      <c r="F235" s="71" t="b">
        <v>1</v>
      </c>
      <c r="G235" s="81"/>
      <c r="H235" s="15"/>
      <c r="I235" s="74"/>
      <c r="J235" s="46"/>
      <c r="K235" s="74"/>
      <c r="L235" s="46"/>
      <c r="M235" s="74"/>
      <c r="N235" s="46"/>
      <c r="O235" s="17"/>
      <c r="P235" s="5" t="s">
        <v>93</v>
      </c>
      <c r="Q235" s="5"/>
      <c r="R235" s="5" t="s">
        <v>125</v>
      </c>
      <c r="S235" s="4"/>
      <c r="T235" s="118"/>
      <c r="U235" s="46"/>
      <c r="V235" s="46" t="s">
        <v>688</v>
      </c>
      <c r="W235" s="16"/>
      <c r="X23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35" s="46" t="s">
        <v>765</v>
      </c>
      <c r="Z235" s="46" t="s">
        <v>812</v>
      </c>
      <c r="AA23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35" s="106" t="s">
        <v>39</v>
      </c>
      <c r="AC235" s="106" t="s">
        <v>39</v>
      </c>
      <c r="AD235" s="106" t="s">
        <v>39</v>
      </c>
      <c r="AE235" s="106" t="s">
        <v>39</v>
      </c>
      <c r="AF235" s="137" t="s">
        <v>39</v>
      </c>
      <c r="AG235" s="126"/>
      <c r="AH235" s="191"/>
    </row>
    <row r="236" spans="1:34" s="3" customFormat="1" ht="75" x14ac:dyDescent="0.25">
      <c r="A236" s="16" t="s">
        <v>45</v>
      </c>
      <c r="B236" s="4" t="s">
        <v>816</v>
      </c>
      <c r="C236" s="4" t="s">
        <v>817</v>
      </c>
      <c r="D236" s="4" t="s">
        <v>818</v>
      </c>
      <c r="E236" s="74" t="s">
        <v>49</v>
      </c>
      <c r="F236" s="71" t="b">
        <v>1</v>
      </c>
      <c r="G236" s="81"/>
      <c r="H236" s="15"/>
      <c r="I236" s="74"/>
      <c r="J236" s="46"/>
      <c r="K236" s="74"/>
      <c r="L236" s="46"/>
      <c r="M236" s="74"/>
      <c r="N236" s="46"/>
      <c r="O236" s="17"/>
      <c r="P236" s="5" t="s">
        <v>93</v>
      </c>
      <c r="Q236" s="5"/>
      <c r="R236" s="5" t="s">
        <v>125</v>
      </c>
      <c r="S236" s="8"/>
      <c r="T236" s="122"/>
      <c r="U236" s="62"/>
      <c r="V236" s="46" t="s">
        <v>688</v>
      </c>
      <c r="W236" s="46" t="s">
        <v>606</v>
      </c>
      <c r="X23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
+
Константин Кочетков 
+381 69 8025 072</v>
      </c>
      <c r="Y236" s="46" t="s">
        <v>765</v>
      </c>
      <c r="Z236" s="46" t="s">
        <v>812</v>
      </c>
      <c r="AA23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36" s="106" t="s">
        <v>39</v>
      </c>
      <c r="AC236" s="106" t="s">
        <v>39</v>
      </c>
      <c r="AD236" s="106" t="s">
        <v>39</v>
      </c>
      <c r="AE236" s="106" t="s">
        <v>39</v>
      </c>
      <c r="AF236" s="137" t="s">
        <v>39</v>
      </c>
      <c r="AG236" s="126"/>
      <c r="AH236" s="191"/>
    </row>
    <row r="237" spans="1:34" s="3" customFormat="1" ht="30" x14ac:dyDescent="0.25">
      <c r="A237" s="16" t="s">
        <v>45</v>
      </c>
      <c r="B237" s="4" t="s">
        <v>819</v>
      </c>
      <c r="C237" s="4" t="s">
        <v>820</v>
      </c>
      <c r="D237" s="4" t="s">
        <v>821</v>
      </c>
      <c r="E237" s="74" t="s">
        <v>131</v>
      </c>
      <c r="F237" s="71" t="b">
        <v>0</v>
      </c>
      <c r="G237" s="81"/>
      <c r="H237" s="15"/>
      <c r="I237" s="74"/>
      <c r="J237" s="46"/>
      <c r="K237" s="74"/>
      <c r="L237" s="46"/>
      <c r="M237" s="74"/>
      <c r="N237" s="46"/>
      <c r="O237" s="17"/>
      <c r="P237" s="5" t="s">
        <v>93</v>
      </c>
      <c r="Q237" s="5"/>
      <c r="R237" s="5" t="s">
        <v>125</v>
      </c>
      <c r="S237" s="8"/>
      <c r="T237" s="122"/>
      <c r="U237" s="46"/>
      <c r="V237" s="46" t="s">
        <v>688</v>
      </c>
      <c r="W237" s="16"/>
      <c r="X23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37" s="46" t="s">
        <v>765</v>
      </c>
      <c r="Z237" s="46" t="s">
        <v>812</v>
      </c>
      <c r="AA23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3Г Не разработан</v>
      </c>
      <c r="AB237" s="106" t="s">
        <v>39</v>
      </c>
      <c r="AC237" s="106" t="s">
        <v>39</v>
      </c>
      <c r="AD237" s="106" t="s">
        <v>39</v>
      </c>
      <c r="AE237" s="106" t="s">
        <v>39</v>
      </c>
      <c r="AF237" s="137" t="s">
        <v>39</v>
      </c>
      <c r="AG237" s="126"/>
      <c r="AH237" s="191"/>
    </row>
    <row r="238" spans="1:34" s="3" customFormat="1" ht="30" x14ac:dyDescent="0.25">
      <c r="A238" s="16" t="s">
        <v>45</v>
      </c>
      <c r="B238" s="4" t="s">
        <v>822</v>
      </c>
      <c r="C238" s="4" t="s">
        <v>823</v>
      </c>
      <c r="D238" s="4" t="s">
        <v>824</v>
      </c>
      <c r="E238" s="74" t="s">
        <v>49</v>
      </c>
      <c r="F238" s="71" t="b">
        <v>1</v>
      </c>
      <c r="G238" s="81"/>
      <c r="H238" s="15"/>
      <c r="I238" s="74"/>
      <c r="J238" s="46"/>
      <c r="K238" s="74"/>
      <c r="L238" s="46"/>
      <c r="M238" s="74"/>
      <c r="N238" s="46"/>
      <c r="O238" s="17"/>
      <c r="P238" s="5" t="s">
        <v>93</v>
      </c>
      <c r="Q238" s="5"/>
      <c r="R238" s="5" t="s">
        <v>125</v>
      </c>
      <c r="S238" s="8"/>
      <c r="T238" s="122"/>
      <c r="U238" s="46"/>
      <c r="V238" s="46" t="s">
        <v>688</v>
      </c>
      <c r="W238" s="16"/>
      <c r="X23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38" s="46" t="s">
        <v>765</v>
      </c>
      <c r="Z238" s="46" t="s">
        <v>812</v>
      </c>
      <c r="AA23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38" s="106" t="s">
        <v>39</v>
      </c>
      <c r="AC238" s="106" t="s">
        <v>39</v>
      </c>
      <c r="AD238" s="106" t="s">
        <v>39</v>
      </c>
      <c r="AE238" s="106" t="s">
        <v>39</v>
      </c>
      <c r="AF238" s="137" t="s">
        <v>39</v>
      </c>
      <c r="AG238" s="126"/>
      <c r="AH238" s="191"/>
    </row>
    <row r="239" spans="1:34" ht="30" x14ac:dyDescent="0.25">
      <c r="A239" s="16" t="s">
        <v>45</v>
      </c>
      <c r="B239" s="4" t="s">
        <v>825</v>
      </c>
      <c r="C239" s="4" t="s">
        <v>826</v>
      </c>
      <c r="D239" s="4" t="s">
        <v>827</v>
      </c>
      <c r="E239" s="74" t="s">
        <v>49</v>
      </c>
      <c r="F239" s="71" t="b">
        <v>1</v>
      </c>
      <c r="G239" s="81"/>
      <c r="H239" s="15"/>
      <c r="I239" s="74"/>
      <c r="J239" s="46"/>
      <c r="K239" s="74"/>
      <c r="L239" s="46"/>
      <c r="M239" s="74"/>
      <c r="N239" s="46"/>
      <c r="O239" s="17"/>
      <c r="P239" s="5" t="s">
        <v>93</v>
      </c>
      <c r="Q239" s="5"/>
      <c r="R239" s="5" t="s">
        <v>125</v>
      </c>
      <c r="S239" s="8"/>
      <c r="T239" s="122"/>
      <c r="U239" s="46"/>
      <c r="V239" s="46" t="s">
        <v>688</v>
      </c>
      <c r="W239" s="16"/>
      <c r="X23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39" s="46" t="s">
        <v>765</v>
      </c>
      <c r="Z239" s="46" t="s">
        <v>812</v>
      </c>
      <c r="AA23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39" s="106" t="s">
        <v>39</v>
      </c>
      <c r="AC239" s="106" t="s">
        <v>39</v>
      </c>
      <c r="AD239" s="106" t="s">
        <v>39</v>
      </c>
      <c r="AE239" s="106" t="s">
        <v>39</v>
      </c>
      <c r="AF239" s="137" t="s">
        <v>39</v>
      </c>
      <c r="AG239" s="127"/>
      <c r="AH239" s="55"/>
    </row>
    <row r="240" spans="1:34" s="3" customFormat="1" ht="45" x14ac:dyDescent="0.25">
      <c r="A240" s="15"/>
      <c r="B240" s="33" t="s">
        <v>828</v>
      </c>
      <c r="C240" s="37" t="s">
        <v>829</v>
      </c>
      <c r="D240" s="10" t="s">
        <v>830</v>
      </c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42"/>
      <c r="T240" s="42"/>
      <c r="U240" s="44"/>
      <c r="V240" s="44"/>
      <c r="W240" s="51"/>
      <c r="X240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40" s="44"/>
      <c r="Z240" s="44" t="s">
        <v>812</v>
      </c>
      <c r="AA240" s="44"/>
      <c r="AB240" s="107"/>
      <c r="AC240" s="107"/>
      <c r="AD240" s="107"/>
      <c r="AE240" s="107"/>
      <c r="AF240" s="138"/>
      <c r="AG240" s="152" t="s">
        <v>39</v>
      </c>
      <c r="AH240" s="191"/>
    </row>
    <row r="241" spans="1:34" s="3" customFormat="1" ht="30" x14ac:dyDescent="0.25">
      <c r="A241" s="16" t="s">
        <v>45</v>
      </c>
      <c r="B241" s="4" t="s">
        <v>831</v>
      </c>
      <c r="C241" s="4" t="s">
        <v>832</v>
      </c>
      <c r="D241" s="4" t="s">
        <v>833</v>
      </c>
      <c r="E241" s="74" t="s">
        <v>49</v>
      </c>
      <c r="F241" s="71" t="b">
        <v>1</v>
      </c>
      <c r="G241" s="81"/>
      <c r="H241" s="15"/>
      <c r="I241" s="74"/>
      <c r="J241" s="46"/>
      <c r="K241" s="74"/>
      <c r="L241" s="46"/>
      <c r="M241" s="74"/>
      <c r="N241" s="46"/>
      <c r="O241" s="17"/>
      <c r="P241" s="5" t="s">
        <v>93</v>
      </c>
      <c r="Q241" s="5"/>
      <c r="R241" s="5" t="s">
        <v>125</v>
      </c>
      <c r="S241" s="4"/>
      <c r="T241" s="118"/>
      <c r="U241" s="46"/>
      <c r="V241" s="46" t="s">
        <v>688</v>
      </c>
      <c r="W241" s="16"/>
      <c r="X24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1" s="46" t="s">
        <v>765</v>
      </c>
      <c r="Z241" s="46" t="s">
        <v>812</v>
      </c>
      <c r="AA24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1" s="106" t="s">
        <v>39</v>
      </c>
      <c r="AC241" s="106" t="s">
        <v>39</v>
      </c>
      <c r="AD241" s="106" t="s">
        <v>39</v>
      </c>
      <c r="AE241" s="106" t="s">
        <v>39</v>
      </c>
      <c r="AF241" s="137" t="s">
        <v>39</v>
      </c>
      <c r="AG241" s="126"/>
      <c r="AH241" s="191"/>
    </row>
    <row r="242" spans="1:34" s="3" customFormat="1" ht="30" x14ac:dyDescent="0.25">
      <c r="A242" s="16" t="s">
        <v>45</v>
      </c>
      <c r="B242" s="4" t="s">
        <v>834</v>
      </c>
      <c r="C242" s="4" t="s">
        <v>835</v>
      </c>
      <c r="D242" s="4" t="s">
        <v>836</v>
      </c>
      <c r="E242" s="74" t="s">
        <v>49</v>
      </c>
      <c r="F242" s="71" t="b">
        <v>1</v>
      </c>
      <c r="G242" s="81"/>
      <c r="H242" s="15"/>
      <c r="I242" s="74"/>
      <c r="J242" s="46"/>
      <c r="K242" s="74"/>
      <c r="L242" s="46"/>
      <c r="M242" s="74"/>
      <c r="N242" s="46"/>
      <c r="O242" s="17"/>
      <c r="P242" s="5" t="s">
        <v>93</v>
      </c>
      <c r="Q242" s="5"/>
      <c r="R242" s="5" t="s">
        <v>125</v>
      </c>
      <c r="S242" s="8"/>
      <c r="T242" s="122"/>
      <c r="U242" s="46"/>
      <c r="V242" s="46" t="s">
        <v>688</v>
      </c>
      <c r="W242" s="16"/>
      <c r="X24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2" s="46" t="s">
        <v>765</v>
      </c>
      <c r="Z242" s="46" t="s">
        <v>812</v>
      </c>
      <c r="AA24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2" s="106" t="s">
        <v>39</v>
      </c>
      <c r="AC242" s="106" t="s">
        <v>39</v>
      </c>
      <c r="AD242" s="106" t="s">
        <v>39</v>
      </c>
      <c r="AE242" s="106" t="s">
        <v>39</v>
      </c>
      <c r="AF242" s="137" t="s">
        <v>39</v>
      </c>
      <c r="AG242" s="126"/>
      <c r="AH242" s="191"/>
    </row>
    <row r="243" spans="1:34" s="3" customFormat="1" ht="30" x14ac:dyDescent="0.25">
      <c r="A243" s="16" t="s">
        <v>45</v>
      </c>
      <c r="B243" s="4" t="s">
        <v>837</v>
      </c>
      <c r="C243" s="4" t="s">
        <v>838</v>
      </c>
      <c r="D243" s="4" t="s">
        <v>839</v>
      </c>
      <c r="E243" s="74" t="s">
        <v>49</v>
      </c>
      <c r="F243" s="71" t="b">
        <v>1</v>
      </c>
      <c r="G243" s="81"/>
      <c r="H243" s="15"/>
      <c r="I243" s="74"/>
      <c r="J243" s="46"/>
      <c r="K243" s="74"/>
      <c r="L243" s="46"/>
      <c r="M243" s="74"/>
      <c r="N243" s="46"/>
      <c r="O243" s="17"/>
      <c r="P243" s="5" t="s">
        <v>93</v>
      </c>
      <c r="Q243" s="5"/>
      <c r="R243" s="5" t="s">
        <v>125</v>
      </c>
      <c r="S243" s="8"/>
      <c r="T243" s="122"/>
      <c r="U243" s="46"/>
      <c r="V243" s="46" t="s">
        <v>688</v>
      </c>
      <c r="W243" s="16"/>
      <c r="X24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3" s="46" t="s">
        <v>765</v>
      </c>
      <c r="Z243" s="46" t="s">
        <v>812</v>
      </c>
      <c r="AA24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3" s="106" t="s">
        <v>39</v>
      </c>
      <c r="AC243" s="106" t="s">
        <v>39</v>
      </c>
      <c r="AD243" s="106" t="s">
        <v>39</v>
      </c>
      <c r="AE243" s="106" t="s">
        <v>39</v>
      </c>
      <c r="AF243" s="137" t="s">
        <v>39</v>
      </c>
      <c r="AG243" s="126"/>
      <c r="AH243" s="191"/>
    </row>
    <row r="244" spans="1:34" s="3" customFormat="1" ht="30" x14ac:dyDescent="0.25">
      <c r="A244" s="16" t="s">
        <v>45</v>
      </c>
      <c r="B244" s="4" t="s">
        <v>840</v>
      </c>
      <c r="C244" s="4" t="s">
        <v>823</v>
      </c>
      <c r="D244" s="4" t="s">
        <v>824</v>
      </c>
      <c r="E244" s="74" t="s">
        <v>49</v>
      </c>
      <c r="F244" s="71" t="b">
        <v>1</v>
      </c>
      <c r="G244" s="81"/>
      <c r="H244" s="15"/>
      <c r="I244" s="74"/>
      <c r="J244" s="46"/>
      <c r="K244" s="74"/>
      <c r="L244" s="46"/>
      <c r="M244" s="74"/>
      <c r="N244" s="46"/>
      <c r="O244" s="17"/>
      <c r="P244" s="5" t="s">
        <v>93</v>
      </c>
      <c r="Q244" s="5"/>
      <c r="R244" s="5" t="s">
        <v>125</v>
      </c>
      <c r="S244" s="8"/>
      <c r="T244" s="122"/>
      <c r="U244" s="46"/>
      <c r="V244" s="46" t="s">
        <v>688</v>
      </c>
      <c r="W244" s="16"/>
      <c r="X24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4" s="46" t="s">
        <v>765</v>
      </c>
      <c r="Z244" s="46" t="s">
        <v>812</v>
      </c>
      <c r="AA24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4" s="106" t="s">
        <v>39</v>
      </c>
      <c r="AC244" s="106" t="s">
        <v>39</v>
      </c>
      <c r="AD244" s="106" t="s">
        <v>39</v>
      </c>
      <c r="AE244" s="106" t="s">
        <v>39</v>
      </c>
      <c r="AF244" s="137" t="s">
        <v>39</v>
      </c>
      <c r="AG244" s="126"/>
      <c r="AH244" s="191"/>
    </row>
    <row r="245" spans="1:34" s="3" customFormat="1" ht="30" x14ac:dyDescent="0.25">
      <c r="A245" s="16" t="s">
        <v>45</v>
      </c>
      <c r="B245" s="4" t="s">
        <v>841</v>
      </c>
      <c r="C245" s="4" t="s">
        <v>826</v>
      </c>
      <c r="D245" s="4" t="s">
        <v>827</v>
      </c>
      <c r="E245" s="74" t="s">
        <v>49</v>
      </c>
      <c r="F245" s="71" t="b">
        <v>1</v>
      </c>
      <c r="G245" s="81"/>
      <c r="H245" s="15"/>
      <c r="I245" s="74"/>
      <c r="J245" s="46"/>
      <c r="K245" s="74"/>
      <c r="L245" s="46"/>
      <c r="M245" s="74"/>
      <c r="N245" s="46"/>
      <c r="O245" s="5"/>
      <c r="P245" s="5" t="s">
        <v>93</v>
      </c>
      <c r="Q245" s="5"/>
      <c r="R245" s="5" t="s">
        <v>125</v>
      </c>
      <c r="S245" s="4"/>
      <c r="T245" s="118"/>
      <c r="U245" s="46"/>
      <c r="V245" s="46" t="s">
        <v>688</v>
      </c>
      <c r="W245" s="16"/>
      <c r="X24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5" s="46" t="s">
        <v>765</v>
      </c>
      <c r="Z245" s="46" t="s">
        <v>812</v>
      </c>
      <c r="AA24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5" s="106" t="s">
        <v>39</v>
      </c>
      <c r="AC245" s="106" t="s">
        <v>39</v>
      </c>
      <c r="AD245" s="106" t="s">
        <v>39</v>
      </c>
      <c r="AE245" s="106" t="s">
        <v>39</v>
      </c>
      <c r="AF245" s="137" t="s">
        <v>39</v>
      </c>
      <c r="AG245" s="126"/>
      <c r="AH245" s="191"/>
    </row>
    <row r="246" spans="1:34" s="3" customFormat="1" ht="30" x14ac:dyDescent="0.25">
      <c r="A246" s="16" t="s">
        <v>45</v>
      </c>
      <c r="B246" s="4" t="s">
        <v>842</v>
      </c>
      <c r="C246" s="4" t="s">
        <v>843</v>
      </c>
      <c r="D246" s="4" t="s">
        <v>844</v>
      </c>
      <c r="E246" s="74" t="s">
        <v>49</v>
      </c>
      <c r="F246" s="71" t="b">
        <v>1</v>
      </c>
      <c r="G246" s="81"/>
      <c r="H246" s="15"/>
      <c r="I246" s="74"/>
      <c r="J246" s="46"/>
      <c r="K246" s="74"/>
      <c r="L246" s="46"/>
      <c r="M246" s="74"/>
      <c r="N246" s="46"/>
      <c r="O246" s="5"/>
      <c r="P246" s="5" t="s">
        <v>93</v>
      </c>
      <c r="Q246" s="5"/>
      <c r="R246" s="5" t="s">
        <v>125</v>
      </c>
      <c r="S246" s="4"/>
      <c r="T246" s="118"/>
      <c r="U246" s="46"/>
      <c r="V246" s="46" t="s">
        <v>688</v>
      </c>
      <c r="W246" s="16"/>
      <c r="X24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6" s="46" t="s">
        <v>765</v>
      </c>
      <c r="Z246" s="46" t="s">
        <v>812</v>
      </c>
      <c r="AA24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6" s="106" t="s">
        <v>39</v>
      </c>
      <c r="AC246" s="106" t="s">
        <v>39</v>
      </c>
      <c r="AD246" s="106" t="s">
        <v>39</v>
      </c>
      <c r="AE246" s="106" t="s">
        <v>39</v>
      </c>
      <c r="AF246" s="137" t="s">
        <v>39</v>
      </c>
      <c r="AG246" s="126"/>
      <c r="AH246" s="191"/>
    </row>
    <row r="247" spans="1:34" s="3" customFormat="1" ht="75" x14ac:dyDescent="0.25">
      <c r="A247" s="16" t="s">
        <v>45</v>
      </c>
      <c r="B247" s="4" t="s">
        <v>845</v>
      </c>
      <c r="C247" s="4" t="s">
        <v>817</v>
      </c>
      <c r="D247" s="4" t="s">
        <v>818</v>
      </c>
      <c r="E247" s="74" t="s">
        <v>49</v>
      </c>
      <c r="F247" s="71" t="b">
        <v>1</v>
      </c>
      <c r="G247" s="81"/>
      <c r="H247" s="15"/>
      <c r="I247" s="74"/>
      <c r="J247" s="46"/>
      <c r="K247" s="74"/>
      <c r="L247" s="46"/>
      <c r="M247" s="74"/>
      <c r="N247" s="46"/>
      <c r="O247" s="5"/>
      <c r="P247" s="5" t="s">
        <v>93</v>
      </c>
      <c r="Q247" s="5"/>
      <c r="R247" s="5" t="s">
        <v>125</v>
      </c>
      <c r="S247" s="4"/>
      <c r="T247" s="4"/>
      <c r="U247" s="102"/>
      <c r="V247" s="46" t="s">
        <v>688</v>
      </c>
      <c r="W247" s="46" t="s">
        <v>606</v>
      </c>
      <c r="X24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
+
Константин Кочетков 
+381 69 8025 072</v>
      </c>
      <c r="Y247" s="46" t="s">
        <v>765</v>
      </c>
      <c r="Z247" s="46" t="s">
        <v>812</v>
      </c>
      <c r="AA24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7" s="106" t="s">
        <v>39</v>
      </c>
      <c r="AC247" s="106" t="s">
        <v>39</v>
      </c>
      <c r="AD247" s="106" t="s">
        <v>39</v>
      </c>
      <c r="AE247" s="106" t="s">
        <v>39</v>
      </c>
      <c r="AF247" s="137" t="s">
        <v>39</v>
      </c>
      <c r="AG247" s="126"/>
      <c r="AH247" s="191"/>
    </row>
    <row r="248" spans="1:34" ht="30" x14ac:dyDescent="0.25">
      <c r="A248" s="16" t="s">
        <v>45</v>
      </c>
      <c r="B248" s="4" t="s">
        <v>846</v>
      </c>
      <c r="C248" s="4" t="s">
        <v>847</v>
      </c>
      <c r="D248" s="4" t="s">
        <v>848</v>
      </c>
      <c r="E248" s="74" t="s">
        <v>49</v>
      </c>
      <c r="F248" s="71" t="b">
        <v>1</v>
      </c>
      <c r="G248" s="81"/>
      <c r="H248" s="15"/>
      <c r="I248" s="74"/>
      <c r="J248" s="46"/>
      <c r="K248" s="74"/>
      <c r="L248" s="46"/>
      <c r="M248" s="74"/>
      <c r="N248" s="46"/>
      <c r="O248" s="5"/>
      <c r="P248" s="5" t="s">
        <v>93</v>
      </c>
      <c r="Q248" s="5"/>
      <c r="R248" s="5" t="s">
        <v>125</v>
      </c>
      <c r="S248" s="4"/>
      <c r="T248" s="118"/>
      <c r="U248" s="46"/>
      <c r="V248" s="46" t="s">
        <v>688</v>
      </c>
      <c r="W248" s="16"/>
      <c r="X24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48" s="46" t="s">
        <v>765</v>
      </c>
      <c r="Z248" s="46" t="s">
        <v>812</v>
      </c>
      <c r="AA24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48" s="106" t="s">
        <v>39</v>
      </c>
      <c r="AC248" s="106" t="s">
        <v>39</v>
      </c>
      <c r="AD248" s="106" t="s">
        <v>39</v>
      </c>
      <c r="AE248" s="106" t="s">
        <v>39</v>
      </c>
      <c r="AF248" s="137" t="s">
        <v>39</v>
      </c>
      <c r="AG248" s="127"/>
      <c r="AH248" s="55"/>
    </row>
    <row r="249" spans="1:34" s="3" customFormat="1" ht="30" x14ac:dyDescent="0.25">
      <c r="A249" s="15"/>
      <c r="B249" s="33" t="s">
        <v>849</v>
      </c>
      <c r="C249" s="10" t="s">
        <v>850</v>
      </c>
      <c r="D249" s="10" t="s">
        <v>851</v>
      </c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42"/>
      <c r="T249" s="42"/>
      <c r="U249" s="44"/>
      <c r="V249" s="44"/>
      <c r="W249" s="51"/>
      <c r="X249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49" s="44"/>
      <c r="Z249" s="44" t="s">
        <v>812</v>
      </c>
      <c r="AA249" s="44"/>
      <c r="AB249" s="107"/>
      <c r="AC249" s="107"/>
      <c r="AD249" s="107"/>
      <c r="AE249" s="107"/>
      <c r="AF249" s="138"/>
      <c r="AG249" s="126"/>
      <c r="AH249" s="191"/>
    </row>
    <row r="250" spans="1:34" s="3" customFormat="1" ht="30" x14ac:dyDescent="0.25">
      <c r="A250" s="16" t="s">
        <v>45</v>
      </c>
      <c r="B250" s="4" t="s">
        <v>852</v>
      </c>
      <c r="C250" s="4" t="s">
        <v>853</v>
      </c>
      <c r="D250" s="4" t="s">
        <v>854</v>
      </c>
      <c r="E250" s="74" t="s">
        <v>49</v>
      </c>
      <c r="F250" s="71" t="b">
        <v>1</v>
      </c>
      <c r="G250" s="81"/>
      <c r="H250" s="15"/>
      <c r="I250" s="74"/>
      <c r="J250" s="46"/>
      <c r="K250" s="74"/>
      <c r="L250" s="46"/>
      <c r="M250" s="74"/>
      <c r="N250" s="46"/>
      <c r="O250" s="17"/>
      <c r="P250" s="5" t="s">
        <v>93</v>
      </c>
      <c r="Q250" s="5"/>
      <c r="R250" s="5" t="s">
        <v>125</v>
      </c>
      <c r="S250" s="4"/>
      <c r="T250" s="118"/>
      <c r="U250" s="46"/>
      <c r="V250" s="46" t="s">
        <v>688</v>
      </c>
      <c r="W250" s="16"/>
      <c r="X25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50" s="46" t="s">
        <v>765</v>
      </c>
      <c r="Z250" s="46" t="s">
        <v>812</v>
      </c>
      <c r="AA25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50" s="106" t="s">
        <v>39</v>
      </c>
      <c r="AC250" s="106" t="s">
        <v>39</v>
      </c>
      <c r="AD250" s="106" t="s">
        <v>39</v>
      </c>
      <c r="AE250" s="106" t="s">
        <v>39</v>
      </c>
      <c r="AF250" s="137" t="s">
        <v>39</v>
      </c>
      <c r="AG250" s="126"/>
      <c r="AH250" s="191"/>
    </row>
    <row r="251" spans="1:34" ht="45" x14ac:dyDescent="0.25">
      <c r="A251" s="16" t="s">
        <v>45</v>
      </c>
      <c r="B251" s="4" t="s">
        <v>855</v>
      </c>
      <c r="C251" s="4" t="s">
        <v>856</v>
      </c>
      <c r="D251" s="4" t="s">
        <v>857</v>
      </c>
      <c r="E251" s="74" t="s">
        <v>49</v>
      </c>
      <c r="F251" s="71" t="b">
        <v>1</v>
      </c>
      <c r="G251" s="81"/>
      <c r="H251" s="15"/>
      <c r="I251" s="74"/>
      <c r="J251" s="46"/>
      <c r="K251" s="74"/>
      <c r="L251" s="46"/>
      <c r="M251" s="74"/>
      <c r="N251" s="46"/>
      <c r="O251" s="17"/>
      <c r="P251" s="5" t="s">
        <v>93</v>
      </c>
      <c r="Q251" s="5"/>
      <c r="R251" s="5" t="s">
        <v>125</v>
      </c>
      <c r="S251" s="8"/>
      <c r="T251" s="122"/>
      <c r="U251" s="46"/>
      <c r="V251" s="46" t="s">
        <v>688</v>
      </c>
      <c r="W251" s="16"/>
      <c r="X25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51" s="46" t="s">
        <v>765</v>
      </c>
      <c r="Z251" s="46" t="s">
        <v>812</v>
      </c>
      <c r="AA25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51" s="106" t="s">
        <v>39</v>
      </c>
      <c r="AC251" s="106" t="s">
        <v>39</v>
      </c>
      <c r="AD251" s="106" t="s">
        <v>39</v>
      </c>
      <c r="AE251" s="106" t="s">
        <v>39</v>
      </c>
      <c r="AF251" s="137" t="s">
        <v>39</v>
      </c>
      <c r="AG251" s="127"/>
      <c r="AH251" s="55"/>
    </row>
    <row r="252" spans="1:34" s="3" customFormat="1" ht="30" x14ac:dyDescent="0.25">
      <c r="A252" s="16" t="s">
        <v>45</v>
      </c>
      <c r="B252" s="4" t="s">
        <v>858</v>
      </c>
      <c r="C252" s="4" t="s">
        <v>823</v>
      </c>
      <c r="D252" s="4" t="s">
        <v>824</v>
      </c>
      <c r="E252" s="74" t="s">
        <v>49</v>
      </c>
      <c r="F252" s="71" t="b">
        <v>1</v>
      </c>
      <c r="G252" s="81"/>
      <c r="H252" s="15"/>
      <c r="I252" s="74"/>
      <c r="J252" s="46"/>
      <c r="K252" s="74"/>
      <c r="L252" s="46"/>
      <c r="M252" s="74"/>
      <c r="N252" s="46"/>
      <c r="O252" s="17"/>
      <c r="P252" s="5" t="s">
        <v>93</v>
      </c>
      <c r="Q252" s="5"/>
      <c r="R252" s="5" t="s">
        <v>125</v>
      </c>
      <c r="S252" s="4"/>
      <c r="T252" s="118"/>
      <c r="U252" s="46"/>
      <c r="V252" s="46" t="s">
        <v>688</v>
      </c>
      <c r="W252" s="16"/>
      <c r="X25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52" s="46" t="s">
        <v>765</v>
      </c>
      <c r="Z252" s="46" t="s">
        <v>812</v>
      </c>
      <c r="AA25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52" s="106" t="s">
        <v>39</v>
      </c>
      <c r="AC252" s="106" t="s">
        <v>39</v>
      </c>
      <c r="AD252" s="106" t="s">
        <v>39</v>
      </c>
      <c r="AE252" s="106" t="s">
        <v>39</v>
      </c>
      <c r="AF252" s="137" t="s">
        <v>39</v>
      </c>
      <c r="AG252" s="126"/>
      <c r="AH252" s="191"/>
    </row>
    <row r="253" spans="1:34" ht="15.75" x14ac:dyDescent="0.25">
      <c r="A253" s="15"/>
      <c r="B253" s="33" t="s">
        <v>859</v>
      </c>
      <c r="C253" s="10" t="s">
        <v>860</v>
      </c>
      <c r="D253" s="10" t="s">
        <v>861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42"/>
      <c r="T253" s="42"/>
      <c r="U253" s="44"/>
      <c r="V253" s="44"/>
      <c r="W253" s="51"/>
      <c r="X253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53" s="44"/>
      <c r="Z253" s="44" t="s">
        <v>786</v>
      </c>
      <c r="AA253" s="44"/>
      <c r="AB253" s="107"/>
      <c r="AC253" s="107"/>
      <c r="AD253" s="107"/>
      <c r="AE253" s="107"/>
      <c r="AF253" s="138"/>
      <c r="AG253" s="152" t="s">
        <v>39</v>
      </c>
      <c r="AH253" s="55"/>
    </row>
    <row r="254" spans="1:34" ht="105" x14ac:dyDescent="0.25">
      <c r="A254" s="16" t="s">
        <v>45</v>
      </c>
      <c r="B254" s="4" t="s">
        <v>862</v>
      </c>
      <c r="C254" s="4" t="s">
        <v>863</v>
      </c>
      <c r="D254" s="4" t="s">
        <v>864</v>
      </c>
      <c r="E254" s="74" t="s">
        <v>805</v>
      </c>
      <c r="F254" s="71" t="b">
        <v>1</v>
      </c>
      <c r="G254" s="74" t="s">
        <v>139</v>
      </c>
      <c r="H254" s="71" t="b">
        <v>1</v>
      </c>
      <c r="I254" s="74" t="s">
        <v>49</v>
      </c>
      <c r="J254" s="71" t="b">
        <v>1</v>
      </c>
      <c r="K254" s="79"/>
      <c r="L254" s="80"/>
      <c r="M254" s="79"/>
      <c r="N254" s="80"/>
      <c r="O254" s="5"/>
      <c r="P254" s="5" t="s">
        <v>93</v>
      </c>
      <c r="Q254" s="5"/>
      <c r="R254" s="5" t="s">
        <v>125</v>
      </c>
      <c r="S254" s="4"/>
      <c r="T254" s="4"/>
      <c r="U254" s="154" t="s">
        <v>324</v>
      </c>
      <c r="V254" s="46"/>
      <c r="W254" s="16"/>
      <c r="X25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Агапкин Александр
+381 62 75 03 47</v>
      </c>
      <c r="Y254" s="46" t="s">
        <v>765</v>
      </c>
      <c r="Z254" s="46" t="s">
        <v>786</v>
      </c>
      <c r="AA25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М Разработан
3М Разработан
1Г Разработан</v>
      </c>
      <c r="AB254" s="106" t="s">
        <v>805</v>
      </c>
      <c r="AC254" s="106" t="s">
        <v>49</v>
      </c>
      <c r="AD254" s="106" t="s">
        <v>805</v>
      </c>
      <c r="AE254" s="106" t="s">
        <v>805</v>
      </c>
      <c r="AF254" s="137" t="s">
        <v>139</v>
      </c>
      <c r="AG254" s="127"/>
      <c r="AH254" s="55"/>
    </row>
    <row r="255" spans="1:34" ht="105" x14ac:dyDescent="0.25">
      <c r="A255" s="16" t="s">
        <v>45</v>
      </c>
      <c r="B255" s="4" t="s">
        <v>865</v>
      </c>
      <c r="C255" s="4" t="s">
        <v>866</v>
      </c>
      <c r="D255" s="4" t="s">
        <v>867</v>
      </c>
      <c r="E255" s="74" t="s">
        <v>805</v>
      </c>
      <c r="F255" s="71" t="b">
        <v>1</v>
      </c>
      <c r="G255" s="74" t="s">
        <v>139</v>
      </c>
      <c r="H255" s="71" t="b">
        <v>1</v>
      </c>
      <c r="I255" s="74" t="s">
        <v>49</v>
      </c>
      <c r="J255" s="71" t="b">
        <v>1</v>
      </c>
      <c r="K255" s="79"/>
      <c r="L255" s="80"/>
      <c r="M255" s="79"/>
      <c r="N255" s="80"/>
      <c r="O255" s="5"/>
      <c r="P255" s="5" t="s">
        <v>93</v>
      </c>
      <c r="Q255" s="5"/>
      <c r="R255" s="5" t="s">
        <v>125</v>
      </c>
      <c r="S255" s="4"/>
      <c r="T255" s="4"/>
      <c r="U255" s="154" t="s">
        <v>324</v>
      </c>
      <c r="V255" s="46"/>
      <c r="W255" s="16"/>
      <c r="X25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Агапкин Александр
+381 62 75 03 47</v>
      </c>
      <c r="Y255" s="46" t="s">
        <v>765</v>
      </c>
      <c r="Z255" s="46" t="s">
        <v>786</v>
      </c>
      <c r="AA25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М Разработан
3М Разработан
1Г Разработан</v>
      </c>
      <c r="AB255" s="106" t="s">
        <v>805</v>
      </c>
      <c r="AC255" s="106" t="s">
        <v>49</v>
      </c>
      <c r="AD255" s="106" t="s">
        <v>805</v>
      </c>
      <c r="AE255" s="106" t="s">
        <v>805</v>
      </c>
      <c r="AF255" s="137" t="s">
        <v>139</v>
      </c>
      <c r="AG255" s="127"/>
      <c r="AH255" s="55"/>
    </row>
    <row r="256" spans="1:34" ht="45" x14ac:dyDescent="0.25">
      <c r="A256" s="16" t="s">
        <v>45</v>
      </c>
      <c r="B256" s="4" t="s">
        <v>868</v>
      </c>
      <c r="C256" s="4" t="s">
        <v>869</v>
      </c>
      <c r="D256" s="4" t="s">
        <v>870</v>
      </c>
      <c r="E256" s="74" t="s">
        <v>139</v>
      </c>
      <c r="F256" s="71" t="b">
        <v>1</v>
      </c>
      <c r="G256" s="82" t="s">
        <v>49</v>
      </c>
      <c r="H256" s="72" t="b">
        <v>1</v>
      </c>
      <c r="I256" s="81"/>
      <c r="J256" s="15"/>
      <c r="K256" s="79"/>
      <c r="L256" s="80"/>
      <c r="M256" s="79"/>
      <c r="N256" s="80"/>
      <c r="O256" s="5"/>
      <c r="P256" s="5" t="s">
        <v>93</v>
      </c>
      <c r="Q256" s="5"/>
      <c r="R256" s="5" t="s">
        <v>125</v>
      </c>
      <c r="S256" s="4"/>
      <c r="T256" s="4"/>
      <c r="U256" s="154" t="s">
        <v>324</v>
      </c>
      <c r="V256" s="46"/>
      <c r="W256" s="16"/>
      <c r="X25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Агапкин Александр
+381 62 75 03 47</v>
      </c>
      <c r="Y256" s="46" t="s">
        <v>765</v>
      </c>
      <c r="Z256" s="46" t="s">
        <v>786</v>
      </c>
      <c r="AA25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1Г Разработан</v>
      </c>
      <c r="AB256" s="106" t="s">
        <v>39</v>
      </c>
      <c r="AC256" s="106" t="s">
        <v>49</v>
      </c>
      <c r="AD256" s="106" t="s">
        <v>39</v>
      </c>
      <c r="AE256" s="106" t="s">
        <v>39</v>
      </c>
      <c r="AF256" s="137" t="s">
        <v>139</v>
      </c>
      <c r="AG256" s="127"/>
      <c r="AH256" s="55"/>
    </row>
    <row r="257" spans="1:34" ht="30" x14ac:dyDescent="0.25">
      <c r="A257" s="15"/>
      <c r="B257" s="33" t="s">
        <v>871</v>
      </c>
      <c r="C257" s="10" t="s">
        <v>872</v>
      </c>
      <c r="D257" s="10" t="s">
        <v>873</v>
      </c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42"/>
      <c r="T257" s="42"/>
      <c r="U257" s="44"/>
      <c r="V257" s="44"/>
      <c r="W257" s="51"/>
      <c r="X257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57" s="44"/>
      <c r="Z257" s="44" t="s">
        <v>874</v>
      </c>
      <c r="AA257" s="44"/>
      <c r="AB257" s="107"/>
      <c r="AC257" s="107"/>
      <c r="AD257" s="107"/>
      <c r="AE257" s="107"/>
      <c r="AF257" s="138"/>
      <c r="AG257" s="152" t="s">
        <v>39</v>
      </c>
      <c r="AH257" s="55"/>
    </row>
    <row r="258" spans="1:34" ht="30" x14ac:dyDescent="0.25">
      <c r="A258" s="16" t="s">
        <v>45</v>
      </c>
      <c r="B258" s="4" t="s">
        <v>875</v>
      </c>
      <c r="C258" s="4" t="s">
        <v>876</v>
      </c>
      <c r="D258" s="4" t="s">
        <v>877</v>
      </c>
      <c r="E258" s="74" t="s">
        <v>49</v>
      </c>
      <c r="F258" s="71" t="b">
        <v>1</v>
      </c>
      <c r="G258" s="81"/>
      <c r="H258" s="15"/>
      <c r="I258" s="79"/>
      <c r="J258" s="80"/>
      <c r="K258" s="79"/>
      <c r="L258" s="80"/>
      <c r="M258" s="79"/>
      <c r="N258" s="80"/>
      <c r="O258" s="5"/>
      <c r="P258" s="5" t="s">
        <v>93</v>
      </c>
      <c r="Q258" s="5"/>
      <c r="R258" s="5" t="s">
        <v>125</v>
      </c>
      <c r="S258" s="4"/>
      <c r="T258" s="118"/>
      <c r="U258" s="46"/>
      <c r="V258" s="46" t="s">
        <v>688</v>
      </c>
      <c r="W258" s="16"/>
      <c r="X25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58" s="46" t="s">
        <v>765</v>
      </c>
      <c r="Z258" s="46" t="s">
        <v>874</v>
      </c>
      <c r="AA25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58" s="106" t="s">
        <v>39</v>
      </c>
      <c r="AC258" s="106" t="s">
        <v>39</v>
      </c>
      <c r="AD258" s="106" t="s">
        <v>39</v>
      </c>
      <c r="AE258" s="106" t="s">
        <v>39</v>
      </c>
      <c r="AF258" s="137" t="s">
        <v>39</v>
      </c>
      <c r="AG258" s="127"/>
      <c r="AH258" s="55"/>
    </row>
    <row r="259" spans="1:34" ht="30" x14ac:dyDescent="0.25">
      <c r="A259" s="16" t="s">
        <v>45</v>
      </c>
      <c r="B259" s="4" t="s">
        <v>878</v>
      </c>
      <c r="C259" s="4" t="s">
        <v>879</v>
      </c>
      <c r="D259" s="4" t="s">
        <v>880</v>
      </c>
      <c r="E259" s="74" t="s">
        <v>49</v>
      </c>
      <c r="F259" s="71" t="b">
        <v>1</v>
      </c>
      <c r="G259" s="81"/>
      <c r="H259" s="15"/>
      <c r="I259" s="79"/>
      <c r="J259" s="80"/>
      <c r="K259" s="79"/>
      <c r="L259" s="80"/>
      <c r="M259" s="79"/>
      <c r="N259" s="80"/>
      <c r="O259" s="5"/>
      <c r="P259" s="5" t="s">
        <v>93</v>
      </c>
      <c r="Q259" s="5"/>
      <c r="R259" s="5" t="s">
        <v>125</v>
      </c>
      <c r="S259" s="8"/>
      <c r="T259" s="122"/>
      <c r="U259" s="46"/>
      <c r="V259" s="46" t="s">
        <v>688</v>
      </c>
      <c r="W259" s="16"/>
      <c r="X25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59" s="46" t="s">
        <v>765</v>
      </c>
      <c r="Z259" s="46" t="s">
        <v>874</v>
      </c>
      <c r="AA25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59" s="106" t="s">
        <v>39</v>
      </c>
      <c r="AC259" s="106" t="s">
        <v>39</v>
      </c>
      <c r="AD259" s="106" t="s">
        <v>39</v>
      </c>
      <c r="AE259" s="106" t="s">
        <v>39</v>
      </c>
      <c r="AF259" s="137" t="s">
        <v>39</v>
      </c>
      <c r="AG259" s="127"/>
      <c r="AH259" s="55"/>
    </row>
    <row r="260" spans="1:34" ht="30" x14ac:dyDescent="0.25">
      <c r="A260" s="16" t="s">
        <v>45</v>
      </c>
      <c r="B260" s="4" t="s">
        <v>881</v>
      </c>
      <c r="C260" s="4" t="s">
        <v>882</v>
      </c>
      <c r="D260" s="4" t="s">
        <v>883</v>
      </c>
      <c r="E260" s="74" t="s">
        <v>49</v>
      </c>
      <c r="F260" s="71" t="b">
        <v>1</v>
      </c>
      <c r="G260" s="81"/>
      <c r="H260" s="15"/>
      <c r="I260" s="79"/>
      <c r="J260" s="80"/>
      <c r="K260" s="79"/>
      <c r="L260" s="80"/>
      <c r="M260" s="79"/>
      <c r="N260" s="80"/>
      <c r="O260" s="5"/>
      <c r="P260" s="5" t="s">
        <v>93</v>
      </c>
      <c r="Q260" s="5"/>
      <c r="R260" s="5" t="s">
        <v>125</v>
      </c>
      <c r="S260" s="8"/>
      <c r="T260" s="122"/>
      <c r="U260" s="46"/>
      <c r="V260" s="46" t="s">
        <v>688</v>
      </c>
      <c r="W260" s="16"/>
      <c r="X26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0" s="46" t="s">
        <v>765</v>
      </c>
      <c r="Z260" s="46" t="s">
        <v>874</v>
      </c>
      <c r="AA26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60" s="106" t="s">
        <v>39</v>
      </c>
      <c r="AC260" s="106" t="s">
        <v>39</v>
      </c>
      <c r="AD260" s="106" t="s">
        <v>39</v>
      </c>
      <c r="AE260" s="106" t="s">
        <v>39</v>
      </c>
      <c r="AF260" s="137" t="s">
        <v>39</v>
      </c>
      <c r="AG260" s="127"/>
      <c r="AH260" s="55"/>
    </row>
    <row r="261" spans="1:34" ht="30" x14ac:dyDescent="0.25">
      <c r="A261" s="16" t="s">
        <v>45</v>
      </c>
      <c r="B261" s="4" t="s">
        <v>884</v>
      </c>
      <c r="C261" s="4" t="s">
        <v>885</v>
      </c>
      <c r="D261" s="4" t="s">
        <v>886</v>
      </c>
      <c r="E261" s="74" t="s">
        <v>49</v>
      </c>
      <c r="F261" s="71" t="b">
        <v>1</v>
      </c>
      <c r="G261" s="81"/>
      <c r="H261" s="15"/>
      <c r="I261" s="79"/>
      <c r="J261" s="80"/>
      <c r="K261" s="79"/>
      <c r="L261" s="80"/>
      <c r="M261" s="79"/>
      <c r="N261" s="80"/>
      <c r="O261" s="5"/>
      <c r="P261" s="5" t="s">
        <v>93</v>
      </c>
      <c r="Q261" s="5"/>
      <c r="R261" s="5" t="s">
        <v>125</v>
      </c>
      <c r="S261" s="8"/>
      <c r="T261" s="122"/>
      <c r="U261" s="46"/>
      <c r="V261" s="46" t="s">
        <v>688</v>
      </c>
      <c r="W261" s="16"/>
      <c r="X26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1" s="46" t="s">
        <v>765</v>
      </c>
      <c r="Z261" s="46" t="s">
        <v>874</v>
      </c>
      <c r="AA26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61" s="106" t="s">
        <v>39</v>
      </c>
      <c r="AC261" s="106" t="s">
        <v>39</v>
      </c>
      <c r="AD261" s="106" t="s">
        <v>39</v>
      </c>
      <c r="AE261" s="106" t="s">
        <v>39</v>
      </c>
      <c r="AF261" s="137" t="s">
        <v>39</v>
      </c>
      <c r="AG261" s="127"/>
      <c r="AH261" s="55"/>
    </row>
    <row r="262" spans="1:34" ht="75" x14ac:dyDescent="0.25">
      <c r="A262" s="16" t="s">
        <v>45</v>
      </c>
      <c r="B262" s="4" t="s">
        <v>887</v>
      </c>
      <c r="C262" s="4" t="s">
        <v>888</v>
      </c>
      <c r="D262" s="4" t="s">
        <v>889</v>
      </c>
      <c r="E262" s="74" t="s">
        <v>49</v>
      </c>
      <c r="F262" s="71" t="b">
        <v>1</v>
      </c>
      <c r="G262" s="81"/>
      <c r="H262" s="15"/>
      <c r="I262" s="74"/>
      <c r="J262" s="46"/>
      <c r="K262" s="74"/>
      <c r="L262" s="46"/>
      <c r="M262" s="74"/>
      <c r="N262" s="46"/>
      <c r="O262" s="5"/>
      <c r="P262" s="5" t="s">
        <v>93</v>
      </c>
      <c r="Q262" s="5"/>
      <c r="R262" s="5" t="s">
        <v>125</v>
      </c>
      <c r="S262" s="4" t="s">
        <v>890</v>
      </c>
      <c r="T262" s="118"/>
      <c r="U262" s="46"/>
      <c r="V262" s="46" t="s">
        <v>688</v>
      </c>
      <c r="W262" s="16"/>
      <c r="X26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2" s="46" t="s">
        <v>765</v>
      </c>
      <c r="Z262" s="46" t="s">
        <v>874</v>
      </c>
      <c r="AA26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62" s="106" t="s">
        <v>39</v>
      </c>
      <c r="AC262" s="106" t="s">
        <v>39</v>
      </c>
      <c r="AD262" s="106" t="s">
        <v>39</v>
      </c>
      <c r="AE262" s="106" t="s">
        <v>39</v>
      </c>
      <c r="AF262" s="137" t="s">
        <v>92</v>
      </c>
      <c r="AG262" s="127"/>
      <c r="AH262" s="55"/>
    </row>
    <row r="263" spans="1:34" ht="45" x14ac:dyDescent="0.25">
      <c r="A263" s="15"/>
      <c r="B263" s="33" t="s">
        <v>891</v>
      </c>
      <c r="C263" s="10" t="s">
        <v>892</v>
      </c>
      <c r="D263" s="10" t="s">
        <v>893</v>
      </c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42"/>
      <c r="T263" s="42"/>
      <c r="U263" s="44"/>
      <c r="V263" s="44"/>
      <c r="W263" s="51"/>
      <c r="X263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63" s="44"/>
      <c r="Z263" s="44" t="s">
        <v>894</v>
      </c>
      <c r="AA263" s="44"/>
      <c r="AB263" s="107"/>
      <c r="AC263" s="107"/>
      <c r="AD263" s="107"/>
      <c r="AE263" s="107"/>
      <c r="AF263" s="138"/>
      <c r="AG263" s="152" t="s">
        <v>39</v>
      </c>
      <c r="AH263" s="55"/>
    </row>
    <row r="264" spans="1:34" ht="30" x14ac:dyDescent="0.25">
      <c r="A264" s="16" t="s">
        <v>45</v>
      </c>
      <c r="B264" s="4" t="s">
        <v>895</v>
      </c>
      <c r="C264" s="4" t="s">
        <v>896</v>
      </c>
      <c r="D264" s="4" t="s">
        <v>897</v>
      </c>
      <c r="E264" s="74" t="s">
        <v>92</v>
      </c>
      <c r="F264" s="71" t="b">
        <v>1</v>
      </c>
      <c r="G264" s="81"/>
      <c r="H264" s="15"/>
      <c r="I264" s="79"/>
      <c r="J264" s="80"/>
      <c r="K264" s="79"/>
      <c r="L264" s="80"/>
      <c r="M264" s="79"/>
      <c r="N264" s="80"/>
      <c r="O264" s="17"/>
      <c r="P264" s="5" t="s">
        <v>93</v>
      </c>
      <c r="Q264" s="5"/>
      <c r="R264" s="5" t="s">
        <v>125</v>
      </c>
      <c r="S264" s="8"/>
      <c r="T264" s="122"/>
      <c r="U264" s="46"/>
      <c r="V264" s="46" t="s">
        <v>688</v>
      </c>
      <c r="W264" s="16"/>
      <c r="X26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4" s="46" t="s">
        <v>765</v>
      </c>
      <c r="Z264" s="46" t="s">
        <v>894</v>
      </c>
      <c r="AA26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64" s="106" t="s">
        <v>39</v>
      </c>
      <c r="AC264" s="106" t="s">
        <v>39</v>
      </c>
      <c r="AD264" s="106" t="s">
        <v>92</v>
      </c>
      <c r="AE264" s="106" t="s">
        <v>92</v>
      </c>
      <c r="AF264" s="137" t="s">
        <v>39</v>
      </c>
      <c r="AG264" s="127"/>
      <c r="AH264" s="55"/>
    </row>
    <row r="265" spans="1:34" ht="60" x14ac:dyDescent="0.25">
      <c r="A265" s="16" t="s">
        <v>45</v>
      </c>
      <c r="B265" s="4" t="s">
        <v>898</v>
      </c>
      <c r="C265" s="4" t="s">
        <v>899</v>
      </c>
      <c r="D265" s="4" t="s">
        <v>900</v>
      </c>
      <c r="E265" s="74" t="s">
        <v>92</v>
      </c>
      <c r="F265" s="71" t="b">
        <v>1</v>
      </c>
      <c r="G265" s="81"/>
      <c r="H265" s="15"/>
      <c r="I265" s="79"/>
      <c r="J265" s="80"/>
      <c r="K265" s="79"/>
      <c r="L265" s="80"/>
      <c r="M265" s="79"/>
      <c r="N265" s="80"/>
      <c r="O265" s="17"/>
      <c r="P265" s="5" t="s">
        <v>93</v>
      </c>
      <c r="Q265" s="5"/>
      <c r="R265" s="5" t="s">
        <v>125</v>
      </c>
      <c r="S265" s="8"/>
      <c r="T265" s="122"/>
      <c r="U265" s="46"/>
      <c r="V265" s="46" t="s">
        <v>688</v>
      </c>
      <c r="W265" s="16"/>
      <c r="X26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5" s="46" t="s">
        <v>765</v>
      </c>
      <c r="Z265" s="46" t="s">
        <v>894</v>
      </c>
      <c r="AA26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65" s="106" t="s">
        <v>39</v>
      </c>
      <c r="AC265" s="106" t="s">
        <v>39</v>
      </c>
      <c r="AD265" s="106" t="s">
        <v>92</v>
      </c>
      <c r="AE265" s="106" t="s">
        <v>92</v>
      </c>
      <c r="AF265" s="137" t="s">
        <v>39</v>
      </c>
      <c r="AG265" s="127"/>
      <c r="AH265" s="55"/>
    </row>
    <row r="266" spans="1:34" ht="15.75" x14ac:dyDescent="0.25">
      <c r="A266" s="15"/>
      <c r="B266" s="33" t="s">
        <v>901</v>
      </c>
      <c r="C266" s="10" t="s">
        <v>902</v>
      </c>
      <c r="D266" s="10" t="s">
        <v>903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42"/>
      <c r="T266" s="42"/>
      <c r="U266" s="44"/>
      <c r="V266" s="44"/>
      <c r="W266" s="51"/>
      <c r="X266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66" s="44"/>
      <c r="Z266" s="44"/>
      <c r="AA266" s="44"/>
      <c r="AB266" s="107"/>
      <c r="AC266" s="107"/>
      <c r="AD266" s="107"/>
      <c r="AE266" s="107"/>
      <c r="AF266" s="138"/>
      <c r="AG266" s="152" t="s">
        <v>39</v>
      </c>
      <c r="AH266" s="55"/>
    </row>
    <row r="267" spans="1:34" ht="30" x14ac:dyDescent="0.25">
      <c r="A267" s="16" t="s">
        <v>45</v>
      </c>
      <c r="B267" s="4" t="s">
        <v>904</v>
      </c>
      <c r="C267" s="26" t="s">
        <v>905</v>
      </c>
      <c r="D267" s="26" t="s">
        <v>906</v>
      </c>
      <c r="E267" s="74" t="s">
        <v>49</v>
      </c>
      <c r="F267" s="71" t="b">
        <v>1</v>
      </c>
      <c r="G267" s="81"/>
      <c r="H267" s="15"/>
      <c r="I267" s="75"/>
      <c r="J267" s="16"/>
      <c r="K267" s="75"/>
      <c r="L267" s="16"/>
      <c r="M267" s="75"/>
      <c r="N267" s="16"/>
      <c r="O267" s="19"/>
      <c r="P267" s="5" t="s">
        <v>93</v>
      </c>
      <c r="Q267" s="19"/>
      <c r="R267" s="19"/>
      <c r="S267" s="4"/>
      <c r="T267" s="118"/>
      <c r="U267" s="46"/>
      <c r="V267" s="46" t="s">
        <v>688</v>
      </c>
      <c r="W267" s="16"/>
      <c r="X26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7" s="46" t="s">
        <v>765</v>
      </c>
      <c r="Z267" s="46"/>
      <c r="AA26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67" s="106" t="s">
        <v>39</v>
      </c>
      <c r="AC267" s="106" t="s">
        <v>39</v>
      </c>
      <c r="AD267" s="106" t="s">
        <v>39</v>
      </c>
      <c r="AE267" s="106" t="s">
        <v>39</v>
      </c>
      <c r="AF267" s="137" t="s">
        <v>39</v>
      </c>
      <c r="AG267" s="127"/>
      <c r="AH267" s="55"/>
    </row>
    <row r="268" spans="1:34" ht="30" x14ac:dyDescent="0.25">
      <c r="A268" s="16" t="s">
        <v>45</v>
      </c>
      <c r="B268" s="4" t="s">
        <v>907</v>
      </c>
      <c r="C268" s="4" t="s">
        <v>908</v>
      </c>
      <c r="D268" s="4" t="s">
        <v>909</v>
      </c>
      <c r="E268" s="74" t="s">
        <v>49</v>
      </c>
      <c r="F268" s="71" t="b">
        <v>1</v>
      </c>
      <c r="G268" s="81"/>
      <c r="H268" s="15"/>
      <c r="I268" s="74"/>
      <c r="J268" s="46"/>
      <c r="K268" s="74"/>
      <c r="L268" s="46"/>
      <c r="M268" s="74"/>
      <c r="N268" s="46"/>
      <c r="O268" s="17"/>
      <c r="P268" s="5" t="s">
        <v>93</v>
      </c>
      <c r="Q268" s="5"/>
      <c r="R268" s="5"/>
      <c r="S268" s="8"/>
      <c r="T268" s="122"/>
      <c r="U268" s="46"/>
      <c r="V268" s="46" t="s">
        <v>688</v>
      </c>
      <c r="W268" s="16"/>
      <c r="X26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8" s="46" t="s">
        <v>765</v>
      </c>
      <c r="Z268" s="46"/>
      <c r="AA26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68" s="106" t="s">
        <v>39</v>
      </c>
      <c r="AC268" s="106" t="s">
        <v>39</v>
      </c>
      <c r="AD268" s="106" t="s">
        <v>39</v>
      </c>
      <c r="AE268" s="106" t="s">
        <v>39</v>
      </c>
      <c r="AF268" s="137" t="s">
        <v>39</v>
      </c>
      <c r="AG268" s="127"/>
      <c r="AH268" s="55"/>
    </row>
    <row r="269" spans="1:34" ht="75" x14ac:dyDescent="0.25">
      <c r="A269" s="16" t="s">
        <v>45</v>
      </c>
      <c r="B269" s="4" t="s">
        <v>910</v>
      </c>
      <c r="C269" s="4" t="s">
        <v>911</v>
      </c>
      <c r="D269" s="4" t="s">
        <v>912</v>
      </c>
      <c r="E269" s="79"/>
      <c r="F269" s="80"/>
      <c r="G269" s="74"/>
      <c r="H269" s="46"/>
      <c r="I269" s="76"/>
      <c r="J269" s="64"/>
      <c r="K269" s="76"/>
      <c r="L269" s="64"/>
      <c r="M269" s="76"/>
      <c r="N269" s="64"/>
      <c r="O269" s="5"/>
      <c r="P269" s="5" t="s">
        <v>93</v>
      </c>
      <c r="Q269" s="17"/>
      <c r="R269" s="5"/>
      <c r="S269" s="4" t="s">
        <v>913</v>
      </c>
      <c r="T269" s="118"/>
      <c r="U269" s="46"/>
      <c r="V269" s="46" t="s">
        <v>688</v>
      </c>
      <c r="W269" s="16"/>
      <c r="X26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69" s="46" t="s">
        <v>765</v>
      </c>
      <c r="Z269" s="46"/>
      <c r="AA26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/>
      </c>
      <c r="AB269" s="106" t="s">
        <v>39</v>
      </c>
      <c r="AC269" s="106" t="s">
        <v>39</v>
      </c>
      <c r="AD269" s="106" t="s">
        <v>39</v>
      </c>
      <c r="AE269" s="106" t="s">
        <v>39</v>
      </c>
      <c r="AF269" s="137" t="s">
        <v>39</v>
      </c>
      <c r="AG269" s="127"/>
      <c r="AH269" s="55"/>
    </row>
    <row r="270" spans="1:34" ht="30" x14ac:dyDescent="0.25">
      <c r="A270" s="15"/>
      <c r="B270" s="33" t="s">
        <v>914</v>
      </c>
      <c r="C270" s="10" t="s">
        <v>915</v>
      </c>
      <c r="D270" s="10" t="s">
        <v>916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42"/>
      <c r="T270" s="42"/>
      <c r="U270" s="44"/>
      <c r="V270" s="44"/>
      <c r="W270" s="51"/>
      <c r="X270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70" s="44"/>
      <c r="Z270" s="44" t="s">
        <v>917</v>
      </c>
      <c r="AA270" s="44"/>
      <c r="AB270" s="107"/>
      <c r="AC270" s="107"/>
      <c r="AD270" s="107"/>
      <c r="AE270" s="107"/>
      <c r="AF270" s="138"/>
      <c r="AG270" s="152" t="s">
        <v>39</v>
      </c>
      <c r="AH270" s="55"/>
    </row>
    <row r="271" spans="1:34" ht="45" x14ac:dyDescent="0.25">
      <c r="A271" s="16" t="s">
        <v>45</v>
      </c>
      <c r="B271" s="4" t="s">
        <v>918</v>
      </c>
      <c r="C271" s="4" t="s">
        <v>919</v>
      </c>
      <c r="D271" s="4" t="s">
        <v>920</v>
      </c>
      <c r="E271" s="74" t="s">
        <v>805</v>
      </c>
      <c r="F271" s="71" t="b">
        <v>1</v>
      </c>
      <c r="G271" s="74" t="s">
        <v>92</v>
      </c>
      <c r="H271" s="71" t="b">
        <v>1</v>
      </c>
      <c r="I271" s="79"/>
      <c r="J271" s="80"/>
      <c r="K271" s="79"/>
      <c r="L271" s="80"/>
      <c r="M271" s="79"/>
      <c r="N271" s="80"/>
      <c r="O271" s="5"/>
      <c r="P271" s="5" t="s">
        <v>93</v>
      </c>
      <c r="Q271" s="5"/>
      <c r="R271" s="5" t="s">
        <v>125</v>
      </c>
      <c r="S271" s="4"/>
      <c r="T271" s="118"/>
      <c r="U271" s="46"/>
      <c r="V271" s="46"/>
      <c r="W271" s="46" t="s">
        <v>441</v>
      </c>
      <c r="X27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271" s="46" t="s">
        <v>765</v>
      </c>
      <c r="Z271" s="46" t="s">
        <v>917</v>
      </c>
      <c r="AA27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М Разработан
6М Разработан</v>
      </c>
      <c r="AB271" s="106" t="s">
        <v>92</v>
      </c>
      <c r="AC271" s="106" t="s">
        <v>805</v>
      </c>
      <c r="AD271" s="106" t="s">
        <v>805</v>
      </c>
      <c r="AE271" s="106" t="s">
        <v>805</v>
      </c>
      <c r="AF271" s="137" t="s">
        <v>805</v>
      </c>
      <c r="AG271" s="127"/>
      <c r="AH271" s="55" t="s">
        <v>1169</v>
      </c>
    </row>
    <row r="272" spans="1:34" ht="45" x14ac:dyDescent="0.25">
      <c r="A272" s="16" t="s">
        <v>45</v>
      </c>
      <c r="B272" s="4" t="s">
        <v>921</v>
      </c>
      <c r="C272" s="4" t="s">
        <v>922</v>
      </c>
      <c r="D272" s="4" t="s">
        <v>923</v>
      </c>
      <c r="E272" s="75" t="s">
        <v>49</v>
      </c>
      <c r="F272" s="72" t="b">
        <v>1</v>
      </c>
      <c r="G272" s="81"/>
      <c r="H272" s="15"/>
      <c r="I272" s="75"/>
      <c r="J272" s="16"/>
      <c r="K272" s="75"/>
      <c r="L272" s="16"/>
      <c r="M272" s="75"/>
      <c r="N272" s="16"/>
      <c r="O272" s="19"/>
      <c r="P272" s="5" t="s">
        <v>93</v>
      </c>
      <c r="Q272" s="5"/>
      <c r="R272" s="5" t="s">
        <v>125</v>
      </c>
      <c r="S272" s="4"/>
      <c r="T272" s="118"/>
      <c r="U272" s="46"/>
      <c r="V272" s="46"/>
      <c r="W272" s="46" t="s">
        <v>441</v>
      </c>
      <c r="X27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272" s="46" t="s">
        <v>765</v>
      </c>
      <c r="Z272" s="46" t="s">
        <v>917</v>
      </c>
      <c r="AA272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72" s="106" t="s">
        <v>39</v>
      </c>
      <c r="AC272" s="106" t="s">
        <v>39</v>
      </c>
      <c r="AD272" s="106" t="s">
        <v>39</v>
      </c>
      <c r="AE272" s="106" t="s">
        <v>39</v>
      </c>
      <c r="AF272" s="158" t="s">
        <v>39</v>
      </c>
      <c r="AG272" s="140"/>
      <c r="AH272" s="55"/>
    </row>
    <row r="273" spans="1:34" ht="30" x14ac:dyDescent="0.25">
      <c r="A273" s="15"/>
      <c r="B273" s="33" t="s">
        <v>924</v>
      </c>
      <c r="C273" s="10" t="s">
        <v>925</v>
      </c>
      <c r="D273" s="10" t="s">
        <v>926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42"/>
      <c r="T273" s="42"/>
      <c r="U273" s="44"/>
      <c r="V273" s="44"/>
      <c r="W273" s="51"/>
      <c r="X273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73" s="44"/>
      <c r="Z273" s="44"/>
      <c r="AA273" s="44"/>
      <c r="AB273" s="107"/>
      <c r="AC273" s="107"/>
      <c r="AD273" s="107"/>
      <c r="AE273" s="138"/>
      <c r="AF273" s="156"/>
      <c r="AG273" s="156"/>
      <c r="AH273" s="55"/>
    </row>
    <row r="274" spans="1:34" ht="30" x14ac:dyDescent="0.25">
      <c r="A274" s="16" t="s">
        <v>45</v>
      </c>
      <c r="B274" s="4" t="s">
        <v>927</v>
      </c>
      <c r="C274" s="4" t="s">
        <v>928</v>
      </c>
      <c r="D274" s="4" t="s">
        <v>929</v>
      </c>
      <c r="E274" s="74" t="s">
        <v>49</v>
      </c>
      <c r="F274" s="71" t="b">
        <v>1</v>
      </c>
      <c r="G274" s="81"/>
      <c r="H274" s="15"/>
      <c r="I274" s="79"/>
      <c r="J274" s="80"/>
      <c r="K274" s="79"/>
      <c r="L274" s="80"/>
      <c r="M274" s="79"/>
      <c r="N274" s="80"/>
      <c r="O274" s="5"/>
      <c r="P274" s="5" t="s">
        <v>93</v>
      </c>
      <c r="Q274" s="5"/>
      <c r="R274" s="5" t="s">
        <v>930</v>
      </c>
      <c r="S274" s="8"/>
      <c r="T274" s="122"/>
      <c r="U274" s="46"/>
      <c r="V274" s="46" t="s">
        <v>688</v>
      </c>
      <c r="W274" s="16"/>
      <c r="X27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74" s="46" t="s">
        <v>765</v>
      </c>
      <c r="Z274" s="46"/>
      <c r="AA27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74" s="106" t="s">
        <v>39</v>
      </c>
      <c r="AC274" s="106" t="s">
        <v>39</v>
      </c>
      <c r="AD274" s="106" t="s">
        <v>39</v>
      </c>
      <c r="AE274" s="106" t="s">
        <v>39</v>
      </c>
      <c r="AF274" s="159" t="s">
        <v>39</v>
      </c>
      <c r="AG274" s="160"/>
      <c r="AH274" s="55"/>
    </row>
    <row r="275" spans="1:34" ht="30" x14ac:dyDescent="0.25">
      <c r="A275" s="16" t="s">
        <v>45</v>
      </c>
      <c r="B275" s="4" t="s">
        <v>931</v>
      </c>
      <c r="C275" s="4" t="s">
        <v>932</v>
      </c>
      <c r="D275" s="4" t="s">
        <v>933</v>
      </c>
      <c r="E275" s="74" t="s">
        <v>49</v>
      </c>
      <c r="F275" s="71" t="b">
        <v>1</v>
      </c>
      <c r="G275" s="81"/>
      <c r="H275" s="15"/>
      <c r="I275" s="79"/>
      <c r="J275" s="80"/>
      <c r="K275" s="79"/>
      <c r="L275" s="80"/>
      <c r="M275" s="79"/>
      <c r="N275" s="80"/>
      <c r="O275" s="5"/>
      <c r="P275" s="5" t="s">
        <v>93</v>
      </c>
      <c r="Q275" s="5"/>
      <c r="R275" s="5" t="s">
        <v>930</v>
      </c>
      <c r="S275" s="8"/>
      <c r="T275" s="122"/>
      <c r="U275" s="46"/>
      <c r="V275" s="46" t="s">
        <v>688</v>
      </c>
      <c r="W275" s="16"/>
      <c r="X27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Артемьев Антон
+381 69 8025 068</v>
      </c>
      <c r="Y275" s="46" t="s">
        <v>765</v>
      </c>
      <c r="Z275" s="46"/>
      <c r="AA27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75" s="106" t="s">
        <v>39</v>
      </c>
      <c r="AC275" s="106" t="s">
        <v>39</v>
      </c>
      <c r="AD275" s="106" t="s">
        <v>39</v>
      </c>
      <c r="AE275" s="106" t="s">
        <v>39</v>
      </c>
      <c r="AF275" s="137" t="s">
        <v>39</v>
      </c>
      <c r="AG275" s="127"/>
      <c r="AH275" s="55"/>
    </row>
    <row r="276" spans="1:34" ht="30" x14ac:dyDescent="0.25">
      <c r="A276" s="16" t="s">
        <v>45</v>
      </c>
      <c r="B276" s="4" t="s">
        <v>934</v>
      </c>
      <c r="C276" s="4" t="s">
        <v>935</v>
      </c>
      <c r="D276" s="4" t="s">
        <v>936</v>
      </c>
      <c r="E276" s="74" t="s">
        <v>49</v>
      </c>
      <c r="F276" s="71" t="b">
        <v>1</v>
      </c>
      <c r="G276" s="81"/>
      <c r="H276" s="15"/>
      <c r="I276" s="79"/>
      <c r="J276" s="80"/>
      <c r="K276" s="79"/>
      <c r="L276" s="80"/>
      <c r="M276" s="79"/>
      <c r="N276" s="80"/>
      <c r="O276" s="5"/>
      <c r="P276" s="5" t="s">
        <v>93</v>
      </c>
      <c r="Q276" s="5"/>
      <c r="R276" s="5" t="s">
        <v>930</v>
      </c>
      <c r="S276" s="8"/>
      <c r="T276" s="122"/>
      <c r="U276" s="62" t="s">
        <v>94</v>
      </c>
      <c r="V276" s="46"/>
      <c r="W276" s="16"/>
      <c r="X27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</v>
      </c>
      <c r="Y276" s="46" t="s">
        <v>765</v>
      </c>
      <c r="Z276" s="46"/>
      <c r="AA27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Разработан</v>
      </c>
      <c r="AB276" s="106" t="s">
        <v>39</v>
      </c>
      <c r="AC276" s="106" t="s">
        <v>39</v>
      </c>
      <c r="AD276" s="106" t="s">
        <v>39</v>
      </c>
      <c r="AE276" s="106" t="s">
        <v>39</v>
      </c>
      <c r="AF276" s="137" t="s">
        <v>39</v>
      </c>
      <c r="AG276" s="127"/>
      <c r="AH276" s="55"/>
    </row>
    <row r="277" spans="1:34" ht="15.75" x14ac:dyDescent="0.25">
      <c r="A277" s="15"/>
      <c r="B277" s="33" t="s">
        <v>937</v>
      </c>
      <c r="C277" s="29" t="s">
        <v>938</v>
      </c>
      <c r="D277" s="29" t="s">
        <v>939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39"/>
      <c r="T277" s="39"/>
      <c r="U277" s="51"/>
      <c r="V277" s="51"/>
      <c r="W277" s="51"/>
      <c r="X277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77" s="44"/>
      <c r="Z277" s="44" t="s">
        <v>121</v>
      </c>
      <c r="AA277" s="51"/>
      <c r="AB277" s="96"/>
      <c r="AC277" s="96"/>
      <c r="AD277" s="96"/>
      <c r="AE277" s="96"/>
      <c r="AF277" s="129"/>
      <c r="AG277" s="152" t="s">
        <v>39</v>
      </c>
      <c r="AH277" s="55"/>
    </row>
    <row r="278" spans="1:34" ht="30" x14ac:dyDescent="0.25">
      <c r="A278" s="16" t="s">
        <v>45</v>
      </c>
      <c r="B278" s="4" t="s">
        <v>940</v>
      </c>
      <c r="C278" s="13" t="s">
        <v>941</v>
      </c>
      <c r="D278" s="13" t="s">
        <v>124</v>
      </c>
      <c r="E278" s="74" t="s">
        <v>92</v>
      </c>
      <c r="F278" s="71" t="b">
        <v>1</v>
      </c>
      <c r="G278" s="74"/>
      <c r="H278" s="46"/>
      <c r="I278" s="74"/>
      <c r="J278" s="46"/>
      <c r="K278" s="74"/>
      <c r="L278" s="46"/>
      <c r="M278" s="74"/>
      <c r="N278" s="46"/>
      <c r="O278" s="5"/>
      <c r="P278" s="5" t="s">
        <v>93</v>
      </c>
      <c r="Q278" s="5"/>
      <c r="R278" s="5" t="s">
        <v>125</v>
      </c>
      <c r="S278" s="4"/>
      <c r="T278" s="118"/>
      <c r="U278" s="46"/>
      <c r="V278" s="46" t="s">
        <v>126</v>
      </c>
      <c r="W278" s="16"/>
      <c r="X27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278" s="46" t="s">
        <v>127</v>
      </c>
      <c r="Z278" s="46" t="s">
        <v>121</v>
      </c>
      <c r="AA27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78" s="106" t="s">
        <v>39</v>
      </c>
      <c r="AC278" s="106" t="s">
        <v>39</v>
      </c>
      <c r="AD278" s="106" t="s">
        <v>39</v>
      </c>
      <c r="AE278" s="106" t="s">
        <v>39</v>
      </c>
      <c r="AF278" s="137" t="s">
        <v>92</v>
      </c>
      <c r="AG278" s="127"/>
      <c r="AH278" s="55"/>
    </row>
    <row r="279" spans="1:34" x14ac:dyDescent="0.25">
      <c r="A279" s="16" t="s">
        <v>45</v>
      </c>
      <c r="B279" s="4" t="s">
        <v>942</v>
      </c>
      <c r="C279" s="4" t="s">
        <v>943</v>
      </c>
      <c r="D279" s="4" t="s">
        <v>138</v>
      </c>
      <c r="E279" s="74" t="s">
        <v>139</v>
      </c>
      <c r="F279" s="46"/>
      <c r="G279" s="74"/>
      <c r="H279" s="46"/>
      <c r="I279" s="74"/>
      <c r="J279" s="46"/>
      <c r="K279" s="74"/>
      <c r="L279" s="46"/>
      <c r="M279" s="74"/>
      <c r="N279" s="46"/>
      <c r="O279" s="5" t="s">
        <v>125</v>
      </c>
      <c r="P279" s="5"/>
      <c r="Q279" s="5"/>
      <c r="R279" s="5"/>
      <c r="S279" s="4"/>
      <c r="T279" s="118"/>
      <c r="U279" s="46"/>
      <c r="V279" s="62"/>
      <c r="W279" s="16"/>
      <c r="X27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79" s="46"/>
      <c r="Z279" s="46"/>
      <c r="AA279" s="53" t="s">
        <v>51</v>
      </c>
      <c r="AB279" s="53" t="s">
        <v>39</v>
      </c>
      <c r="AC279" s="53" t="s">
        <v>39</v>
      </c>
      <c r="AD279" s="53" t="s">
        <v>39</v>
      </c>
      <c r="AE279" s="53" t="s">
        <v>39</v>
      </c>
      <c r="AF279" s="53" t="s">
        <v>39</v>
      </c>
      <c r="AH279" s="55"/>
    </row>
    <row r="280" spans="1:34" ht="45" x14ac:dyDescent="0.25">
      <c r="A280" s="16" t="s">
        <v>45</v>
      </c>
      <c r="B280" s="4" t="s">
        <v>944</v>
      </c>
      <c r="C280" s="4" t="s">
        <v>945</v>
      </c>
      <c r="D280" s="4" t="s">
        <v>142</v>
      </c>
      <c r="E280" s="74" t="s">
        <v>92</v>
      </c>
      <c r="F280" s="71" t="b">
        <v>1</v>
      </c>
      <c r="G280" s="74"/>
      <c r="H280" s="46"/>
      <c r="I280" s="74"/>
      <c r="J280" s="46"/>
      <c r="K280" s="74"/>
      <c r="L280" s="46"/>
      <c r="M280" s="74"/>
      <c r="N280" s="46"/>
      <c r="O280" s="5"/>
      <c r="P280" s="5" t="s">
        <v>93</v>
      </c>
      <c r="Q280" s="5"/>
      <c r="R280" s="5" t="s">
        <v>125</v>
      </c>
      <c r="S280" s="4"/>
      <c r="T280" s="118"/>
      <c r="U280" s="46"/>
      <c r="V280" s="46" t="s">
        <v>126</v>
      </c>
      <c r="W280" s="16"/>
      <c r="X28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280" s="46" t="s">
        <v>127</v>
      </c>
      <c r="Z280" s="46" t="s">
        <v>121</v>
      </c>
      <c r="AA28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80" s="106" t="s">
        <v>39</v>
      </c>
      <c r="AC280" s="106" t="s">
        <v>39</v>
      </c>
      <c r="AD280" s="106" t="s">
        <v>39</v>
      </c>
      <c r="AE280" s="106" t="s">
        <v>39</v>
      </c>
      <c r="AF280" s="137" t="s">
        <v>39</v>
      </c>
      <c r="AG280" s="127"/>
      <c r="AH280" s="55"/>
    </row>
    <row r="281" spans="1:34" ht="30" x14ac:dyDescent="0.25">
      <c r="A281" s="16" t="s">
        <v>45</v>
      </c>
      <c r="B281" s="4" t="s">
        <v>946</v>
      </c>
      <c r="C281" s="4" t="s">
        <v>152</v>
      </c>
      <c r="D281" s="4" t="s">
        <v>153</v>
      </c>
      <c r="E281" s="75" t="s">
        <v>154</v>
      </c>
      <c r="F281" s="72" t="b">
        <v>1</v>
      </c>
      <c r="G281" s="75"/>
      <c r="H281" s="16"/>
      <c r="I281" s="75"/>
      <c r="J281" s="16"/>
      <c r="K281" s="75"/>
      <c r="L281" s="16"/>
      <c r="M281" s="75"/>
      <c r="N281" s="16"/>
      <c r="O281" s="19"/>
      <c r="P281" s="19" t="s">
        <v>93</v>
      </c>
      <c r="Q281" s="19"/>
      <c r="R281" s="5" t="s">
        <v>125</v>
      </c>
      <c r="S281" s="4"/>
      <c r="T281" s="118"/>
      <c r="U281" s="46"/>
      <c r="V281" s="46" t="s">
        <v>126</v>
      </c>
      <c r="W281" s="16"/>
      <c r="X28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Рогач Александр
+381 69 8055 309</v>
      </c>
      <c r="Y281" s="46" t="s">
        <v>127</v>
      </c>
      <c r="Z281" s="46" t="s">
        <v>121</v>
      </c>
      <c r="AA28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4Г Разработан</v>
      </c>
      <c r="AB281" s="106" t="s">
        <v>39</v>
      </c>
      <c r="AC281" s="106" t="s">
        <v>39</v>
      </c>
      <c r="AD281" s="106" t="s">
        <v>154</v>
      </c>
      <c r="AE281" s="106" t="s">
        <v>39</v>
      </c>
      <c r="AF281" s="137" t="s">
        <v>39</v>
      </c>
      <c r="AG281" s="127"/>
      <c r="AH281" s="55"/>
    </row>
    <row r="282" spans="1:34" ht="15.75" x14ac:dyDescent="0.25">
      <c r="A282" s="15"/>
      <c r="B282" s="33" t="s">
        <v>947</v>
      </c>
      <c r="C282" s="10" t="s">
        <v>948</v>
      </c>
      <c r="D282" s="10" t="s">
        <v>949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42"/>
      <c r="T282" s="42"/>
      <c r="U282" s="44"/>
      <c r="V282" s="44"/>
      <c r="W282" s="51"/>
      <c r="X282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82" s="44"/>
      <c r="Z282" s="44" t="s">
        <v>950</v>
      </c>
      <c r="AA282" s="44"/>
      <c r="AB282" s="107"/>
      <c r="AC282" s="107"/>
      <c r="AD282" s="107"/>
      <c r="AE282" s="107"/>
      <c r="AF282" s="138"/>
      <c r="AG282" s="152" t="s">
        <v>39</v>
      </c>
      <c r="AH282" s="55"/>
    </row>
    <row r="283" spans="1:34" ht="63" customHeight="1" x14ac:dyDescent="0.25">
      <c r="A283" s="16" t="s">
        <v>45</v>
      </c>
      <c r="B283" s="4" t="s">
        <v>951</v>
      </c>
      <c r="C283" s="4" t="s">
        <v>952</v>
      </c>
      <c r="D283" s="4" t="s">
        <v>953</v>
      </c>
      <c r="E283" s="74" t="s">
        <v>92</v>
      </c>
      <c r="F283" s="71" t="b">
        <v>1</v>
      </c>
      <c r="G283" s="74" t="s">
        <v>49</v>
      </c>
      <c r="H283" s="71" t="b">
        <v>1</v>
      </c>
      <c r="I283" s="74"/>
      <c r="J283" s="46"/>
      <c r="K283" s="74"/>
      <c r="L283" s="46"/>
      <c r="M283" s="74"/>
      <c r="N283" s="46"/>
      <c r="O283" s="5"/>
      <c r="P283" s="5" t="s">
        <v>93</v>
      </c>
      <c r="Q283" s="5"/>
      <c r="R283" s="5"/>
      <c r="S283" s="4" t="s">
        <v>954</v>
      </c>
      <c r="T283" s="4"/>
      <c r="U283" s="154" t="s">
        <v>436</v>
      </c>
      <c r="V283" s="46"/>
      <c r="W283" s="16"/>
      <c r="X28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Сергей Ивлев
+381 62 750 421</v>
      </c>
      <c r="Y283" s="46" t="s">
        <v>765</v>
      </c>
      <c r="Z283" s="46"/>
      <c r="AA28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</v>
      </c>
      <c r="AB283" s="106" t="s">
        <v>39</v>
      </c>
      <c r="AC283" s="106" t="s">
        <v>92</v>
      </c>
      <c r="AD283" s="106" t="s">
        <v>39</v>
      </c>
      <c r="AE283" s="106" t="s">
        <v>39</v>
      </c>
      <c r="AF283" s="137" t="s">
        <v>39</v>
      </c>
      <c r="AG283" s="127"/>
      <c r="AH283" s="55"/>
    </row>
    <row r="284" spans="1:34" ht="60" customHeight="1" x14ac:dyDescent="0.25">
      <c r="A284" s="16" t="s">
        <v>45</v>
      </c>
      <c r="B284" s="4" t="s">
        <v>955</v>
      </c>
      <c r="C284" s="4" t="s">
        <v>956</v>
      </c>
      <c r="D284" s="4" t="s">
        <v>957</v>
      </c>
      <c r="E284" s="74" t="s">
        <v>92</v>
      </c>
      <c r="F284" s="71" t="b">
        <v>1</v>
      </c>
      <c r="G284" s="74" t="s">
        <v>49</v>
      </c>
      <c r="H284" s="71" t="b">
        <v>1</v>
      </c>
      <c r="I284" s="74" t="s">
        <v>211</v>
      </c>
      <c r="J284" s="71" t="b">
        <v>1</v>
      </c>
      <c r="K284" s="74"/>
      <c r="L284" s="46"/>
      <c r="M284" s="74"/>
      <c r="N284" s="46"/>
      <c r="O284" s="5"/>
      <c r="P284" s="5" t="s">
        <v>93</v>
      </c>
      <c r="Q284" s="5"/>
      <c r="R284" s="5"/>
      <c r="S284" s="4" t="s">
        <v>958</v>
      </c>
      <c r="T284" s="118"/>
      <c r="U284" s="62" t="s">
        <v>94</v>
      </c>
      <c r="V284" s="46" t="s">
        <v>688</v>
      </c>
      <c r="W284" s="16"/>
      <c r="X28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Потынга Максим
+381 69 8025 067
+
Артемьев Антон
+381 69 8025 068</v>
      </c>
      <c r="Y284" s="46" t="s">
        <v>765</v>
      </c>
      <c r="Z284" s="46" t="s">
        <v>950</v>
      </c>
      <c r="AA28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
5Г Разработан</v>
      </c>
      <c r="AB284" s="106" t="s">
        <v>39</v>
      </c>
      <c r="AC284" s="106" t="s">
        <v>92</v>
      </c>
      <c r="AD284" s="106" t="s">
        <v>39</v>
      </c>
      <c r="AE284" s="106" t="s">
        <v>39</v>
      </c>
      <c r="AF284" s="137" t="s">
        <v>39</v>
      </c>
      <c r="AG284" s="127"/>
      <c r="AH284" s="55"/>
    </row>
    <row r="285" spans="1:34" ht="64.5" customHeight="1" x14ac:dyDescent="0.25">
      <c r="A285" s="16" t="s">
        <v>45</v>
      </c>
      <c r="B285" s="4" t="s">
        <v>959</v>
      </c>
      <c r="C285" s="4" t="s">
        <v>960</v>
      </c>
      <c r="D285" s="4" t="s">
        <v>961</v>
      </c>
      <c r="E285" s="74" t="s">
        <v>92</v>
      </c>
      <c r="F285" s="71" t="b">
        <v>1</v>
      </c>
      <c r="G285" s="74" t="s">
        <v>49</v>
      </c>
      <c r="H285" s="71" t="b">
        <v>1</v>
      </c>
      <c r="I285" s="74" t="s">
        <v>55</v>
      </c>
      <c r="J285" s="71" t="b">
        <v>1</v>
      </c>
      <c r="K285" s="79"/>
      <c r="L285" s="80"/>
      <c r="M285" s="79"/>
      <c r="N285" s="80"/>
      <c r="O285" s="17"/>
      <c r="P285" s="5" t="s">
        <v>93</v>
      </c>
      <c r="Q285" s="5"/>
      <c r="R285" s="5" t="s">
        <v>125</v>
      </c>
      <c r="S285" s="4" t="s">
        <v>962</v>
      </c>
      <c r="T285" s="118"/>
      <c r="U285" s="46" t="s">
        <v>332</v>
      </c>
      <c r="V285" s="46"/>
      <c r="W285" s="16"/>
      <c r="X28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85" s="46" t="s">
        <v>765</v>
      </c>
      <c r="Z285" s="46" t="s">
        <v>950</v>
      </c>
      <c r="AA28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
1Г Разработан
2Г Разработан</v>
      </c>
      <c r="AB285" s="106" t="s">
        <v>39</v>
      </c>
      <c r="AC285" s="106" t="s">
        <v>92</v>
      </c>
      <c r="AD285" s="106" t="s">
        <v>39</v>
      </c>
      <c r="AE285" s="106" t="s">
        <v>39</v>
      </c>
      <c r="AF285" s="137" t="s">
        <v>39</v>
      </c>
      <c r="AG285" s="127"/>
      <c r="AH285" s="55"/>
    </row>
    <row r="286" spans="1:34" ht="63" customHeight="1" x14ac:dyDescent="0.25">
      <c r="A286" s="15"/>
      <c r="B286" s="33" t="s">
        <v>963</v>
      </c>
      <c r="C286" s="10" t="s">
        <v>964</v>
      </c>
      <c r="D286" s="10" t="s">
        <v>965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42" t="s">
        <v>966</v>
      </c>
      <c r="T286" s="42"/>
      <c r="U286" s="44"/>
      <c r="V286" s="44"/>
      <c r="W286" s="51"/>
      <c r="X286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86" s="44"/>
      <c r="Z286" s="44" t="s">
        <v>967</v>
      </c>
      <c r="AA286" s="44"/>
      <c r="AB286" s="107"/>
      <c r="AC286" s="107"/>
      <c r="AD286" s="107"/>
      <c r="AE286" s="107"/>
      <c r="AF286" s="138"/>
      <c r="AG286" s="152" t="s">
        <v>39</v>
      </c>
      <c r="AH286" s="55"/>
    </row>
    <row r="287" spans="1:34" ht="75" x14ac:dyDescent="0.25">
      <c r="A287" s="16" t="s">
        <v>45</v>
      </c>
      <c r="B287" s="4" t="s">
        <v>968</v>
      </c>
      <c r="C287" s="4" t="s">
        <v>969</v>
      </c>
      <c r="D287" s="4" t="s">
        <v>970</v>
      </c>
      <c r="E287" s="74" t="s">
        <v>146</v>
      </c>
      <c r="F287" s="71" t="b">
        <v>1</v>
      </c>
      <c r="G287" s="74" t="s">
        <v>92</v>
      </c>
      <c r="H287" s="71" t="b">
        <v>1</v>
      </c>
      <c r="I287" s="74" t="s">
        <v>49</v>
      </c>
      <c r="J287" s="71" t="b">
        <v>1</v>
      </c>
      <c r="K287" s="74" t="s">
        <v>55</v>
      </c>
      <c r="L287" s="71" t="b">
        <v>1</v>
      </c>
      <c r="M287" s="74" t="s">
        <v>154</v>
      </c>
      <c r="N287" s="71" t="b">
        <v>1</v>
      </c>
      <c r="O287" s="5"/>
      <c r="P287" s="5" t="s">
        <v>93</v>
      </c>
      <c r="Q287" s="5"/>
      <c r="R287" s="5" t="s">
        <v>125</v>
      </c>
      <c r="S287" s="4"/>
      <c r="T287" s="118"/>
      <c r="U287" s="46" t="s">
        <v>117</v>
      </c>
      <c r="V287" s="46"/>
      <c r="W287" s="16"/>
      <c r="X28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</v>
      </c>
      <c r="Y287" s="46" t="s">
        <v>765</v>
      </c>
      <c r="Z287" s="46" t="s">
        <v>967</v>
      </c>
      <c r="AA28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1М Разработан
6М Разработан
1Г Разработан
2Г Разработан
4Г Разработан</v>
      </c>
      <c r="AB287" s="106" t="s">
        <v>805</v>
      </c>
      <c r="AC287" s="106" t="s">
        <v>805</v>
      </c>
      <c r="AD287" s="106" t="s">
        <v>805</v>
      </c>
      <c r="AE287" s="106" t="s">
        <v>805</v>
      </c>
      <c r="AF287" s="137" t="s">
        <v>55</v>
      </c>
      <c r="AG287" s="127"/>
      <c r="AH287" s="55"/>
    </row>
    <row r="288" spans="1:34" ht="49.5" customHeight="1" x14ac:dyDescent="0.25">
      <c r="A288" s="15"/>
      <c r="B288" s="33" t="s">
        <v>971</v>
      </c>
      <c r="C288" s="10" t="s">
        <v>972</v>
      </c>
      <c r="D288" s="10" t="s">
        <v>973</v>
      </c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42" t="s">
        <v>974</v>
      </c>
      <c r="T288" s="42"/>
      <c r="U288" s="44"/>
      <c r="V288" s="44"/>
      <c r="W288" s="51"/>
      <c r="X288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88" s="44"/>
      <c r="Z288" s="44"/>
      <c r="AA288" s="44"/>
      <c r="AB288" s="107"/>
      <c r="AC288" s="107"/>
      <c r="AD288" s="107"/>
      <c r="AE288" s="107"/>
      <c r="AF288" s="138"/>
      <c r="AG288" s="152" t="s">
        <v>39</v>
      </c>
      <c r="AH288" s="55"/>
    </row>
    <row r="289" spans="1:34" ht="105" x14ac:dyDescent="0.25">
      <c r="A289" s="16" t="s">
        <v>45</v>
      </c>
      <c r="B289" s="4" t="s">
        <v>975</v>
      </c>
      <c r="C289" s="4" t="s">
        <v>976</v>
      </c>
      <c r="D289" s="4" t="s">
        <v>977</v>
      </c>
      <c r="E289" s="74" t="s">
        <v>139</v>
      </c>
      <c r="F289" s="71" t="b">
        <v>1</v>
      </c>
      <c r="G289" s="74" t="s">
        <v>92</v>
      </c>
      <c r="H289" s="71" t="b">
        <v>1</v>
      </c>
      <c r="I289" s="74"/>
      <c r="J289" s="46"/>
      <c r="K289" s="74"/>
      <c r="L289" s="46"/>
      <c r="M289" s="74"/>
      <c r="N289" s="46"/>
      <c r="O289" s="5"/>
      <c r="P289" s="5" t="s">
        <v>93</v>
      </c>
      <c r="Q289" s="19"/>
      <c r="R289" s="5"/>
      <c r="S289" s="4"/>
      <c r="T289" s="4"/>
      <c r="U289" s="102" t="s">
        <v>117</v>
      </c>
      <c r="V289" s="46" t="s">
        <v>406</v>
      </c>
      <c r="W289" s="46" t="s">
        <v>410</v>
      </c>
      <c r="X28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Инженер
+
Инженер КИП
+
Инженер по автоматизации и телеметрии</v>
      </c>
      <c r="Y289" s="46" t="s">
        <v>765</v>
      </c>
      <c r="Z289" s="46"/>
      <c r="AA28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
6М Разработан</v>
      </c>
      <c r="AB289" s="106" t="s">
        <v>39</v>
      </c>
      <c r="AC289" s="106" t="s">
        <v>139</v>
      </c>
      <c r="AD289" s="106" t="s">
        <v>39</v>
      </c>
      <c r="AE289" s="106" t="s">
        <v>39</v>
      </c>
      <c r="AF289" s="137" t="s">
        <v>92</v>
      </c>
      <c r="AG289" s="127"/>
      <c r="AH289" s="55"/>
    </row>
    <row r="290" spans="1:34" ht="30" x14ac:dyDescent="0.25">
      <c r="A290" s="15"/>
      <c r="B290" s="33" t="s">
        <v>978</v>
      </c>
      <c r="C290" s="24" t="s">
        <v>979</v>
      </c>
      <c r="D290" s="24" t="s">
        <v>980</v>
      </c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42"/>
      <c r="T290" s="42"/>
      <c r="U290" s="44"/>
      <c r="V290" s="44"/>
      <c r="W290" s="51"/>
      <c r="X290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90" s="44"/>
      <c r="Z290" s="44" t="s">
        <v>981</v>
      </c>
      <c r="AA290" s="44"/>
      <c r="AB290" s="107"/>
      <c r="AC290" s="107"/>
      <c r="AD290" s="107"/>
      <c r="AE290" s="107"/>
      <c r="AF290" s="138"/>
      <c r="AG290" s="152" t="s">
        <v>39</v>
      </c>
      <c r="AH290" s="55"/>
    </row>
    <row r="291" spans="1:34" ht="60" x14ac:dyDescent="0.25">
      <c r="A291" s="16" t="s">
        <v>45</v>
      </c>
      <c r="B291" s="4" t="s">
        <v>982</v>
      </c>
      <c r="C291" s="26" t="s">
        <v>983</v>
      </c>
      <c r="D291" s="26" t="s">
        <v>984</v>
      </c>
      <c r="E291" s="76" t="s">
        <v>92</v>
      </c>
      <c r="F291" s="73" t="b">
        <v>1</v>
      </c>
      <c r="G291" s="81"/>
      <c r="H291" s="15"/>
      <c r="I291" s="83"/>
      <c r="J291" s="84"/>
      <c r="K291" s="83"/>
      <c r="L291" s="84"/>
      <c r="M291" s="83"/>
      <c r="N291" s="84"/>
      <c r="O291" s="5"/>
      <c r="P291" s="5" t="s">
        <v>93</v>
      </c>
      <c r="Q291" s="5"/>
      <c r="R291" s="5" t="s">
        <v>125</v>
      </c>
      <c r="S291" s="4"/>
      <c r="T291" s="118"/>
      <c r="U291" s="46" t="s">
        <v>202</v>
      </c>
      <c r="V291" s="46"/>
      <c r="W291" s="16"/>
      <c r="X29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Павле Дренянин
+381 61 8808 008</v>
      </c>
      <c r="Y291" s="46" t="s">
        <v>607</v>
      </c>
      <c r="Z291" s="46" t="s">
        <v>981</v>
      </c>
      <c r="AA29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6М Разработан</v>
      </c>
      <c r="AB291" s="106" t="s">
        <v>39</v>
      </c>
      <c r="AC291" s="106" t="s">
        <v>39</v>
      </c>
      <c r="AD291" s="106" t="s">
        <v>39</v>
      </c>
      <c r="AE291" s="106" t="s">
        <v>39</v>
      </c>
      <c r="AF291" s="137" t="s">
        <v>92</v>
      </c>
      <c r="AG291" s="127"/>
      <c r="AH291" s="55"/>
    </row>
    <row r="292" spans="1:34" ht="60" x14ac:dyDescent="0.25">
      <c r="A292" s="16" t="s">
        <v>45</v>
      </c>
      <c r="B292" s="4" t="s">
        <v>985</v>
      </c>
      <c r="C292" s="26" t="s">
        <v>986</v>
      </c>
      <c r="D292" s="26" t="s">
        <v>987</v>
      </c>
      <c r="E292" s="77" t="s">
        <v>49</v>
      </c>
      <c r="F292" s="78"/>
      <c r="G292" s="77"/>
      <c r="H292" s="78"/>
      <c r="I292" s="77"/>
      <c r="J292" s="78"/>
      <c r="K292" s="77"/>
      <c r="L292" s="78"/>
      <c r="M292" s="77"/>
      <c r="N292" s="78"/>
      <c r="O292" s="19" t="s">
        <v>50</v>
      </c>
      <c r="P292" s="19"/>
      <c r="Q292" s="19"/>
      <c r="R292" s="19"/>
      <c r="S292" s="4" t="s">
        <v>988</v>
      </c>
      <c r="T292" s="118"/>
      <c r="U292" s="46"/>
      <c r="V292" s="46"/>
      <c r="W292" s="16"/>
      <c r="X29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92" s="46"/>
      <c r="Z292" s="46"/>
      <c r="AA292" s="53" t="s">
        <v>51</v>
      </c>
      <c r="AB292" s="53" t="s">
        <v>39</v>
      </c>
      <c r="AC292" s="53" t="s">
        <v>39</v>
      </c>
      <c r="AD292" s="53" t="s">
        <v>39</v>
      </c>
      <c r="AE292" s="53" t="s">
        <v>39</v>
      </c>
      <c r="AF292" s="53" t="s">
        <v>39</v>
      </c>
      <c r="AH292" s="55"/>
    </row>
    <row r="293" spans="1:34" ht="15.75" x14ac:dyDescent="0.25">
      <c r="A293" s="15"/>
      <c r="B293" s="33" t="s">
        <v>989</v>
      </c>
      <c r="C293" s="10" t="s">
        <v>990</v>
      </c>
      <c r="D293" s="10" t="s">
        <v>991</v>
      </c>
      <c r="E293" s="22"/>
      <c r="F293" s="22"/>
      <c r="G293" s="23"/>
      <c r="H293" s="23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39"/>
      <c r="T293" s="39"/>
      <c r="U293" s="51"/>
      <c r="V293" s="51"/>
      <c r="W293" s="51"/>
      <c r="X293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93" s="44"/>
      <c r="Z293" s="44" t="s">
        <v>992</v>
      </c>
      <c r="AA293" s="51"/>
      <c r="AB293" s="96"/>
      <c r="AC293" s="96"/>
      <c r="AD293" s="96"/>
      <c r="AE293" s="96"/>
      <c r="AF293" s="129"/>
      <c r="AG293" s="152" t="s">
        <v>39</v>
      </c>
      <c r="AH293" s="55"/>
    </row>
    <row r="294" spans="1:34" ht="30" x14ac:dyDescent="0.25">
      <c r="A294" s="16" t="s">
        <v>45</v>
      </c>
      <c r="B294" s="4" t="s">
        <v>993</v>
      </c>
      <c r="C294" s="4" t="s">
        <v>994</v>
      </c>
      <c r="D294" s="4" t="s">
        <v>995</v>
      </c>
      <c r="E294" s="74" t="s">
        <v>49</v>
      </c>
      <c r="F294" s="71" t="b">
        <v>0</v>
      </c>
      <c r="G294" s="81"/>
      <c r="H294" s="15"/>
      <c r="I294" s="77"/>
      <c r="J294" s="78"/>
      <c r="K294" s="77"/>
      <c r="L294" s="78"/>
      <c r="M294" s="77"/>
      <c r="N294" s="78"/>
      <c r="O294" s="19"/>
      <c r="P294" s="19" t="s">
        <v>93</v>
      </c>
      <c r="Q294" s="19"/>
      <c r="R294" s="19"/>
      <c r="S294" s="4"/>
      <c r="T294" s="118"/>
      <c r="U294" s="46" t="s">
        <v>332</v>
      </c>
      <c r="V294" s="46"/>
      <c r="W294" s="16"/>
      <c r="X29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94" s="46" t="s">
        <v>607</v>
      </c>
      <c r="Z294" s="46" t="s">
        <v>992</v>
      </c>
      <c r="AA294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94" s="106" t="s">
        <v>39</v>
      </c>
      <c r="AC294" s="106" t="s">
        <v>39</v>
      </c>
      <c r="AD294" s="106" t="s">
        <v>39</v>
      </c>
      <c r="AE294" s="106" t="s">
        <v>39</v>
      </c>
      <c r="AF294" s="137" t="s">
        <v>39</v>
      </c>
      <c r="AG294" s="127"/>
      <c r="AH294" s="55"/>
    </row>
    <row r="295" spans="1:34" ht="30" x14ac:dyDescent="0.25">
      <c r="A295" s="16" t="s">
        <v>45</v>
      </c>
      <c r="B295" s="4" t="s">
        <v>996</v>
      </c>
      <c r="C295" s="4" t="s">
        <v>997</v>
      </c>
      <c r="D295" s="4" t="s">
        <v>998</v>
      </c>
      <c r="E295" s="74" t="s">
        <v>49</v>
      </c>
      <c r="F295" s="71" t="b">
        <v>0</v>
      </c>
      <c r="G295" s="81"/>
      <c r="H295" s="15"/>
      <c r="I295" s="77"/>
      <c r="J295" s="78"/>
      <c r="K295" s="77"/>
      <c r="L295" s="78"/>
      <c r="M295" s="77"/>
      <c r="N295" s="78"/>
      <c r="O295" s="19"/>
      <c r="P295" s="19" t="s">
        <v>93</v>
      </c>
      <c r="Q295" s="19"/>
      <c r="R295" s="5"/>
      <c r="S295" s="4"/>
      <c r="T295" s="118"/>
      <c r="U295" s="46" t="s">
        <v>332</v>
      </c>
      <c r="V295" s="46"/>
      <c r="W295" s="16"/>
      <c r="X29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95" s="46" t="s">
        <v>607</v>
      </c>
      <c r="Z295" s="46" t="s">
        <v>992</v>
      </c>
      <c r="AA29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95" s="106" t="s">
        <v>39</v>
      </c>
      <c r="AC295" s="106" t="s">
        <v>39</v>
      </c>
      <c r="AD295" s="106" t="s">
        <v>39</v>
      </c>
      <c r="AE295" s="106" t="s">
        <v>39</v>
      </c>
      <c r="AF295" s="137" t="s">
        <v>39</v>
      </c>
      <c r="AG295" s="127"/>
      <c r="AH295" s="55"/>
    </row>
    <row r="296" spans="1:34" ht="45" x14ac:dyDescent="0.25">
      <c r="A296" s="16" t="s">
        <v>45</v>
      </c>
      <c r="B296" s="4" t="s">
        <v>999</v>
      </c>
      <c r="C296" s="4" t="s">
        <v>1000</v>
      </c>
      <c r="D296" s="4" t="s">
        <v>1001</v>
      </c>
      <c r="E296" s="74" t="s">
        <v>49</v>
      </c>
      <c r="F296" s="71" t="b">
        <v>0</v>
      </c>
      <c r="G296" s="81"/>
      <c r="H296" s="15"/>
      <c r="I296" s="77"/>
      <c r="J296" s="78"/>
      <c r="K296" s="77"/>
      <c r="L296" s="78"/>
      <c r="M296" s="77"/>
      <c r="N296" s="78"/>
      <c r="O296" s="19"/>
      <c r="P296" s="19" t="s">
        <v>93</v>
      </c>
      <c r="Q296" s="19"/>
      <c r="R296" s="5"/>
      <c r="S296" s="30" t="s">
        <v>1002</v>
      </c>
      <c r="T296" s="123"/>
      <c r="U296" s="46" t="s">
        <v>332</v>
      </c>
      <c r="V296" s="46"/>
      <c r="W296" s="66"/>
      <c r="X29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96" s="46" t="s">
        <v>607</v>
      </c>
      <c r="Z296" s="48" t="s">
        <v>992</v>
      </c>
      <c r="AA29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96" s="106" t="s">
        <v>39</v>
      </c>
      <c r="AC296" s="106" t="s">
        <v>39</v>
      </c>
      <c r="AD296" s="106" t="s">
        <v>39</v>
      </c>
      <c r="AE296" s="106" t="s">
        <v>39</v>
      </c>
      <c r="AF296" s="137" t="s">
        <v>39</v>
      </c>
      <c r="AG296" s="127"/>
      <c r="AH296" s="55"/>
    </row>
    <row r="297" spans="1:34" ht="45" x14ac:dyDescent="0.25">
      <c r="A297" s="16" t="s">
        <v>45</v>
      </c>
      <c r="B297" s="4" t="s">
        <v>1003</v>
      </c>
      <c r="C297" s="4" t="s">
        <v>1004</v>
      </c>
      <c r="D297" s="4" t="s">
        <v>1005</v>
      </c>
      <c r="E297" s="74" t="s">
        <v>49</v>
      </c>
      <c r="F297" s="71" t="b">
        <v>0</v>
      </c>
      <c r="G297" s="81"/>
      <c r="H297" s="15"/>
      <c r="I297" s="77"/>
      <c r="J297" s="78"/>
      <c r="K297" s="77"/>
      <c r="L297" s="78"/>
      <c r="M297" s="77"/>
      <c r="N297" s="78"/>
      <c r="O297" s="19"/>
      <c r="P297" s="19" t="s">
        <v>93</v>
      </c>
      <c r="Q297" s="19"/>
      <c r="R297" s="19"/>
      <c r="S297" s="4"/>
      <c r="T297" s="118"/>
      <c r="U297" s="46" t="s">
        <v>332</v>
      </c>
      <c r="V297" s="46"/>
      <c r="W297" s="16"/>
      <c r="X29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297" s="46" t="s">
        <v>607</v>
      </c>
      <c r="Z297" s="46" t="s">
        <v>992</v>
      </c>
      <c r="AA29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97" s="106" t="s">
        <v>39</v>
      </c>
      <c r="AC297" s="106" t="s">
        <v>39</v>
      </c>
      <c r="AD297" s="106" t="s">
        <v>39</v>
      </c>
      <c r="AE297" s="106" t="s">
        <v>39</v>
      </c>
      <c r="AF297" s="137" t="s">
        <v>39</v>
      </c>
      <c r="AG297" s="127"/>
      <c r="AH297" s="55"/>
    </row>
    <row r="298" spans="1:34" ht="75" x14ac:dyDescent="0.25">
      <c r="A298" s="16" t="s">
        <v>45</v>
      </c>
      <c r="B298" s="4" t="s">
        <v>1006</v>
      </c>
      <c r="C298" s="4" t="s">
        <v>1007</v>
      </c>
      <c r="D298" s="4" t="s">
        <v>1008</v>
      </c>
      <c r="E298" s="74" t="s">
        <v>49</v>
      </c>
      <c r="F298" s="71" t="b">
        <v>0</v>
      </c>
      <c r="G298" s="81"/>
      <c r="H298" s="15"/>
      <c r="I298" s="77"/>
      <c r="J298" s="78"/>
      <c r="K298" s="77"/>
      <c r="L298" s="78"/>
      <c r="M298" s="77"/>
      <c r="N298" s="78"/>
      <c r="O298" s="19"/>
      <c r="P298" s="19" t="s">
        <v>93</v>
      </c>
      <c r="Q298" s="19"/>
      <c r="R298" s="5" t="s">
        <v>125</v>
      </c>
      <c r="S298" s="4"/>
      <c r="T298" s="118"/>
      <c r="U298" s="46" t="s">
        <v>332</v>
      </c>
      <c r="V298" s="46" t="s">
        <v>688</v>
      </c>
      <c r="W298" s="16"/>
      <c r="X29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Артемьев Антон
+381 69 8025 068</v>
      </c>
      <c r="Y298" s="46" t="s">
        <v>607</v>
      </c>
      <c r="Z298" s="46" t="s">
        <v>992</v>
      </c>
      <c r="AA29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298" s="106" t="s">
        <v>39</v>
      </c>
      <c r="AC298" s="106" t="s">
        <v>39</v>
      </c>
      <c r="AD298" s="106" t="s">
        <v>39</v>
      </c>
      <c r="AE298" s="106" t="s">
        <v>39</v>
      </c>
      <c r="AF298" s="137" t="s">
        <v>39</v>
      </c>
      <c r="AG298" s="127"/>
      <c r="AH298" s="55"/>
    </row>
    <row r="299" spans="1:34" ht="15.75" x14ac:dyDescent="0.25">
      <c r="A299" s="15"/>
      <c r="B299" s="33" t="s">
        <v>1009</v>
      </c>
      <c r="C299" s="10" t="s">
        <v>1010</v>
      </c>
      <c r="D299" s="10" t="s">
        <v>1011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42"/>
      <c r="T299" s="42"/>
      <c r="U299" s="44"/>
      <c r="V299" s="44"/>
      <c r="W299" s="51"/>
      <c r="X299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299" s="44"/>
      <c r="Z299" s="44" t="s">
        <v>992</v>
      </c>
      <c r="AA299" s="44"/>
      <c r="AB299" s="107"/>
      <c r="AC299" s="107"/>
      <c r="AD299" s="107"/>
      <c r="AE299" s="107"/>
      <c r="AF299" s="138"/>
      <c r="AG299" s="152" t="s">
        <v>39</v>
      </c>
      <c r="AH299" s="55"/>
    </row>
    <row r="300" spans="1:34" ht="30" x14ac:dyDescent="0.25">
      <c r="A300" s="16" t="s">
        <v>45</v>
      </c>
      <c r="B300" s="4" t="s">
        <v>1012</v>
      </c>
      <c r="C300" s="4" t="s">
        <v>1013</v>
      </c>
      <c r="D300" s="4" t="s">
        <v>1014</v>
      </c>
      <c r="E300" s="74" t="s">
        <v>49</v>
      </c>
      <c r="F300" s="71" t="b">
        <v>0</v>
      </c>
      <c r="G300" s="81"/>
      <c r="H300" s="15"/>
      <c r="I300" s="75"/>
      <c r="J300" s="16"/>
      <c r="K300" s="75"/>
      <c r="L300" s="16"/>
      <c r="M300" s="75"/>
      <c r="N300" s="16"/>
      <c r="O300" s="19"/>
      <c r="P300" s="19" t="s">
        <v>93</v>
      </c>
      <c r="Q300" s="19"/>
      <c r="R300" s="19"/>
      <c r="S300" s="4"/>
      <c r="T300" s="118"/>
      <c r="U300" s="46" t="s">
        <v>332</v>
      </c>
      <c r="V300" s="46"/>
      <c r="W300" s="16"/>
      <c r="X30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300" s="46" t="s">
        <v>607</v>
      </c>
      <c r="Z300" s="46" t="s">
        <v>992</v>
      </c>
      <c r="AA300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300" s="106" t="s">
        <v>39</v>
      </c>
      <c r="AC300" s="106" t="s">
        <v>39</v>
      </c>
      <c r="AD300" s="106" t="s">
        <v>39</v>
      </c>
      <c r="AE300" s="106" t="s">
        <v>39</v>
      </c>
      <c r="AF300" s="137" t="s">
        <v>39</v>
      </c>
      <c r="AG300" s="127"/>
      <c r="AH300" s="55"/>
    </row>
    <row r="301" spans="1:34" ht="30" x14ac:dyDescent="0.25">
      <c r="A301" s="16" t="s">
        <v>45</v>
      </c>
      <c r="B301" s="4" t="s">
        <v>1015</v>
      </c>
      <c r="C301" s="4" t="s">
        <v>1016</v>
      </c>
      <c r="D301" s="4" t="s">
        <v>1017</v>
      </c>
      <c r="E301" s="74" t="s">
        <v>49</v>
      </c>
      <c r="F301" s="71" t="b">
        <v>0</v>
      </c>
      <c r="G301" s="81"/>
      <c r="H301" s="15"/>
      <c r="I301" s="75"/>
      <c r="J301" s="16"/>
      <c r="K301" s="75"/>
      <c r="L301" s="16"/>
      <c r="M301" s="75"/>
      <c r="N301" s="16"/>
      <c r="O301" s="19"/>
      <c r="P301" s="19" t="s">
        <v>93</v>
      </c>
      <c r="Q301" s="19"/>
      <c r="R301" s="19"/>
      <c r="S301" s="4"/>
      <c r="T301" s="118"/>
      <c r="U301" s="46" t="s">
        <v>332</v>
      </c>
      <c r="V301" s="46"/>
      <c r="W301" s="16"/>
      <c r="X30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301" s="46" t="s">
        <v>607</v>
      </c>
      <c r="Z301" s="46" t="s">
        <v>992</v>
      </c>
      <c r="AA301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301" s="106" t="s">
        <v>39</v>
      </c>
      <c r="AC301" s="106" t="s">
        <v>39</v>
      </c>
      <c r="AD301" s="106" t="s">
        <v>39</v>
      </c>
      <c r="AE301" s="106" t="s">
        <v>39</v>
      </c>
      <c r="AF301" s="137" t="s">
        <v>39</v>
      </c>
      <c r="AG301" s="127"/>
      <c r="AH301" s="55"/>
    </row>
    <row r="302" spans="1:34" ht="45" x14ac:dyDescent="0.25">
      <c r="A302" s="16" t="s">
        <v>45</v>
      </c>
      <c r="B302" s="4" t="s">
        <v>1018</v>
      </c>
      <c r="C302" s="4" t="s">
        <v>1019</v>
      </c>
      <c r="D302" s="4" t="s">
        <v>1020</v>
      </c>
      <c r="E302" s="75" t="s">
        <v>211</v>
      </c>
      <c r="F302" s="16"/>
      <c r="G302" s="81"/>
      <c r="H302" s="15"/>
      <c r="I302" s="75"/>
      <c r="J302" s="16"/>
      <c r="K302" s="75"/>
      <c r="L302" s="16"/>
      <c r="M302" s="75"/>
      <c r="N302" s="16"/>
      <c r="O302" s="19" t="s">
        <v>50</v>
      </c>
      <c r="P302" s="19"/>
      <c r="Q302" s="19"/>
      <c r="R302" s="19"/>
      <c r="S302" s="30" t="s">
        <v>1002</v>
      </c>
      <c r="T302" s="123"/>
      <c r="U302" s="67"/>
      <c r="V302" s="67"/>
      <c r="W302" s="66"/>
      <c r="X302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02" s="46"/>
      <c r="Z302" s="48"/>
      <c r="AA302" s="53" t="s">
        <v>51</v>
      </c>
      <c r="AB302" s="53" t="s">
        <v>39</v>
      </c>
      <c r="AC302" s="53" t="s">
        <v>39</v>
      </c>
      <c r="AD302" s="53" t="s">
        <v>39</v>
      </c>
      <c r="AE302" s="53" t="s">
        <v>39</v>
      </c>
      <c r="AF302" s="53" t="s">
        <v>39</v>
      </c>
      <c r="AH302" s="55"/>
    </row>
    <row r="303" spans="1:34" ht="60" x14ac:dyDescent="0.25">
      <c r="A303" s="16" t="s">
        <v>45</v>
      </c>
      <c r="B303" s="4" t="s">
        <v>1021</v>
      </c>
      <c r="C303" s="4" t="s">
        <v>1022</v>
      </c>
      <c r="D303" s="4" t="s">
        <v>1023</v>
      </c>
      <c r="E303" s="75" t="s">
        <v>211</v>
      </c>
      <c r="F303" s="16"/>
      <c r="G303" s="81"/>
      <c r="H303" s="15"/>
      <c r="I303" s="75"/>
      <c r="J303" s="16"/>
      <c r="K303" s="75"/>
      <c r="L303" s="16"/>
      <c r="M303" s="75"/>
      <c r="N303" s="16"/>
      <c r="O303" s="19" t="s">
        <v>50</v>
      </c>
      <c r="P303" s="19"/>
      <c r="Q303" s="19"/>
      <c r="R303" s="19"/>
      <c r="S303" s="4" t="s">
        <v>988</v>
      </c>
      <c r="T303" s="118"/>
      <c r="U303" s="46"/>
      <c r="V303" s="46"/>
      <c r="W303" s="16"/>
      <c r="X30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03" s="46"/>
      <c r="Z303" s="46"/>
      <c r="AA303" s="53" t="s">
        <v>51</v>
      </c>
      <c r="AB303" s="53" t="s">
        <v>39</v>
      </c>
      <c r="AC303" s="53" t="s">
        <v>39</v>
      </c>
      <c r="AD303" s="53" t="s">
        <v>39</v>
      </c>
      <c r="AE303" s="53" t="s">
        <v>39</v>
      </c>
      <c r="AF303" s="53" t="s">
        <v>39</v>
      </c>
      <c r="AH303" s="55"/>
    </row>
    <row r="304" spans="1:34" ht="60" x14ac:dyDescent="0.25">
      <c r="A304" s="16" t="s">
        <v>45</v>
      </c>
      <c r="B304" s="4" t="s">
        <v>1024</v>
      </c>
      <c r="C304" s="4" t="s">
        <v>1025</v>
      </c>
      <c r="D304" s="4" t="s">
        <v>1026</v>
      </c>
      <c r="E304" s="77" t="s">
        <v>49</v>
      </c>
      <c r="F304" s="78"/>
      <c r="G304" s="75" t="s">
        <v>211</v>
      </c>
      <c r="H304" s="16"/>
      <c r="I304" s="75"/>
      <c r="J304" s="16"/>
      <c r="K304" s="75"/>
      <c r="L304" s="16"/>
      <c r="M304" s="75"/>
      <c r="N304" s="16"/>
      <c r="O304" s="19" t="s">
        <v>50</v>
      </c>
      <c r="P304" s="19"/>
      <c r="Q304" s="19"/>
      <c r="R304" s="19"/>
      <c r="S304" s="4" t="s">
        <v>988</v>
      </c>
      <c r="T304" s="118"/>
      <c r="U304" s="46"/>
      <c r="V304" s="46"/>
      <c r="W304" s="16"/>
      <c r="X304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04" s="46"/>
      <c r="Z304" s="46"/>
      <c r="AA304" s="53" t="s">
        <v>51</v>
      </c>
      <c r="AB304" s="53" t="s">
        <v>39</v>
      </c>
      <c r="AC304" s="53" t="s">
        <v>39</v>
      </c>
      <c r="AD304" s="53" t="s">
        <v>39</v>
      </c>
      <c r="AE304" s="53" t="s">
        <v>39</v>
      </c>
      <c r="AF304" s="53" t="s">
        <v>39</v>
      </c>
      <c r="AH304" s="55"/>
    </row>
    <row r="305" spans="1:34" ht="15.75" x14ac:dyDescent="0.25">
      <c r="A305" s="15"/>
      <c r="B305" s="33" t="s">
        <v>1027</v>
      </c>
      <c r="C305" s="10" t="s">
        <v>1028</v>
      </c>
      <c r="D305" s="10" t="s">
        <v>1029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42"/>
      <c r="T305" s="42"/>
      <c r="U305" s="44"/>
      <c r="V305" s="44"/>
      <c r="W305" s="51"/>
      <c r="X305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05" s="44"/>
      <c r="Z305" s="44" t="s">
        <v>992</v>
      </c>
      <c r="AA305" s="44"/>
      <c r="AB305" s="107"/>
      <c r="AC305" s="107"/>
      <c r="AD305" s="107"/>
      <c r="AE305" s="107"/>
      <c r="AF305" s="138"/>
      <c r="AG305" s="152" t="s">
        <v>39</v>
      </c>
      <c r="AH305" s="55"/>
    </row>
    <row r="306" spans="1:34" ht="75" x14ac:dyDescent="0.25">
      <c r="A306" s="16" t="s">
        <v>45</v>
      </c>
      <c r="B306" s="4" t="s">
        <v>1030</v>
      </c>
      <c r="C306" s="4" t="s">
        <v>1031</v>
      </c>
      <c r="D306" s="4" t="s">
        <v>1008</v>
      </c>
      <c r="E306" s="74" t="s">
        <v>49</v>
      </c>
      <c r="F306" s="71" t="b">
        <v>0</v>
      </c>
      <c r="G306" s="81"/>
      <c r="H306" s="15"/>
      <c r="I306" s="75"/>
      <c r="J306" s="16"/>
      <c r="K306" s="75"/>
      <c r="L306" s="16"/>
      <c r="M306" s="75"/>
      <c r="N306" s="16"/>
      <c r="O306" s="19"/>
      <c r="P306" s="19" t="s">
        <v>93</v>
      </c>
      <c r="Q306" s="19"/>
      <c r="R306" s="5" t="s">
        <v>125</v>
      </c>
      <c r="S306" s="4"/>
      <c r="T306" s="118"/>
      <c r="U306" s="46" t="s">
        <v>332</v>
      </c>
      <c r="V306" s="46" t="s">
        <v>688</v>
      </c>
      <c r="W306" s="16"/>
      <c r="X306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
+
Артемьев Антон
+381 69 8025 068</v>
      </c>
      <c r="Y306" s="46" t="s">
        <v>607</v>
      </c>
      <c r="Z306" s="46" t="s">
        <v>992</v>
      </c>
      <c r="AA306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306" s="106" t="s">
        <v>39</v>
      </c>
      <c r="AC306" s="106" t="s">
        <v>39</v>
      </c>
      <c r="AD306" s="106" t="s">
        <v>39</v>
      </c>
      <c r="AE306" s="106" t="s">
        <v>39</v>
      </c>
      <c r="AF306" s="137" t="s">
        <v>39</v>
      </c>
      <c r="AG306" s="127"/>
      <c r="AH306" s="55"/>
    </row>
    <row r="307" spans="1:34" ht="30" x14ac:dyDescent="0.25">
      <c r="A307" s="16" t="s">
        <v>45</v>
      </c>
      <c r="B307" s="4" t="s">
        <v>1032</v>
      </c>
      <c r="C307" s="4" t="s">
        <v>1033</v>
      </c>
      <c r="D307" s="4" t="s">
        <v>1034</v>
      </c>
      <c r="E307" s="74" t="s">
        <v>49</v>
      </c>
      <c r="F307" s="71" t="b">
        <v>0</v>
      </c>
      <c r="G307" s="81"/>
      <c r="H307" s="15"/>
      <c r="I307" s="75"/>
      <c r="J307" s="16"/>
      <c r="K307" s="75"/>
      <c r="L307" s="16"/>
      <c r="M307" s="75"/>
      <c r="N307" s="16"/>
      <c r="O307" s="19"/>
      <c r="P307" s="19" t="s">
        <v>93</v>
      </c>
      <c r="Q307" s="19"/>
      <c r="R307" s="19"/>
      <c r="S307" s="4"/>
      <c r="T307" s="118"/>
      <c r="U307" s="46" t="s">
        <v>332</v>
      </c>
      <c r="V307" s="46"/>
      <c r="W307" s="16"/>
      <c r="X30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307" s="46" t="s">
        <v>607</v>
      </c>
      <c r="Z307" s="46" t="s">
        <v>992</v>
      </c>
      <c r="AA307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307" s="106" t="s">
        <v>39</v>
      </c>
      <c r="AC307" s="106" t="s">
        <v>39</v>
      </c>
      <c r="AD307" s="106" t="s">
        <v>39</v>
      </c>
      <c r="AE307" s="106" t="s">
        <v>39</v>
      </c>
      <c r="AF307" s="137" t="s">
        <v>39</v>
      </c>
      <c r="AG307" s="127"/>
      <c r="AH307" s="55"/>
    </row>
    <row r="308" spans="1:34" ht="30" x14ac:dyDescent="0.25">
      <c r="A308" s="16" t="s">
        <v>45</v>
      </c>
      <c r="B308" s="4" t="s">
        <v>1035</v>
      </c>
      <c r="C308" s="4" t="s">
        <v>1036</v>
      </c>
      <c r="D308" s="4" t="s">
        <v>1037</v>
      </c>
      <c r="E308" s="74" t="s">
        <v>49</v>
      </c>
      <c r="F308" s="71" t="b">
        <v>0</v>
      </c>
      <c r="G308" s="81"/>
      <c r="H308" s="15"/>
      <c r="I308" s="75"/>
      <c r="J308" s="16"/>
      <c r="K308" s="75"/>
      <c r="L308" s="16"/>
      <c r="M308" s="75"/>
      <c r="N308" s="16"/>
      <c r="O308" s="19"/>
      <c r="P308" s="19" t="s">
        <v>93</v>
      </c>
      <c r="Q308" s="19"/>
      <c r="R308" s="19"/>
      <c r="S308" s="4"/>
      <c r="T308" s="118"/>
      <c r="U308" s="46" t="s">
        <v>332</v>
      </c>
      <c r="V308" s="46"/>
      <c r="W308" s="16"/>
      <c r="X308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308" s="46" t="s">
        <v>607</v>
      </c>
      <c r="Z308" s="46" t="s">
        <v>992</v>
      </c>
      <c r="AA30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308" s="106" t="s">
        <v>39</v>
      </c>
      <c r="AC308" s="106" t="s">
        <v>39</v>
      </c>
      <c r="AD308" s="106" t="s">
        <v>39</v>
      </c>
      <c r="AE308" s="106" t="s">
        <v>39</v>
      </c>
      <c r="AF308" s="137" t="s">
        <v>39</v>
      </c>
      <c r="AG308" s="127"/>
      <c r="AH308" s="55"/>
    </row>
    <row r="309" spans="1:34" ht="45" x14ac:dyDescent="0.25">
      <c r="A309" s="16" t="s">
        <v>45</v>
      </c>
      <c r="B309" s="4" t="s">
        <v>1038</v>
      </c>
      <c r="C309" s="4" t="s">
        <v>1039</v>
      </c>
      <c r="D309" s="4" t="s">
        <v>1040</v>
      </c>
      <c r="E309" s="74" t="s">
        <v>49</v>
      </c>
      <c r="F309" s="71" t="b">
        <v>0</v>
      </c>
      <c r="G309" s="81"/>
      <c r="H309" s="15"/>
      <c r="I309" s="75"/>
      <c r="J309" s="16"/>
      <c r="K309" s="75"/>
      <c r="L309" s="16"/>
      <c r="M309" s="75"/>
      <c r="N309" s="16"/>
      <c r="O309" s="19"/>
      <c r="P309" s="19" t="s">
        <v>93</v>
      </c>
      <c r="Q309" s="19"/>
      <c r="R309" s="5" t="s">
        <v>125</v>
      </c>
      <c r="S309" s="4"/>
      <c r="T309" s="118"/>
      <c r="U309" s="46" t="s">
        <v>332</v>
      </c>
      <c r="V309" s="46"/>
      <c r="W309" s="16"/>
      <c r="X309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309" s="46" t="s">
        <v>607</v>
      </c>
      <c r="Z309" s="46" t="s">
        <v>992</v>
      </c>
      <c r="AA309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1Г Не разработан</v>
      </c>
      <c r="AB309" s="106" t="s">
        <v>39</v>
      </c>
      <c r="AC309" s="106" t="s">
        <v>39</v>
      </c>
      <c r="AD309" s="106" t="s">
        <v>39</v>
      </c>
      <c r="AE309" s="106" t="s">
        <v>39</v>
      </c>
      <c r="AF309" s="137" t="s">
        <v>39</v>
      </c>
      <c r="AG309" s="127"/>
      <c r="AH309" s="55"/>
    </row>
    <row r="310" spans="1:34" ht="30" x14ac:dyDescent="0.25">
      <c r="A310" s="16" t="s">
        <v>45</v>
      </c>
      <c r="B310" s="4" t="s">
        <v>1041</v>
      </c>
      <c r="C310" s="4" t="s">
        <v>1042</v>
      </c>
      <c r="D310" s="4" t="s">
        <v>1043</v>
      </c>
      <c r="E310" s="75" t="s">
        <v>211</v>
      </c>
      <c r="F310" s="16"/>
      <c r="G310" s="81"/>
      <c r="H310" s="15"/>
      <c r="I310" s="75"/>
      <c r="J310" s="16"/>
      <c r="K310" s="75"/>
      <c r="L310" s="16"/>
      <c r="M310" s="75"/>
      <c r="N310" s="16"/>
      <c r="O310" s="19" t="s">
        <v>50</v>
      </c>
      <c r="P310" s="19"/>
      <c r="Q310" s="19"/>
      <c r="R310" s="19"/>
      <c r="S310" s="4"/>
      <c r="T310" s="118"/>
      <c r="U310" s="46"/>
      <c r="V310" s="46"/>
      <c r="W310" s="16"/>
      <c r="X310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10" s="46"/>
      <c r="Z310" s="46"/>
      <c r="AA310" s="53" t="s">
        <v>51</v>
      </c>
      <c r="AB310" s="53" t="s">
        <v>39</v>
      </c>
      <c r="AC310" s="53" t="s">
        <v>39</v>
      </c>
      <c r="AD310" s="53" t="s">
        <v>39</v>
      </c>
      <c r="AE310" s="53" t="s">
        <v>39</v>
      </c>
      <c r="AF310" s="53" t="s">
        <v>39</v>
      </c>
      <c r="AH310" s="55"/>
    </row>
    <row r="311" spans="1:34" ht="60" x14ac:dyDescent="0.25">
      <c r="A311" s="16" t="s">
        <v>45</v>
      </c>
      <c r="B311" s="4" t="s">
        <v>1044</v>
      </c>
      <c r="C311" s="4" t="s">
        <v>1045</v>
      </c>
      <c r="D311" s="4" t="s">
        <v>1046</v>
      </c>
      <c r="E311" s="75" t="s">
        <v>211</v>
      </c>
      <c r="F311" s="16"/>
      <c r="G311" s="81"/>
      <c r="H311" s="15"/>
      <c r="I311" s="75"/>
      <c r="J311" s="16"/>
      <c r="K311" s="75"/>
      <c r="L311" s="16"/>
      <c r="M311" s="75"/>
      <c r="N311" s="16"/>
      <c r="O311" s="19" t="s">
        <v>50</v>
      </c>
      <c r="P311" s="19"/>
      <c r="Q311" s="19"/>
      <c r="R311" s="19"/>
      <c r="S311" s="4" t="s">
        <v>988</v>
      </c>
      <c r="T311" s="118"/>
      <c r="U311" s="46"/>
      <c r="V311" s="46"/>
      <c r="W311" s="16"/>
      <c r="X311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11" s="46"/>
      <c r="Z311" s="46"/>
      <c r="AA311" s="53" t="s">
        <v>51</v>
      </c>
      <c r="AB311" s="53" t="s">
        <v>39</v>
      </c>
      <c r="AC311" s="53" t="s">
        <v>39</v>
      </c>
      <c r="AD311" s="53" t="s">
        <v>39</v>
      </c>
      <c r="AE311" s="53" t="s">
        <v>39</v>
      </c>
      <c r="AF311" s="53" t="s">
        <v>39</v>
      </c>
      <c r="AH311" s="55"/>
    </row>
    <row r="312" spans="1:34" ht="15.75" x14ac:dyDescent="0.25">
      <c r="A312" s="15"/>
      <c r="B312" s="37" t="s">
        <v>1047</v>
      </c>
      <c r="C312" s="10" t="s">
        <v>1048</v>
      </c>
      <c r="D312" s="10" t="s">
        <v>1049</v>
      </c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4"/>
      <c r="S312" s="42"/>
      <c r="T312" s="42"/>
      <c r="U312" s="44"/>
      <c r="V312" s="44"/>
      <c r="W312" s="51"/>
      <c r="X312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12" s="44"/>
      <c r="Z312" s="44" t="s">
        <v>1050</v>
      </c>
      <c r="AA312" s="44"/>
      <c r="AB312" s="107"/>
      <c r="AC312" s="107"/>
      <c r="AD312" s="107"/>
      <c r="AE312" s="107"/>
      <c r="AF312" s="138"/>
      <c r="AG312" s="152" t="s">
        <v>39</v>
      </c>
      <c r="AH312" s="55"/>
    </row>
    <row r="313" spans="1:34" ht="30" x14ac:dyDescent="0.25">
      <c r="A313" s="16" t="s">
        <v>45</v>
      </c>
      <c r="B313" s="4" t="s">
        <v>1051</v>
      </c>
      <c r="C313" s="4" t="s">
        <v>1052</v>
      </c>
      <c r="D313" s="4" t="s">
        <v>1053</v>
      </c>
      <c r="E313" s="75"/>
      <c r="F313" s="16"/>
      <c r="G313" s="75" t="s">
        <v>1054</v>
      </c>
      <c r="H313" s="72" t="b">
        <v>1</v>
      </c>
      <c r="I313" s="75"/>
      <c r="J313" s="16"/>
      <c r="K313" s="75"/>
      <c r="L313" s="16"/>
      <c r="M313" s="75"/>
      <c r="N313" s="16"/>
      <c r="O313" s="19"/>
      <c r="P313" s="19" t="s">
        <v>93</v>
      </c>
      <c r="Q313" s="19"/>
      <c r="R313" s="5" t="s">
        <v>125</v>
      </c>
      <c r="S313" s="4"/>
      <c r="T313" s="118"/>
      <c r="U313" s="46"/>
      <c r="V313" s="46"/>
      <c r="W313" s="46" t="s">
        <v>441</v>
      </c>
      <c r="X313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313" s="46" t="s">
        <v>765</v>
      </c>
      <c r="Z313" s="46" t="s">
        <v>1050</v>
      </c>
      <c r="AA313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Г Разработан</v>
      </c>
      <c r="AB313" s="106" t="s">
        <v>39</v>
      </c>
      <c r="AC313" s="106" t="s">
        <v>39</v>
      </c>
      <c r="AD313" s="106" t="s">
        <v>39</v>
      </c>
      <c r="AE313" s="106" t="s">
        <v>39</v>
      </c>
      <c r="AF313" s="137" t="s">
        <v>39</v>
      </c>
      <c r="AG313" s="127"/>
      <c r="AH313" s="55"/>
    </row>
    <row r="314" spans="1:34" ht="15.75" x14ac:dyDescent="0.25">
      <c r="A314" s="15"/>
      <c r="B314" s="33" t="s">
        <v>1055</v>
      </c>
      <c r="C314" s="10" t="s">
        <v>1056</v>
      </c>
      <c r="D314" s="10" t="s">
        <v>1056</v>
      </c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39"/>
      <c r="T314" s="39"/>
      <c r="U314" s="51"/>
      <c r="V314" s="51"/>
      <c r="W314" s="51"/>
      <c r="X314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14" s="44"/>
      <c r="Z314" s="44" t="s">
        <v>1057</v>
      </c>
      <c r="AA314" s="51"/>
      <c r="AB314" s="96"/>
      <c r="AC314" s="96"/>
      <c r="AD314" s="96"/>
      <c r="AE314" s="96"/>
      <c r="AF314" s="129"/>
      <c r="AG314" s="152" t="s">
        <v>39</v>
      </c>
      <c r="AH314" s="55"/>
    </row>
    <row r="315" spans="1:34" ht="30" x14ac:dyDescent="0.25">
      <c r="A315" s="16" t="s">
        <v>45</v>
      </c>
      <c r="B315" s="4" t="s">
        <v>1058</v>
      </c>
      <c r="C315" s="4" t="s">
        <v>1059</v>
      </c>
      <c r="D315" s="4" t="s">
        <v>1060</v>
      </c>
      <c r="E315" s="79"/>
      <c r="F315" s="80"/>
      <c r="G315" s="74" t="s">
        <v>139</v>
      </c>
      <c r="H315" s="71" t="b">
        <v>1</v>
      </c>
      <c r="I315" s="79"/>
      <c r="J315" s="80"/>
      <c r="K315" s="79"/>
      <c r="L315" s="80"/>
      <c r="M315" s="79"/>
      <c r="N315" s="80"/>
      <c r="O315" s="5"/>
      <c r="P315" s="5" t="s">
        <v>93</v>
      </c>
      <c r="Q315" s="5"/>
      <c r="R315" s="5" t="s">
        <v>125</v>
      </c>
      <c r="S315" s="4"/>
      <c r="T315" s="118"/>
      <c r="U315" s="46"/>
      <c r="V315" s="46"/>
      <c r="W315" s="46" t="s">
        <v>441</v>
      </c>
      <c r="X315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Дарко Миленковић
+381 69 8052 903</v>
      </c>
      <c r="Y315" s="46" t="s">
        <v>765</v>
      </c>
      <c r="Z315" s="46" t="s">
        <v>1057</v>
      </c>
      <c r="AA315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3М Разработан</v>
      </c>
      <c r="AB315" s="106" t="s">
        <v>39</v>
      </c>
      <c r="AC315" s="106" t="s">
        <v>139</v>
      </c>
      <c r="AD315" s="106" t="s">
        <v>39</v>
      </c>
      <c r="AE315" s="106" t="s">
        <v>39</v>
      </c>
      <c r="AF315" s="137" t="s">
        <v>139</v>
      </c>
      <c r="AG315" s="127"/>
      <c r="AH315" s="55"/>
    </row>
    <row r="316" spans="1:34" ht="30" x14ac:dyDescent="0.25">
      <c r="A316" s="15"/>
      <c r="B316" s="35" t="s">
        <v>1061</v>
      </c>
      <c r="C316" s="14" t="s">
        <v>1062</v>
      </c>
      <c r="D316" s="14" t="s">
        <v>1063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41"/>
      <c r="T316" s="41"/>
      <c r="U316" s="54"/>
      <c r="V316" s="54"/>
      <c r="W316" s="51"/>
      <c r="X316" s="44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16" s="44"/>
      <c r="Z316" s="44" t="s">
        <v>589</v>
      </c>
      <c r="AA316" s="54"/>
      <c r="AB316" s="103"/>
      <c r="AC316" s="103"/>
      <c r="AD316" s="103"/>
      <c r="AE316" s="103"/>
      <c r="AF316" s="134"/>
      <c r="AG316" s="152" t="s">
        <v>39</v>
      </c>
      <c r="AH316" s="55"/>
    </row>
    <row r="317" spans="1:34" ht="60" x14ac:dyDescent="0.25">
      <c r="A317" s="15"/>
      <c r="B317" s="26" t="s">
        <v>1064</v>
      </c>
      <c r="C317" s="26" t="s">
        <v>1065</v>
      </c>
      <c r="D317" s="26" t="s">
        <v>1066</v>
      </c>
      <c r="E317" s="76" t="s">
        <v>92</v>
      </c>
      <c r="F317" s="64"/>
      <c r="G317" s="76"/>
      <c r="H317" s="64"/>
      <c r="I317" s="76"/>
      <c r="J317" s="64"/>
      <c r="K317" s="76"/>
      <c r="L317" s="64"/>
      <c r="M317" s="76"/>
      <c r="N317" s="64"/>
      <c r="O317" s="12" t="s">
        <v>125</v>
      </c>
      <c r="P317" s="12"/>
      <c r="Q317" s="12"/>
      <c r="R317" s="12"/>
      <c r="S317" s="26"/>
      <c r="T317" s="117"/>
      <c r="U317" s="64"/>
      <c r="V317" s="64"/>
      <c r="W317" s="16"/>
      <c r="X317" s="46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/>
      </c>
      <c r="Y317" s="46"/>
      <c r="Z317" s="46"/>
      <c r="AA317" s="53" t="s">
        <v>51</v>
      </c>
      <c r="AB317" s="53" t="s">
        <v>39</v>
      </c>
      <c r="AC317" s="53" t="s">
        <v>39</v>
      </c>
      <c r="AD317" s="53" t="s">
        <v>39</v>
      </c>
      <c r="AE317" s="53" t="s">
        <v>39</v>
      </c>
      <c r="AF317" s="53" t="s">
        <v>39</v>
      </c>
      <c r="AH317" s="55"/>
    </row>
    <row r="318" spans="1:34" ht="105" x14ac:dyDescent="0.25">
      <c r="A318" s="15"/>
      <c r="B318" s="26" t="s">
        <v>1067</v>
      </c>
      <c r="C318" s="26" t="s">
        <v>594</v>
      </c>
      <c r="D318" s="26" t="s">
        <v>595</v>
      </c>
      <c r="E318" s="76"/>
      <c r="F318" s="64"/>
      <c r="G318" s="76" t="s">
        <v>55</v>
      </c>
      <c r="H318" s="73" t="b">
        <v>0</v>
      </c>
      <c r="I318" s="83"/>
      <c r="J318" s="84"/>
      <c r="K318" s="83"/>
      <c r="L318" s="84"/>
      <c r="M318" s="83"/>
      <c r="N318" s="84"/>
      <c r="O318" s="12"/>
      <c r="P318" s="12" t="s">
        <v>93</v>
      </c>
      <c r="Q318" s="12"/>
      <c r="R318" s="12" t="s">
        <v>125</v>
      </c>
      <c r="S318" s="26" t="s">
        <v>504</v>
      </c>
      <c r="T318" s="117"/>
      <c r="U318" s="46" t="s">
        <v>332</v>
      </c>
      <c r="V318" s="46"/>
      <c r="W318" s="68"/>
      <c r="X318" s="49" t="str">
        <f>IF(COUNTA(Table1[[#This Row],[Группа ППР механических систем и запорно-регулирующей арматуры]:[Группа автоматизации, телеметрии и инженерной безопасности]])=1, _xlfn.TEXTJOIN("", TRUE, Table1[[#This Row],[Группа ППР механических систем и запорно-регулирующей арматуры]:[Группа автоматизации, телеметрии и инженерной безопасности]]), _xlfn.TEXTJOIN(CHAR(10) &amp; "+" &amp; CHAR(10), TRUE, IF(Table1[[#This Row],[Группа ППР механических систем и запорно-регулирующей арматуры]]&lt;&gt;"", Table1[[#This Row],[Группа ППР механических систем и запорно-регулирующей арматуры]], ""), IF(Table1[[#This Row],[Группа специализированных работ]]&lt;&gt;"", Table1[[#This Row],[Группа специализированных работ]], ""), IF(Table1[[#This Row],[Группа автоматизации, телеметрии и инженерной безопасности]]&lt;&gt;"", Table1[[#This Row],[Группа автоматизации, телеметрии и инженерной безопасности]], "")))</f>
        <v>Андреенков Михаил
+381 69 8055 396</v>
      </c>
      <c r="Y318" s="49" t="s">
        <v>719</v>
      </c>
      <c r="Z318" s="49" t="s">
        <v>589</v>
      </c>
      <c r="AA318" s="5" t="str">
        <f>_xlfn.TEXTJOIN(CHAR(10), TRUE,
  IF(Table1[[#This Row],[Периодичност, тип 1]]&lt;&gt;"", Table1[[#This Row],[Периодичност, тип 1]] &amp; " " &amp; IF(Table1[[#This Row],[Чек-лист 1]], "Разработан", "Не разработан"), ""),
  IF(Table1[[#This Row],[Периодичност, тип 2]]&lt;&gt;"", Table1[[#This Row],[Периодичност, тип 2]] &amp; " " &amp; IF(Table1[[#This Row],[Чек-лист 2]], "Разработан", "Не разработан"), ""),
  IF(Table1[[#This Row],[Периодичност, тип 3]]&lt;&gt;"", Table1[[#This Row],[Периодичност, тип 3]] &amp; " " &amp; IF(Table1[[#This Row],[Чек-лист 3]], "Разработан", "Не разработан"), ""),
  IF(Table1[[#This Row],[Периодичност, тип 4]]&lt;&gt;"", Table1[[#This Row],[Периодичност, тип 4]] &amp; " " &amp; IF(Table1[[#This Row],[Чек-лист 4]], "Разработан", "Не разработан"), ""),
  IF(Table1[[#This Row],[Периодичност, тип 5]]&lt;&gt;"", Table1[[#This Row],[Периодичност, тип 5]] &amp; " " &amp; IF(Table1[[#This Row],[Чек-лист 5]], "Разработан", "Не разработан"), "")
)</f>
        <v>2Г Не разработан</v>
      </c>
      <c r="AB318" s="106" t="s">
        <v>39</v>
      </c>
      <c r="AC318" s="106" t="s">
        <v>39</v>
      </c>
      <c r="AD318" s="106" t="s">
        <v>39</v>
      </c>
      <c r="AE318" s="106" t="s">
        <v>39</v>
      </c>
      <c r="AF318" s="137" t="s">
        <v>39</v>
      </c>
      <c r="AG318" s="127"/>
      <c r="AH318" s="55"/>
    </row>
    <row r="319" spans="1:34" ht="50.25" customHeight="1" x14ac:dyDescent="0.25"/>
    <row r="320" spans="1:34" ht="50.25" customHeight="1" x14ac:dyDescent="0.25">
      <c r="B320" s="108"/>
      <c r="C320" s="204" t="s">
        <v>1068</v>
      </c>
      <c r="D320" s="205"/>
      <c r="E320" s="205"/>
      <c r="F320" s="205"/>
      <c r="G320" s="205"/>
      <c r="H320" s="205"/>
      <c r="I320" s="205"/>
      <c r="J320" s="205"/>
      <c r="K320" s="206"/>
      <c r="L320" s="109"/>
      <c r="M320" s="204" t="s">
        <v>1069</v>
      </c>
      <c r="N320" s="205"/>
      <c r="O320" s="205"/>
      <c r="P320" s="205"/>
      <c r="Q320" s="205"/>
      <c r="R320" s="205"/>
      <c r="S320" s="206"/>
      <c r="T320" s="110"/>
      <c r="U320" s="110"/>
      <c r="V320" s="110"/>
      <c r="W320" s="110"/>
      <c r="X320" s="110"/>
      <c r="Y320" s="110"/>
    </row>
    <row r="321" spans="2:25" ht="61.5" customHeight="1" x14ac:dyDescent="0.25">
      <c r="B321" s="4">
        <v>1</v>
      </c>
      <c r="C321" s="207" t="s">
        <v>1070</v>
      </c>
      <c r="D321" s="208"/>
      <c r="E321" s="208"/>
      <c r="F321" s="208"/>
      <c r="G321" s="208"/>
      <c r="H321" s="208"/>
      <c r="I321" s="208"/>
      <c r="J321" s="208"/>
      <c r="K321" s="209"/>
      <c r="L321" s="57"/>
      <c r="M321" s="207" t="s">
        <v>1071</v>
      </c>
      <c r="N321" s="208"/>
      <c r="O321" s="208"/>
      <c r="P321" s="208"/>
      <c r="Q321" s="208"/>
      <c r="R321" s="208"/>
      <c r="S321" s="209"/>
      <c r="T321" s="60"/>
      <c r="U321" s="60"/>
      <c r="V321" s="60"/>
      <c r="W321" s="60"/>
      <c r="X321" s="60"/>
      <c r="Y321" s="60"/>
    </row>
    <row r="322" spans="2:25" ht="61.5" customHeight="1" x14ac:dyDescent="0.25">
      <c r="B322" s="4">
        <v>2</v>
      </c>
      <c r="C322" s="207" t="s">
        <v>1072</v>
      </c>
      <c r="D322" s="208"/>
      <c r="E322" s="208"/>
      <c r="F322" s="208"/>
      <c r="G322" s="208"/>
      <c r="H322" s="208"/>
      <c r="I322" s="208"/>
      <c r="J322" s="208"/>
      <c r="K322" s="209"/>
      <c r="L322" s="57"/>
      <c r="M322" s="207" t="s">
        <v>1073</v>
      </c>
      <c r="N322" s="208"/>
      <c r="O322" s="208"/>
      <c r="P322" s="208"/>
      <c r="Q322" s="208"/>
      <c r="R322" s="208"/>
      <c r="S322" s="209"/>
      <c r="T322" s="60"/>
      <c r="U322" s="60"/>
      <c r="V322" s="60"/>
      <c r="W322" s="60"/>
      <c r="X322" s="60"/>
      <c r="Y322" s="60"/>
    </row>
    <row r="323" spans="2:25" ht="61.5" customHeight="1" x14ac:dyDescent="0.25">
      <c r="B323" s="4">
        <v>3</v>
      </c>
      <c r="C323" s="207" t="s">
        <v>1074</v>
      </c>
      <c r="D323" s="208"/>
      <c r="E323" s="208"/>
      <c r="F323" s="208"/>
      <c r="G323" s="208"/>
      <c r="H323" s="208"/>
      <c r="I323" s="208"/>
      <c r="J323" s="208"/>
      <c r="K323" s="209"/>
      <c r="L323" s="57"/>
      <c r="M323" s="207" t="s">
        <v>1075</v>
      </c>
      <c r="N323" s="208"/>
      <c r="O323" s="208"/>
      <c r="P323" s="208"/>
      <c r="Q323" s="208"/>
      <c r="R323" s="208"/>
      <c r="S323" s="209"/>
      <c r="T323" s="60"/>
      <c r="U323" s="60"/>
      <c r="V323" s="60"/>
      <c r="W323" s="60"/>
      <c r="X323" s="60"/>
      <c r="Y323" s="60"/>
    </row>
    <row r="324" spans="2:25" ht="61.5" customHeight="1" x14ac:dyDescent="0.25">
      <c r="B324" s="4">
        <v>4</v>
      </c>
      <c r="C324" s="207" t="s">
        <v>1076</v>
      </c>
      <c r="D324" s="208"/>
      <c r="E324" s="208"/>
      <c r="F324" s="208"/>
      <c r="G324" s="208"/>
      <c r="H324" s="208"/>
      <c r="I324" s="208"/>
      <c r="J324" s="208"/>
      <c r="K324" s="209"/>
      <c r="L324" s="57"/>
      <c r="M324" s="207" t="s">
        <v>1077</v>
      </c>
      <c r="N324" s="208"/>
      <c r="O324" s="208"/>
      <c r="P324" s="208"/>
      <c r="Q324" s="208"/>
      <c r="R324" s="208"/>
      <c r="S324" s="209"/>
      <c r="T324" s="60"/>
      <c r="U324" s="60"/>
      <c r="V324" s="60"/>
      <c r="W324" s="60"/>
      <c r="X324" s="60"/>
      <c r="Y324" s="60"/>
    </row>
    <row r="325" spans="2:25" ht="61.5" customHeight="1" x14ac:dyDescent="0.25">
      <c r="B325" s="4">
        <v>5</v>
      </c>
      <c r="C325" s="212" t="s">
        <v>1078</v>
      </c>
      <c r="D325" s="213"/>
      <c r="E325" s="213"/>
      <c r="F325" s="213"/>
      <c r="G325" s="213"/>
      <c r="H325" s="213"/>
      <c r="I325" s="213"/>
      <c r="J325" s="213"/>
      <c r="K325" s="214"/>
      <c r="L325" s="58"/>
      <c r="M325" s="207" t="s">
        <v>1079</v>
      </c>
      <c r="N325" s="208"/>
      <c r="O325" s="208"/>
      <c r="P325" s="208"/>
      <c r="Q325" s="208"/>
      <c r="R325" s="208"/>
      <c r="S325" s="209"/>
      <c r="T325" s="60"/>
      <c r="U325" s="60"/>
      <c r="V325" s="60"/>
      <c r="W325" s="60"/>
      <c r="X325" s="60"/>
      <c r="Y325" s="60"/>
    </row>
    <row r="326" spans="2:25" x14ac:dyDescent="0.25">
      <c r="D326" s="28"/>
    </row>
    <row r="327" spans="2:25" x14ac:dyDescent="0.25">
      <c r="D327" s="28"/>
    </row>
  </sheetData>
  <mergeCells count="15">
    <mergeCell ref="M324:S324"/>
    <mergeCell ref="C322:K322"/>
    <mergeCell ref="AB2:AF2"/>
    <mergeCell ref="C325:K325"/>
    <mergeCell ref="C323:K323"/>
    <mergeCell ref="M322:S322"/>
    <mergeCell ref="M325:S325"/>
    <mergeCell ref="M323:S323"/>
    <mergeCell ref="C324:K324"/>
    <mergeCell ref="B1:S1"/>
    <mergeCell ref="B2:S2"/>
    <mergeCell ref="C320:K320"/>
    <mergeCell ref="C321:K321"/>
    <mergeCell ref="M320:S320"/>
    <mergeCell ref="M321:S321"/>
  </mergeCells>
  <phoneticPr fontId="1" type="noConversion"/>
  <conditionalFormatting sqref="B210:B219">
    <cfRule type="duplicateValues" dxfId="62" priority="35"/>
  </conditionalFormatting>
  <conditionalFormatting sqref="B321:B1048576 B220:B319 B1:B209">
    <cfRule type="duplicateValues" dxfId="61" priority="52"/>
  </conditionalFormatting>
  <conditionalFormatting sqref="C219">
    <cfRule type="duplicateValues" dxfId="60" priority="34"/>
  </conditionalFormatting>
  <conditionalFormatting sqref="C159:D159 C163:D164 C207:D207 C221:D222 C225:D226 C232:D233 C247:D248 C267:D267 C290:D290">
    <cfRule type="expression" dxfId="59" priority="114">
      <formula>C159&lt;&gt;#REF!</formula>
    </cfRule>
  </conditionalFormatting>
  <conditionalFormatting sqref="C294:D313">
    <cfRule type="expression" dxfId="58" priority="54">
      <formula>C294&lt;&gt;#REF!</formula>
    </cfRule>
  </conditionalFormatting>
  <conditionalFormatting sqref="C179:F181 C182:H183 C184:F191 G163:H164">
    <cfRule type="expression" dxfId="57" priority="105">
      <formula>C163&lt;&gt;#REF!</formula>
    </cfRule>
  </conditionalFormatting>
  <conditionalFormatting sqref="E4:F318">
    <cfRule type="expression" dxfId="56" priority="40">
      <formula>$F4=TRUE</formula>
    </cfRule>
  </conditionalFormatting>
  <conditionalFormatting sqref="E163:F164">
    <cfRule type="expression" dxfId="55" priority="43">
      <formula>E163&lt;&gt;#REF!</formula>
    </cfRule>
  </conditionalFormatting>
  <conditionalFormatting sqref="G4:H215 G217:H318">
    <cfRule type="expression" dxfId="54" priority="39">
      <formula>$H4=TRUE</formula>
    </cfRule>
  </conditionalFormatting>
  <conditionalFormatting sqref="H216">
    <cfRule type="expression" dxfId="53" priority="121">
      <formula>#REF!=TRUE</formula>
    </cfRule>
  </conditionalFormatting>
  <conditionalFormatting sqref="I4:J318">
    <cfRule type="expression" dxfId="52" priority="41">
      <formula>$J4=TRUE</formula>
    </cfRule>
  </conditionalFormatting>
  <conditionalFormatting sqref="K4:L318">
    <cfRule type="expression" dxfId="51" priority="38">
      <formula>$L4=TRUE</formula>
    </cfRule>
  </conditionalFormatting>
  <conditionalFormatting sqref="K193:N197">
    <cfRule type="expression" dxfId="50" priority="53">
      <formula>K193&lt;&gt;#REF!</formula>
    </cfRule>
  </conditionalFormatting>
  <conditionalFormatting sqref="M4:N215 M217:N318">
    <cfRule type="expression" dxfId="49" priority="37">
      <formula>$N4=TRUE</formula>
    </cfRule>
  </conditionalFormatting>
  <conditionalFormatting sqref="N216">
    <cfRule type="expression" dxfId="48" priority="123">
      <formula>#REF!=TRUE</formula>
    </cfRule>
  </conditionalFormatting>
  <conditionalFormatting sqref="P151">
    <cfRule type="expression" dxfId="47" priority="119">
      <formula>P151&lt;&gt;#REF!</formula>
    </cfRule>
  </conditionalFormatting>
  <conditionalFormatting sqref="P156">
    <cfRule type="expression" dxfId="46" priority="118">
      <formula>P156&lt;&gt;#REF!</formula>
    </cfRule>
  </conditionalFormatting>
  <conditionalFormatting sqref="AG4:AG6 AB4:AF318 AG17 AG24 AG28 AG37 AG54 AG67 AG75 AG86 AG102 AG200 AG209 AG273">
    <cfRule type="expression" dxfId="45" priority="42">
      <formula>AB4&lt;&gt;""</formula>
    </cfRule>
  </conditionalFormatting>
  <conditionalFormatting sqref="AG114">
    <cfRule type="expression" dxfId="44" priority="33">
      <formula>AG114&lt;&gt;""</formula>
    </cfRule>
  </conditionalFormatting>
  <conditionalFormatting sqref="AG121">
    <cfRule type="expression" dxfId="43" priority="32">
      <formula>AG121&lt;&gt;""</formula>
    </cfRule>
  </conditionalFormatting>
  <conditionalFormatting sqref="AG127 AG134 AG137 AG146">
    <cfRule type="expression" dxfId="42" priority="31">
      <formula>AG127&lt;&gt;""</formula>
    </cfRule>
  </conditionalFormatting>
  <conditionalFormatting sqref="AG165">
    <cfRule type="expression" dxfId="41" priority="29">
      <formula>AG165&lt;&gt;""</formula>
    </cfRule>
  </conditionalFormatting>
  <conditionalFormatting sqref="AG168:AG169">
    <cfRule type="expression" dxfId="40" priority="28">
      <formula>AG168&lt;&gt;""</formula>
    </cfRule>
  </conditionalFormatting>
  <conditionalFormatting sqref="AG178">
    <cfRule type="expression" dxfId="39" priority="27">
      <formula>AG178&lt;&gt;""</formula>
    </cfRule>
  </conditionalFormatting>
  <conditionalFormatting sqref="AG192">
    <cfRule type="expression" dxfId="38" priority="26">
      <formula>AG192&lt;&gt;""</formula>
    </cfRule>
  </conditionalFormatting>
  <conditionalFormatting sqref="AG198">
    <cfRule type="expression" dxfId="37" priority="25">
      <formula>AG198&lt;&gt;""</formula>
    </cfRule>
  </conditionalFormatting>
  <conditionalFormatting sqref="AG203">
    <cfRule type="expression" dxfId="36" priority="24">
      <formula>AG203&lt;&gt;""</formula>
    </cfRule>
  </conditionalFormatting>
  <conditionalFormatting sqref="AG206">
    <cfRule type="expression" dxfId="35" priority="23">
      <formula>AG206&lt;&gt;""</formula>
    </cfRule>
  </conditionalFormatting>
  <conditionalFormatting sqref="AG220">
    <cfRule type="expression" dxfId="34" priority="22">
      <formula>AG220&lt;&gt;""</formula>
    </cfRule>
  </conditionalFormatting>
  <conditionalFormatting sqref="AG223">
    <cfRule type="expression" dxfId="33" priority="21">
      <formula>AG223&lt;&gt;""</formula>
    </cfRule>
  </conditionalFormatting>
  <conditionalFormatting sqref="AG227">
    <cfRule type="expression" dxfId="32" priority="20">
      <formula>AG227&lt;&gt;""</formula>
    </cfRule>
  </conditionalFormatting>
  <conditionalFormatting sqref="AG231">
    <cfRule type="expression" dxfId="31" priority="19">
      <formula>AG231&lt;&gt;""</formula>
    </cfRule>
  </conditionalFormatting>
  <conditionalFormatting sqref="AG234">
    <cfRule type="expression" dxfId="30" priority="17">
      <formula>AG234&lt;&gt;""</formula>
    </cfRule>
  </conditionalFormatting>
  <conditionalFormatting sqref="AG240">
    <cfRule type="expression" dxfId="29" priority="18">
      <formula>AG240&lt;&gt;""</formula>
    </cfRule>
  </conditionalFormatting>
  <conditionalFormatting sqref="AG253">
    <cfRule type="expression" dxfId="28" priority="16">
      <formula>AG253&lt;&gt;""</formula>
    </cfRule>
  </conditionalFormatting>
  <conditionalFormatting sqref="AG257">
    <cfRule type="expression" dxfId="27" priority="15">
      <formula>AG257&lt;&gt;""</formula>
    </cfRule>
  </conditionalFormatting>
  <conditionalFormatting sqref="AG263">
    <cfRule type="expression" dxfId="26" priority="14">
      <formula>AG263&lt;&gt;""</formula>
    </cfRule>
  </conditionalFormatting>
  <conditionalFormatting sqref="AG266">
    <cfRule type="expression" dxfId="25" priority="13">
      <formula>AG266&lt;&gt;""</formula>
    </cfRule>
  </conditionalFormatting>
  <conditionalFormatting sqref="AG270">
    <cfRule type="expression" dxfId="24" priority="12">
      <formula>AG270&lt;&gt;""</formula>
    </cfRule>
  </conditionalFormatting>
  <conditionalFormatting sqref="AG277">
    <cfRule type="expression" dxfId="23" priority="11">
      <formula>AG277&lt;&gt;""</formula>
    </cfRule>
  </conditionalFormatting>
  <conditionalFormatting sqref="AG282">
    <cfRule type="expression" dxfId="22" priority="10">
      <formula>AG282&lt;&gt;""</formula>
    </cfRule>
  </conditionalFormatting>
  <conditionalFormatting sqref="AG286">
    <cfRule type="expression" dxfId="21" priority="9">
      <formula>AG286&lt;&gt;""</formula>
    </cfRule>
  </conditionalFormatting>
  <conditionalFormatting sqref="AG288">
    <cfRule type="expression" dxfId="20" priority="8">
      <formula>AG288&lt;&gt;""</formula>
    </cfRule>
  </conditionalFormatting>
  <conditionalFormatting sqref="AG290">
    <cfRule type="expression" dxfId="19" priority="7">
      <formula>AG290&lt;&gt;""</formula>
    </cfRule>
  </conditionalFormatting>
  <conditionalFormatting sqref="AG293">
    <cfRule type="expression" dxfId="18" priority="6">
      <formula>AG293&lt;&gt;""</formula>
    </cfRule>
  </conditionalFormatting>
  <conditionalFormatting sqref="AG299">
    <cfRule type="expression" dxfId="17" priority="5">
      <formula>AG299&lt;&gt;""</formula>
    </cfRule>
  </conditionalFormatting>
  <conditionalFormatting sqref="AG305">
    <cfRule type="expression" dxfId="16" priority="4">
      <formula>AG305&lt;&gt;""</formula>
    </cfRule>
  </conditionalFormatting>
  <conditionalFormatting sqref="AG312">
    <cfRule type="expression" dxfId="15" priority="3">
      <formula>AG312&lt;&gt;""</formula>
    </cfRule>
  </conditionalFormatting>
  <conditionalFormatting sqref="AG314">
    <cfRule type="expression" dxfId="14" priority="2">
      <formula>AG314&lt;&gt;""</formula>
    </cfRule>
  </conditionalFormatting>
  <conditionalFormatting sqref="AG316">
    <cfRule type="expression" dxfId="13" priority="1">
      <formula>AG316&lt;&gt;""</formula>
    </cfRule>
  </conditionalFormatting>
  <hyperlinks>
    <hyperlink ref="AG68" r:id="rId1" xr:uid="{FB8ACD3E-ACEA-4801-A442-B4F78A5F8FCA}"/>
    <hyperlink ref="AG70" r:id="rId2" xr:uid="{6AD841AB-9C24-4A0C-8BAE-15DC8813D32E}"/>
    <hyperlink ref="AG73" r:id="rId3" xr:uid="{92830A4B-ED03-4286-9E4E-CA7580640CFA}"/>
    <hyperlink ref="AG199" r:id="rId4" xr:uid="{A78B11F9-F211-4174-8BA2-D420577F977E}"/>
    <hyperlink ref="AG90" r:id="rId5" xr:uid="{0764C381-608C-4D28-B205-0B96E8171613}"/>
    <hyperlink ref="AG94" r:id="rId6" xr:uid="{6A0607CA-8B5D-4F02-AD67-248503361C68}"/>
    <hyperlink ref="AG72" r:id="rId7" xr:uid="{C2E2181F-215B-475E-9548-4DB04E8D86F9}"/>
  </hyperlinks>
  <printOptions horizontalCentered="1"/>
  <pageMargins left="0.51181102362204722" right="0.31496062992125984" top="0.35433070866141736" bottom="0.74803149606299213" header="0.31496062992125984" footer="0.51181102362204722"/>
  <pageSetup paperSize="9" scale="31" fitToHeight="100" orientation="landscape" horizontalDpi="1200" verticalDpi="1200" r:id="rId8"/>
  <headerFooter>
    <oddFooter>&amp;RСтр. &amp;P од &amp;N</oddFooter>
  </headerFooter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085-544B-4D39-960C-5520EAFB7863}">
  <dimension ref="A1:J213"/>
  <sheetViews>
    <sheetView tabSelected="1" topLeftCell="A171" zoomScale="85" zoomScaleNormal="85" workbookViewId="0">
      <selection activeCell="J180" sqref="J180"/>
    </sheetView>
  </sheetViews>
  <sheetFormatPr defaultColWidth="18.140625" defaultRowHeight="15" x14ac:dyDescent="0.25"/>
  <cols>
    <col min="1" max="1" width="4.85546875" customWidth="1"/>
    <col min="3" max="3" width="40.140625" customWidth="1"/>
    <col min="4" max="4" width="54.5703125" customWidth="1"/>
    <col min="9" max="9" width="40.85546875" customWidth="1"/>
    <col min="10" max="10" width="17" customWidth="1"/>
  </cols>
  <sheetData>
    <row r="1" spans="1:10" ht="15.75" x14ac:dyDescent="0.25">
      <c r="A1" s="197" t="s">
        <v>1182</v>
      </c>
      <c r="B1" s="195" t="s">
        <v>4</v>
      </c>
      <c r="C1" s="196" t="s">
        <v>5</v>
      </c>
      <c r="D1" s="196" t="s">
        <v>6</v>
      </c>
      <c r="E1" s="197" t="s">
        <v>1172</v>
      </c>
      <c r="F1" s="197" t="s">
        <v>1173</v>
      </c>
      <c r="G1" s="197" t="s">
        <v>1174</v>
      </c>
      <c r="H1" s="197" t="s">
        <v>1175</v>
      </c>
      <c r="I1" s="197" t="s">
        <v>1183</v>
      </c>
      <c r="J1" s="197" t="s">
        <v>1184</v>
      </c>
    </row>
    <row r="2" spans="1:10" ht="60" x14ac:dyDescent="0.25">
      <c r="A2" s="200">
        <f>ROW()-ROW(Таблица3[[#Headers],[N]])</f>
        <v>1</v>
      </c>
      <c r="B2" s="46" t="s">
        <v>89</v>
      </c>
      <c r="C2" s="4" t="s">
        <v>90</v>
      </c>
      <c r="D2" s="4" t="s">
        <v>91</v>
      </c>
      <c r="E2" s="74" t="s">
        <v>92</v>
      </c>
      <c r="F2" s="55">
        <v>1</v>
      </c>
      <c r="G2" s="55">
        <v>1</v>
      </c>
      <c r="H2" s="55" t="str">
        <f>IF(Таблица3[[#This Row],[Разработано]]=1,"Разработано","НЕ разработано")</f>
        <v>Разработано</v>
      </c>
      <c r="I2" s="55">
        <f>_xlfn.XLOOKUP(Таблица3[[#This Row],[Par. ]],Table1[Par. ],Table1[Потенциальный субподрядчик],,0,1)</f>
        <v>0</v>
      </c>
      <c r="J2" s="55" t="s">
        <v>1169</v>
      </c>
    </row>
    <row r="3" spans="1:10" x14ac:dyDescent="0.25">
      <c r="A3" s="16">
        <f>ROW()-ROW(Таблица3[[#Headers],[N]])</f>
        <v>2</v>
      </c>
      <c r="B3" s="46" t="s">
        <v>99</v>
      </c>
      <c r="C3" s="4" t="s">
        <v>100</v>
      </c>
      <c r="D3" s="4" t="s">
        <v>101</v>
      </c>
      <c r="E3" s="75" t="s">
        <v>92</v>
      </c>
      <c r="F3" s="55">
        <v>1</v>
      </c>
      <c r="G3" s="55">
        <v>1</v>
      </c>
      <c r="H3" s="55" t="str">
        <f>IF(Таблица3[[#This Row],[Разработано]]=1,"Разработано","НЕ разработано")</f>
        <v>Разработано</v>
      </c>
      <c r="I3" s="55">
        <f>_xlfn.XLOOKUP(Таблица3[[#This Row],[Par. ]],Table1[Par. ],Table1[Потенциальный субподрядчик],,0,1)</f>
        <v>0</v>
      </c>
      <c r="J3" s="55" t="s">
        <v>1169</v>
      </c>
    </row>
    <row r="4" spans="1:10" ht="30" x14ac:dyDescent="0.25">
      <c r="A4" s="16">
        <f>ROW()-ROW(Таблица3[[#Headers],[N]])</f>
        <v>3</v>
      </c>
      <c r="B4" s="46" t="s">
        <v>102</v>
      </c>
      <c r="C4" s="4" t="s">
        <v>103</v>
      </c>
      <c r="D4" s="4" t="s">
        <v>104</v>
      </c>
      <c r="E4" s="75" t="s">
        <v>92</v>
      </c>
      <c r="F4" s="55">
        <v>1</v>
      </c>
      <c r="G4" s="55">
        <v>1</v>
      </c>
      <c r="H4" s="55" t="str">
        <f>IF(Таблица3[[#This Row],[Разработано]]=1,"Разработано","НЕ разработано")</f>
        <v>Разработано</v>
      </c>
      <c r="I4" s="55">
        <f>_xlfn.XLOOKUP(Таблица3[[#This Row],[Par. ]],Table1[Par. ],Table1[Потенциальный субподрядчик],,0,1)</f>
        <v>0</v>
      </c>
      <c r="J4" s="55" t="s">
        <v>1169</v>
      </c>
    </row>
    <row r="5" spans="1:10" ht="60" x14ac:dyDescent="0.25">
      <c r="A5" s="16">
        <f>ROW()-ROW(Таблица3[[#Headers],[N]])</f>
        <v>4</v>
      </c>
      <c r="B5" s="46" t="s">
        <v>111</v>
      </c>
      <c r="C5" s="4" t="s">
        <v>112</v>
      </c>
      <c r="D5" s="4" t="s">
        <v>113</v>
      </c>
      <c r="E5" s="74" t="s">
        <v>92</v>
      </c>
      <c r="F5" s="55">
        <v>1</v>
      </c>
      <c r="G5" s="55">
        <v>1</v>
      </c>
      <c r="H5" s="55" t="str">
        <f>IF(Таблица3[[#This Row],[Разработано]]=1,"Разработано","НЕ разработано")</f>
        <v>Разработано</v>
      </c>
      <c r="I5" s="55">
        <f>_xlfn.XLOOKUP(Таблица3[[#This Row],[Par. ]],Table1[Par. ],Table1[Потенциальный субподрядчик],,0,1)</f>
        <v>0</v>
      </c>
      <c r="J5" s="55" t="s">
        <v>1169</v>
      </c>
    </row>
    <row r="6" spans="1:10" ht="30" x14ac:dyDescent="0.25">
      <c r="A6" s="16">
        <f>ROW()-ROW(Таблица3[[#Headers],[N]])</f>
        <v>5</v>
      </c>
      <c r="B6" s="46" t="s">
        <v>114</v>
      </c>
      <c r="C6" s="4" t="s">
        <v>115</v>
      </c>
      <c r="D6" s="4" t="s">
        <v>116</v>
      </c>
      <c r="E6" s="75" t="s">
        <v>49</v>
      </c>
      <c r="F6" s="55">
        <v>1</v>
      </c>
      <c r="G6" s="55">
        <v>1</v>
      </c>
      <c r="H6" s="55" t="str">
        <f>IF(Таблица3[[#This Row],[Разработано]]=1,"Разработано","НЕ разработано")</f>
        <v>Разработано</v>
      </c>
      <c r="I6" s="55" t="str">
        <f>_xlfn.XLOOKUP(Таблица3[[#This Row],[Par. ]],Table1[Par. ],Table1[Потенциальный субподрядчик],,0,1)</f>
        <v>ЕНЕРГО ЛАБ</v>
      </c>
      <c r="J6" s="55" t="s">
        <v>1102</v>
      </c>
    </row>
    <row r="7" spans="1:10" ht="30" x14ac:dyDescent="0.25">
      <c r="A7" s="16">
        <f>ROW()-ROW(Таблица3[[#Headers],[N]])</f>
        <v>6</v>
      </c>
      <c r="B7" s="46" t="s">
        <v>122</v>
      </c>
      <c r="C7" s="4" t="s">
        <v>123</v>
      </c>
      <c r="D7" s="4" t="s">
        <v>124</v>
      </c>
      <c r="E7" s="74" t="s">
        <v>49</v>
      </c>
      <c r="F7" s="55">
        <v>1</v>
      </c>
      <c r="G7" s="55">
        <v>1</v>
      </c>
      <c r="H7" s="55" t="str">
        <f>IF(Таблица3[[#This Row],[Разработано]]=1,"Разработано","НЕ разработано")</f>
        <v>Разработано</v>
      </c>
      <c r="I7" s="55" t="str">
        <f>_xlfn.XLOOKUP(Таблица3[[#This Row],[Par. ]],Table1[Par. ],Table1[Потенциальный субподрядчик],,0,1)</f>
        <v>Promont Group</v>
      </c>
      <c r="J7" s="55" t="s">
        <v>1141</v>
      </c>
    </row>
    <row r="8" spans="1:10" ht="30" x14ac:dyDescent="0.25">
      <c r="A8" s="16">
        <f>ROW()-ROW(Таблица3[[#Headers],[N]])</f>
        <v>7</v>
      </c>
      <c r="B8" s="46" t="s">
        <v>133</v>
      </c>
      <c r="C8" s="4" t="s">
        <v>134</v>
      </c>
      <c r="D8" s="4" t="s">
        <v>135</v>
      </c>
      <c r="E8" s="74" t="s">
        <v>92</v>
      </c>
      <c r="F8" s="55">
        <v>1</v>
      </c>
      <c r="G8" s="55">
        <v>1</v>
      </c>
      <c r="H8" s="55" t="str">
        <f>IF(Таблица3[[#This Row],[Разработано]]=1,"Разработано","НЕ разработано")</f>
        <v>Разработано</v>
      </c>
      <c r="I8" s="55" t="str">
        <f>_xlfn.XLOOKUP(Таблица3[[#This Row],[Par. ]],Table1[Par. ],Table1[Потенциальный субподрядчик],,0,1)</f>
        <v>Promont Group</v>
      </c>
      <c r="J8" s="55" t="s">
        <v>1141</v>
      </c>
    </row>
    <row r="9" spans="1:10" ht="45" x14ac:dyDescent="0.25">
      <c r="A9" s="16">
        <f>ROW()-ROW(Таблица3[[#Headers],[N]])</f>
        <v>8</v>
      </c>
      <c r="B9" s="46" t="s">
        <v>140</v>
      </c>
      <c r="C9" s="4" t="s">
        <v>141</v>
      </c>
      <c r="D9" s="4" t="s">
        <v>142</v>
      </c>
      <c r="E9" s="74" t="s">
        <v>49</v>
      </c>
      <c r="F9" s="55">
        <v>1</v>
      </c>
      <c r="G9" s="55">
        <v>1</v>
      </c>
      <c r="H9" s="55" t="str">
        <f>IF(Таблица3[[#This Row],[Разработано]]=1,"Разработано","НЕ разработано")</f>
        <v>Разработано</v>
      </c>
      <c r="I9" s="55" t="str">
        <f>_xlfn.XLOOKUP(Таблица3[[#This Row],[Par. ]],Table1[Par. ],Table1[Потенциальный субподрядчик],,0,1)</f>
        <v>Promont Group</v>
      </c>
      <c r="J9" s="55" t="s">
        <v>1141</v>
      </c>
    </row>
    <row r="10" spans="1:10" ht="45" x14ac:dyDescent="0.25">
      <c r="A10" s="16">
        <f>ROW()-ROW(Таблица3[[#Headers],[N]])</f>
        <v>9</v>
      </c>
      <c r="B10" s="46" t="s">
        <v>147</v>
      </c>
      <c r="C10" s="4" t="s">
        <v>148</v>
      </c>
      <c r="D10" s="4" t="s">
        <v>149</v>
      </c>
      <c r="E10" s="74" t="s">
        <v>150</v>
      </c>
      <c r="F10" s="55">
        <v>1</v>
      </c>
      <c r="G10" s="55">
        <v>1</v>
      </c>
      <c r="H10" s="55" t="str">
        <f>IF(Таблица3[[#This Row],[Разработано]]=1,"Разработано","НЕ разработано")</f>
        <v>Разработано</v>
      </c>
      <c r="I10" s="55" t="str">
        <f>_xlfn.XLOOKUP(Таблица3[[#This Row],[Par. ]],Table1[Par. ],Table1[Потенциальный субподрядчик],,0,1)</f>
        <v>Promont Group</v>
      </c>
      <c r="J10" s="55" t="s">
        <v>1141</v>
      </c>
    </row>
    <row r="11" spans="1:10" ht="30" x14ac:dyDescent="0.25">
      <c r="A11" s="16">
        <f>ROW()-ROW(Таблица3[[#Headers],[N]])</f>
        <v>10</v>
      </c>
      <c r="B11" s="46" t="s">
        <v>151</v>
      </c>
      <c r="C11" s="4" t="s">
        <v>152</v>
      </c>
      <c r="D11" s="4" t="s">
        <v>153</v>
      </c>
      <c r="E11" s="75" t="s">
        <v>154</v>
      </c>
      <c r="F11" s="55">
        <v>1</v>
      </c>
      <c r="G11" s="55">
        <v>1</v>
      </c>
      <c r="H11" s="55" t="str">
        <f>IF(Таблица3[[#This Row],[Разработано]]=1,"Разработано","НЕ разработано")</f>
        <v>Разработано</v>
      </c>
      <c r="I11" s="55" t="str">
        <f>_xlfn.XLOOKUP(Таблица3[[#This Row],[Par. ]],Table1[Par. ],Table1[Потенциальный субподрядчик],,0,1)</f>
        <v>Promont Group</v>
      </c>
      <c r="J11" s="55" t="s">
        <v>1141</v>
      </c>
    </row>
    <row r="12" spans="1:10" ht="60" x14ac:dyDescent="0.25">
      <c r="A12" s="16">
        <f>ROW()-ROW(Таблица3[[#Headers],[N]])</f>
        <v>11</v>
      </c>
      <c r="B12" s="16" t="s">
        <v>162</v>
      </c>
      <c r="C12" s="4" t="s">
        <v>163</v>
      </c>
      <c r="D12" s="4" t="s">
        <v>164</v>
      </c>
      <c r="E12" s="75" t="s">
        <v>92</v>
      </c>
      <c r="F12" s="55">
        <v>1</v>
      </c>
      <c r="G12" s="55">
        <v>1</v>
      </c>
      <c r="H12" s="55" t="str">
        <f>IF(Таблица3[[#This Row],[Разработано]]=1,"Разработано","НЕ разработано")</f>
        <v>Разработано</v>
      </c>
      <c r="I12" s="55">
        <f>_xlfn.XLOOKUP(Таблица3[[#This Row],[Par. ]],Table1[Par. ],Table1[Потенциальный субподрядчик],,0,1)</f>
        <v>0</v>
      </c>
      <c r="J12" s="55" t="s">
        <v>1169</v>
      </c>
    </row>
    <row r="13" spans="1:10" ht="30" x14ac:dyDescent="0.25">
      <c r="A13" s="16">
        <f>ROW()-ROW(Таблица3[[#Headers],[N]])</f>
        <v>12</v>
      </c>
      <c r="B13" s="46" t="s">
        <v>165</v>
      </c>
      <c r="C13" s="4" t="s">
        <v>166</v>
      </c>
      <c r="D13" s="4" t="s">
        <v>167</v>
      </c>
      <c r="E13" s="75" t="s">
        <v>92</v>
      </c>
      <c r="F13" s="55">
        <v>1</v>
      </c>
      <c r="G13" s="55">
        <v>1</v>
      </c>
      <c r="H13" s="55" t="str">
        <f>IF(Таблица3[[#This Row],[Разработано]]=1,"Разработано","НЕ разработано")</f>
        <v>Разработано</v>
      </c>
      <c r="I13" s="55">
        <f>_xlfn.XLOOKUP(Таблица3[[#This Row],[Par. ]],Table1[Par. ],Table1[Потенциальный субподрядчик],,0,1)</f>
        <v>0</v>
      </c>
      <c r="J13" s="55" t="s">
        <v>1169</v>
      </c>
    </row>
    <row r="14" spans="1:10" ht="45" x14ac:dyDescent="0.25">
      <c r="A14" s="16">
        <f>ROW()-ROW(Таблица3[[#Headers],[N]])</f>
        <v>13</v>
      </c>
      <c r="B14" s="16" t="s">
        <v>168</v>
      </c>
      <c r="C14" s="4" t="s">
        <v>169</v>
      </c>
      <c r="D14" s="4" t="s">
        <v>170</v>
      </c>
      <c r="E14" s="75" t="s">
        <v>49</v>
      </c>
      <c r="F14" s="55">
        <v>1</v>
      </c>
      <c r="G14" s="55">
        <v>1</v>
      </c>
      <c r="H14" s="55" t="str">
        <f>IF(Таблица3[[#This Row],[Разработано]]=1,"Разработано","НЕ разработано")</f>
        <v>Разработано</v>
      </c>
      <c r="I14" s="55">
        <f>_xlfn.XLOOKUP(Таблица3[[#This Row],[Par. ]],Table1[Par. ],Table1[Потенциальный субподрядчик],,0,1)</f>
        <v>0</v>
      </c>
      <c r="J14" s="55" t="s">
        <v>1169</v>
      </c>
    </row>
    <row r="15" spans="1:10" ht="30" x14ac:dyDescent="0.25">
      <c r="A15" s="16">
        <f>ROW()-ROW(Таблица3[[#Headers],[N]])</f>
        <v>14</v>
      </c>
      <c r="B15" s="46" t="s">
        <v>186</v>
      </c>
      <c r="C15" s="4" t="s">
        <v>187</v>
      </c>
      <c r="D15" s="4" t="s">
        <v>188</v>
      </c>
      <c r="E15" s="74" t="s">
        <v>92</v>
      </c>
      <c r="F15" s="55">
        <v>1</v>
      </c>
      <c r="G15" s="55">
        <v>1</v>
      </c>
      <c r="H15" s="55" t="str">
        <f>IF(Таблица3[[#This Row],[Разработано]]=1,"Разработано","НЕ разработано")</f>
        <v>Разработано</v>
      </c>
      <c r="I15" s="55" t="str">
        <f>_xlfn.XLOOKUP(Таблица3[[#This Row],[Par. ]],Table1[Par. ],Table1[Потенциальный субподрядчик],,0,1)</f>
        <v>ЕНЕРГО ЛАБ (1G)</v>
      </c>
      <c r="J15" s="55" t="s">
        <v>1102</v>
      </c>
    </row>
    <row r="16" spans="1:10" ht="30" x14ac:dyDescent="0.25">
      <c r="A16" s="16">
        <f>ROW()-ROW(Таблица3[[#Headers],[N]])</f>
        <v>15</v>
      </c>
      <c r="B16" s="46" t="s">
        <v>186</v>
      </c>
      <c r="C16" s="4" t="s">
        <v>187</v>
      </c>
      <c r="D16" s="4" t="s">
        <v>188</v>
      </c>
      <c r="E16" s="75" t="s">
        <v>49</v>
      </c>
      <c r="F16" s="55">
        <v>1</v>
      </c>
      <c r="G16" s="55">
        <v>1</v>
      </c>
      <c r="H16" s="55" t="str">
        <f>IF(Таблица3[[#This Row],[Разработано]]=1,"Разработано","НЕ разработано")</f>
        <v>Разработано</v>
      </c>
      <c r="I16" s="55" t="str">
        <f>_xlfn.XLOOKUP(Таблица3[[#This Row],[Par. ]],Table1[Par. ],Table1[Потенциальный субподрядчик],,0,1)</f>
        <v>ЕНЕРГО ЛАБ (1G)</v>
      </c>
      <c r="J16" s="55" t="s">
        <v>1102</v>
      </c>
    </row>
    <row r="17" spans="1:10" x14ac:dyDescent="0.25">
      <c r="A17" s="16">
        <f>ROW()-ROW(Таблица3[[#Headers],[N]])</f>
        <v>16</v>
      </c>
      <c r="B17" s="46" t="s">
        <v>190</v>
      </c>
      <c r="C17" s="4" t="s">
        <v>191</v>
      </c>
      <c r="D17" s="4" t="s">
        <v>192</v>
      </c>
      <c r="E17" s="75" t="s">
        <v>49</v>
      </c>
      <c r="F17" s="55">
        <v>1</v>
      </c>
      <c r="G17" s="55">
        <v>1</v>
      </c>
      <c r="H17" s="55" t="str">
        <f>IF(Таблица3[[#This Row],[Разработано]]=1,"Разработано","НЕ разработано")</f>
        <v>Разработано</v>
      </c>
      <c r="I17" s="55">
        <f>_xlfn.XLOOKUP(Таблица3[[#This Row],[Par. ]],Table1[Par. ],Table1[Потенциальный субподрядчик],,0,1)</f>
        <v>0</v>
      </c>
      <c r="J17" s="55" t="s">
        <v>1169</v>
      </c>
    </row>
    <row r="18" spans="1:10" ht="30" x14ac:dyDescent="0.25">
      <c r="A18" s="16">
        <f>ROW()-ROW(Таблица3[[#Headers],[N]])</f>
        <v>17</v>
      </c>
      <c r="B18" s="46" t="s">
        <v>193</v>
      </c>
      <c r="C18" s="4" t="s">
        <v>115</v>
      </c>
      <c r="D18" s="4" t="s">
        <v>194</v>
      </c>
      <c r="E18" s="74" t="s">
        <v>92</v>
      </c>
      <c r="F18" s="55">
        <v>1</v>
      </c>
      <c r="G18" s="55">
        <v>1</v>
      </c>
      <c r="H18" s="55" t="str">
        <f>IF(Таблица3[[#This Row],[Разработано]]=1,"Разработано","НЕ разработано")</f>
        <v>Разработано</v>
      </c>
      <c r="I18" s="55" t="str">
        <f>_xlfn.XLOOKUP(Таблица3[[#This Row],[Par. ]],Table1[Par. ],Table1[Потенциальный субподрядчик],,0,1)</f>
        <v>ЕНЕРГО ЛАБ (1G)</v>
      </c>
      <c r="J18" s="55" t="s">
        <v>1102</v>
      </c>
    </row>
    <row r="19" spans="1:10" ht="30" x14ac:dyDescent="0.25">
      <c r="A19" s="16">
        <f>ROW()-ROW(Таблица3[[#Headers],[N]])</f>
        <v>18</v>
      </c>
      <c r="B19" s="46" t="s">
        <v>193</v>
      </c>
      <c r="C19" s="4" t="s">
        <v>115</v>
      </c>
      <c r="D19" s="4" t="s">
        <v>194</v>
      </c>
      <c r="E19" s="75" t="s">
        <v>49</v>
      </c>
      <c r="F19" s="55">
        <v>1</v>
      </c>
      <c r="G19" s="55">
        <v>1</v>
      </c>
      <c r="H19" s="55" t="str">
        <f>IF(Таблица3[[#This Row],[Разработано]]=1,"Разработано","НЕ разработано")</f>
        <v>Разработано</v>
      </c>
      <c r="I19" s="55" t="str">
        <f>_xlfn.XLOOKUP(Таблица3[[#This Row],[Par. ]],Table1[Par. ],Table1[Потенциальный субподрядчик],,0,1)</f>
        <v>ЕНЕРГО ЛАБ (1G)</v>
      </c>
      <c r="J19" s="55" t="s">
        <v>1102</v>
      </c>
    </row>
    <row r="20" spans="1:10" x14ac:dyDescent="0.25">
      <c r="A20" s="16">
        <f>ROW()-ROW(Таблица3[[#Headers],[N]])</f>
        <v>19</v>
      </c>
      <c r="B20" s="46" t="s">
        <v>195</v>
      </c>
      <c r="C20" s="4" t="s">
        <v>196</v>
      </c>
      <c r="D20" s="4" t="s">
        <v>101</v>
      </c>
      <c r="E20" s="74" t="s">
        <v>92</v>
      </c>
      <c r="F20" s="55">
        <v>1</v>
      </c>
      <c r="G20" s="55">
        <v>1</v>
      </c>
      <c r="H20" s="55" t="str">
        <f>IF(Таблица3[[#This Row],[Разработано]]=1,"Разработано","НЕ разработано")</f>
        <v>Разработано</v>
      </c>
      <c r="I20" s="55">
        <f>_xlfn.XLOOKUP(Таблица3[[#This Row],[Par. ]],Table1[Par. ],Table1[Потенциальный субподрядчик],,0,1)</f>
        <v>0</v>
      </c>
      <c r="J20" s="55" t="s">
        <v>1169</v>
      </c>
    </row>
    <row r="21" spans="1:10" ht="30" x14ac:dyDescent="0.25">
      <c r="A21" s="16">
        <f>ROW()-ROW(Таблица3[[#Headers],[N]])</f>
        <v>20</v>
      </c>
      <c r="B21" s="46" t="s">
        <v>197</v>
      </c>
      <c r="C21" s="4" t="s">
        <v>198</v>
      </c>
      <c r="D21" s="4" t="s">
        <v>104</v>
      </c>
      <c r="E21" s="74" t="s">
        <v>92</v>
      </c>
      <c r="F21" s="55">
        <v>1</v>
      </c>
      <c r="G21" s="55">
        <v>1</v>
      </c>
      <c r="H21" s="55" t="str">
        <f>IF(Таблица3[[#This Row],[Разработано]]=1,"Разработано","НЕ разработано")</f>
        <v>Разработано</v>
      </c>
      <c r="I21" s="55">
        <f>_xlfn.XLOOKUP(Таблица3[[#This Row],[Par. ]],Table1[Par. ],Table1[Потенциальный субподрядчик],,0,1)</f>
        <v>0</v>
      </c>
      <c r="J21" s="55" t="s">
        <v>1169</v>
      </c>
    </row>
    <row r="22" spans="1:10" x14ac:dyDescent="0.25">
      <c r="A22" s="16">
        <f>ROW()-ROW(Таблица3[[#Headers],[N]])</f>
        <v>21</v>
      </c>
      <c r="B22" s="46" t="s">
        <v>199</v>
      </c>
      <c r="C22" s="4" t="s">
        <v>200</v>
      </c>
      <c r="D22" s="4" t="s">
        <v>201</v>
      </c>
      <c r="E22" s="74" t="s">
        <v>139</v>
      </c>
      <c r="F22" s="55">
        <v>1</v>
      </c>
      <c r="G22" s="55">
        <v>1</v>
      </c>
      <c r="H22" s="55" t="str">
        <f>IF(Таблица3[[#This Row],[Разработано]]=1,"Разработано","НЕ разработано")</f>
        <v>Разработано</v>
      </c>
      <c r="I22" s="55">
        <f>_xlfn.XLOOKUP(Таблица3[[#This Row],[Par. ]],Table1[Par. ],Table1[Потенциальный субподрядчик],,0,1)</f>
        <v>0</v>
      </c>
      <c r="J22" s="55" t="s">
        <v>1169</v>
      </c>
    </row>
    <row r="23" spans="1:10" x14ac:dyDescent="0.25">
      <c r="A23" s="16">
        <f>ROW()-ROW(Таблица3[[#Headers],[N]])</f>
        <v>22</v>
      </c>
      <c r="B23" s="46" t="s">
        <v>199</v>
      </c>
      <c r="C23" s="4" t="s">
        <v>200</v>
      </c>
      <c r="D23" s="4" t="s">
        <v>201</v>
      </c>
      <c r="E23" s="74" t="s">
        <v>92</v>
      </c>
      <c r="F23" s="55">
        <v>1</v>
      </c>
      <c r="G23" s="55">
        <v>1</v>
      </c>
      <c r="H23" s="55" t="str">
        <f>IF(Таблица3[[#This Row],[Разработано]]=1,"Разработано","НЕ разработано")</f>
        <v>Разработано</v>
      </c>
      <c r="I23" s="55">
        <f>_xlfn.XLOOKUP(Таблица3[[#This Row],[Par. ]],Table1[Par. ],Table1[Потенциальный субподрядчик],,0,1)</f>
        <v>0</v>
      </c>
      <c r="J23" s="55" t="s">
        <v>1169</v>
      </c>
    </row>
    <row r="24" spans="1:10" x14ac:dyDescent="0.25">
      <c r="A24" s="16">
        <f>ROW()-ROW(Таблица3[[#Headers],[N]])</f>
        <v>23</v>
      </c>
      <c r="B24" s="46" t="s">
        <v>246</v>
      </c>
      <c r="C24" s="4" t="s">
        <v>247</v>
      </c>
      <c r="D24" s="4" t="s">
        <v>248</v>
      </c>
      <c r="E24" s="74" t="s">
        <v>146</v>
      </c>
      <c r="F24" s="55">
        <v>1</v>
      </c>
      <c r="G24" s="55">
        <v>1</v>
      </c>
      <c r="H24" s="55" t="str">
        <f>IF(Таблица3[[#This Row],[Разработано]]=1,"Разработано","НЕ разработано")</f>
        <v>Разработано</v>
      </c>
      <c r="I24" s="55">
        <f>_xlfn.XLOOKUP(Таблица3[[#This Row],[Par. ]],Table1[Par. ],Table1[Потенциальный субподрядчик],,0,1)</f>
        <v>0</v>
      </c>
      <c r="J24" s="55" t="s">
        <v>1169</v>
      </c>
    </row>
    <row r="25" spans="1:10" x14ac:dyDescent="0.25">
      <c r="A25" s="16">
        <f>ROW()-ROW(Таблица3[[#Headers],[N]])</f>
        <v>24</v>
      </c>
      <c r="B25" s="46" t="s">
        <v>246</v>
      </c>
      <c r="C25" s="4" t="s">
        <v>247</v>
      </c>
      <c r="D25" s="4" t="s">
        <v>248</v>
      </c>
      <c r="E25" s="74" t="s">
        <v>92</v>
      </c>
      <c r="F25" s="55">
        <v>1</v>
      </c>
      <c r="G25" s="55">
        <v>1</v>
      </c>
      <c r="H25" s="55" t="str">
        <f>IF(Таблица3[[#This Row],[Разработано]]=1,"Разработано","НЕ разработано")</f>
        <v>Разработано</v>
      </c>
      <c r="I25" s="55">
        <f>_xlfn.XLOOKUP(Таблица3[[#This Row],[Par. ]],Table1[Par. ],Table1[Потенциальный субподрядчик],,0,1)</f>
        <v>0</v>
      </c>
      <c r="J25" s="55" t="s">
        <v>1169</v>
      </c>
    </row>
    <row r="26" spans="1:10" x14ac:dyDescent="0.25">
      <c r="A26" s="16">
        <f>ROW()-ROW(Таблица3[[#Headers],[N]])</f>
        <v>25</v>
      </c>
      <c r="B26" s="46" t="s">
        <v>246</v>
      </c>
      <c r="C26" s="4" t="s">
        <v>247</v>
      </c>
      <c r="D26" s="4" t="s">
        <v>248</v>
      </c>
      <c r="E26" s="74" t="s">
        <v>49</v>
      </c>
      <c r="F26" s="55">
        <v>1</v>
      </c>
      <c r="G26" s="55">
        <v>1</v>
      </c>
      <c r="H26" s="55" t="str">
        <f>IF(Таблица3[[#This Row],[Разработано]]=1,"Разработано","НЕ разработано")</f>
        <v>Разработано</v>
      </c>
      <c r="I26" s="55">
        <f>_xlfn.XLOOKUP(Таблица3[[#This Row],[Par. ]],Table1[Par. ],Table1[Потенциальный субподрядчик],,0,1)</f>
        <v>0</v>
      </c>
      <c r="J26" s="55" t="s">
        <v>1169</v>
      </c>
    </row>
    <row r="27" spans="1:10" ht="30" x14ac:dyDescent="0.25">
      <c r="A27" s="16">
        <f>ROW()-ROW(Таблица3[[#Headers],[N]])</f>
        <v>26</v>
      </c>
      <c r="B27" s="46" t="s">
        <v>253</v>
      </c>
      <c r="C27" s="4" t="s">
        <v>254</v>
      </c>
      <c r="D27" s="4" t="s">
        <v>255</v>
      </c>
      <c r="E27" s="74" t="s">
        <v>146</v>
      </c>
      <c r="F27" s="55">
        <v>1</v>
      </c>
      <c r="G27" s="55">
        <v>1</v>
      </c>
      <c r="H27" s="55" t="str">
        <f>IF(Таблица3[[#This Row],[Разработано]]=1,"Разработано","НЕ разработано")</f>
        <v>Разработано</v>
      </c>
      <c r="I27" s="55">
        <f>_xlfn.XLOOKUP(Таблица3[[#This Row],[Par. ]],Table1[Par. ],Table1[Потенциальный субподрядчик],,0,1)</f>
        <v>0</v>
      </c>
      <c r="J27" s="55" t="s">
        <v>1169</v>
      </c>
    </row>
    <row r="28" spans="1:10" ht="30" x14ac:dyDescent="0.25">
      <c r="A28" s="16">
        <f>ROW()-ROW(Таблица3[[#Headers],[N]])</f>
        <v>27</v>
      </c>
      <c r="B28" s="46" t="s">
        <v>253</v>
      </c>
      <c r="C28" s="4" t="s">
        <v>254</v>
      </c>
      <c r="D28" s="4" t="s">
        <v>255</v>
      </c>
      <c r="E28" s="74" t="s">
        <v>256</v>
      </c>
      <c r="F28" s="55">
        <v>1</v>
      </c>
      <c r="G28" s="55">
        <v>1</v>
      </c>
      <c r="H28" s="55" t="str">
        <f>IF(Таблица3[[#This Row],[Разработано]]=1,"Разработано","НЕ разработано")</f>
        <v>Разработано</v>
      </c>
      <c r="I28" s="55">
        <f>_xlfn.XLOOKUP(Таблица3[[#This Row],[Par. ]],Table1[Par. ],Table1[Потенциальный субподрядчик],,0,1)</f>
        <v>0</v>
      </c>
      <c r="J28" s="55" t="s">
        <v>1169</v>
      </c>
    </row>
    <row r="29" spans="1:10" ht="30" x14ac:dyDescent="0.25">
      <c r="A29" s="16">
        <f>ROW()-ROW(Таблица3[[#Headers],[N]])</f>
        <v>28</v>
      </c>
      <c r="B29" s="46" t="s">
        <v>253</v>
      </c>
      <c r="C29" s="4" t="s">
        <v>254</v>
      </c>
      <c r="D29" s="4" t="s">
        <v>255</v>
      </c>
      <c r="E29" s="74" t="s">
        <v>49</v>
      </c>
      <c r="F29" s="55">
        <v>1</v>
      </c>
      <c r="G29" s="55">
        <v>1</v>
      </c>
      <c r="H29" s="55" t="str">
        <f>IF(Таблица3[[#This Row],[Разработано]]=1,"Разработано","НЕ разработано")</f>
        <v>Разработано</v>
      </c>
      <c r="I29" s="55">
        <f>_xlfn.XLOOKUP(Таблица3[[#This Row],[Par. ]],Table1[Par. ],Table1[Потенциальный субподрядчик],,0,1)</f>
        <v>0</v>
      </c>
      <c r="J29" s="55" t="s">
        <v>1169</v>
      </c>
    </row>
    <row r="30" spans="1:10" ht="30" x14ac:dyDescent="0.25">
      <c r="A30" s="16">
        <f>ROW()-ROW(Таблица3[[#Headers],[N]])</f>
        <v>29</v>
      </c>
      <c r="B30" s="46" t="s">
        <v>261</v>
      </c>
      <c r="C30" s="4" t="s">
        <v>262</v>
      </c>
      <c r="D30" s="4" t="s">
        <v>263</v>
      </c>
      <c r="E30" s="74" t="s">
        <v>92</v>
      </c>
      <c r="F30" s="55">
        <v>1</v>
      </c>
      <c r="G30" s="55">
        <v>1</v>
      </c>
      <c r="H30" s="55" t="str">
        <f>IF(Таблица3[[#This Row],[Разработано]]=1,"Разработано","НЕ разработано")</f>
        <v>Разработано</v>
      </c>
      <c r="I30" s="55" t="str">
        <f>_xlfn.XLOOKUP(Таблица3[[#This Row],[Par. ]],Table1[Par. ],Table1[Потенциальный субподрядчик],,0,1)</f>
        <v>TEHNOTERM PLUS</v>
      </c>
      <c r="J30" s="55" t="s">
        <v>1153</v>
      </c>
    </row>
    <row r="31" spans="1:10" ht="30" x14ac:dyDescent="0.25">
      <c r="A31" s="16">
        <f>ROW()-ROW(Таблица3[[#Headers],[N]])</f>
        <v>30</v>
      </c>
      <c r="B31" s="46" t="s">
        <v>261</v>
      </c>
      <c r="C31" s="4" t="s">
        <v>262</v>
      </c>
      <c r="D31" s="4" t="s">
        <v>263</v>
      </c>
      <c r="E31" s="75" t="s">
        <v>49</v>
      </c>
      <c r="F31" s="55">
        <v>1</v>
      </c>
      <c r="G31" s="55">
        <v>1</v>
      </c>
      <c r="H31" s="55" t="str">
        <f>IF(Таблица3[[#This Row],[Разработано]]=1,"Разработано","НЕ разработано")</f>
        <v>Разработано</v>
      </c>
      <c r="I31" s="55" t="str">
        <f>_xlfn.XLOOKUP(Таблица3[[#This Row],[Par. ]],Table1[Par. ],Table1[Потенциальный субподрядчик],,0,1)</f>
        <v>TEHNOTERM PLUS</v>
      </c>
      <c r="J31" s="55" t="s">
        <v>1153</v>
      </c>
    </row>
    <row r="32" spans="1:10" ht="30" x14ac:dyDescent="0.25">
      <c r="A32" s="16">
        <f>ROW()-ROW(Таблица3[[#Headers],[N]])</f>
        <v>31</v>
      </c>
      <c r="B32" s="46" t="s">
        <v>261</v>
      </c>
      <c r="C32" s="4" t="s">
        <v>262</v>
      </c>
      <c r="D32" s="4" t="s">
        <v>263</v>
      </c>
      <c r="E32" s="74" t="s">
        <v>55</v>
      </c>
      <c r="F32" s="55">
        <v>1</v>
      </c>
      <c r="G32" s="55">
        <v>1</v>
      </c>
      <c r="H32" s="55" t="str">
        <f>IF(Таблица3[[#This Row],[Разработано]]=1,"Разработано","НЕ разработано")</f>
        <v>Разработано</v>
      </c>
      <c r="I32" s="55" t="str">
        <f>_xlfn.XLOOKUP(Таблица3[[#This Row],[Par. ]],Table1[Par. ],Table1[Потенциальный субподрядчик],,0,1)</f>
        <v>TEHNOTERM PLUS</v>
      </c>
      <c r="J32" s="55" t="s">
        <v>1153</v>
      </c>
    </row>
    <row r="33" spans="1:10" ht="30" x14ac:dyDescent="0.25">
      <c r="A33" s="16">
        <f>ROW()-ROW(Таблица3[[#Headers],[N]])</f>
        <v>32</v>
      </c>
      <c r="B33" s="46" t="s">
        <v>264</v>
      </c>
      <c r="C33" s="4" t="s">
        <v>265</v>
      </c>
      <c r="D33" s="4" t="s">
        <v>266</v>
      </c>
      <c r="E33" s="74" t="s">
        <v>146</v>
      </c>
      <c r="F33" s="55">
        <v>1</v>
      </c>
      <c r="G33" s="55">
        <v>1</v>
      </c>
      <c r="H33" s="55" t="str">
        <f>IF(Таблица3[[#This Row],[Разработано]]=1,"Разработано","НЕ разработано")</f>
        <v>Разработано</v>
      </c>
      <c r="I33" s="55">
        <f>_xlfn.XLOOKUP(Таблица3[[#This Row],[Par. ]],Table1[Par. ],Table1[Потенциальный субподрядчик],,0,1)</f>
        <v>0</v>
      </c>
      <c r="J33" s="55" t="s">
        <v>1169</v>
      </c>
    </row>
    <row r="34" spans="1:10" ht="30" x14ac:dyDescent="0.25">
      <c r="A34" s="16">
        <f>ROW()-ROW(Таблица3[[#Headers],[N]])</f>
        <v>33</v>
      </c>
      <c r="B34" s="46" t="s">
        <v>264</v>
      </c>
      <c r="C34" s="4" t="s">
        <v>265</v>
      </c>
      <c r="D34" s="4" t="s">
        <v>266</v>
      </c>
      <c r="E34" s="75" t="s">
        <v>49</v>
      </c>
      <c r="F34" s="55">
        <v>1</v>
      </c>
      <c r="G34" s="55">
        <v>1</v>
      </c>
      <c r="H34" s="55" t="str">
        <f>IF(Таблица3[[#This Row],[Разработано]]=1,"Разработано","НЕ разработано")</f>
        <v>Разработано</v>
      </c>
      <c r="I34" s="55">
        <f>_xlfn.XLOOKUP(Таблица3[[#This Row],[Par. ]],Table1[Par. ],Table1[Потенциальный субподрядчик],,0,1)</f>
        <v>0</v>
      </c>
      <c r="J34" s="55" t="s">
        <v>1169</v>
      </c>
    </row>
    <row r="35" spans="1:10" x14ac:dyDescent="0.25">
      <c r="A35" s="16">
        <f>ROW()-ROW(Таблица3[[#Headers],[N]])</f>
        <v>34</v>
      </c>
      <c r="B35" s="46" t="s">
        <v>271</v>
      </c>
      <c r="C35" s="4" t="s">
        <v>272</v>
      </c>
      <c r="D35" s="4" t="s">
        <v>273</v>
      </c>
      <c r="E35" s="74" t="s">
        <v>139</v>
      </c>
      <c r="F35" s="55">
        <v>1</v>
      </c>
      <c r="G35" s="55">
        <v>1</v>
      </c>
      <c r="H35" s="55" t="str">
        <f>IF(Таблица3[[#This Row],[Разработано]]=1,"Разработано","НЕ разработано")</f>
        <v>Разработано</v>
      </c>
      <c r="I35" s="55" t="str">
        <f>_xlfn.XLOOKUP(Таблица3[[#This Row],[Par. ]],Table1[Par. ],Table1[Потенциальный субподрядчик],,0,1)</f>
        <v>TEHNOTERM PLUS</v>
      </c>
      <c r="J35" s="55" t="s">
        <v>1153</v>
      </c>
    </row>
    <row r="36" spans="1:10" x14ac:dyDescent="0.25">
      <c r="A36" s="16">
        <f>ROW()-ROW(Таблица3[[#Headers],[N]])</f>
        <v>35</v>
      </c>
      <c r="B36" s="46" t="s">
        <v>271</v>
      </c>
      <c r="C36" s="4" t="s">
        <v>272</v>
      </c>
      <c r="D36" s="4" t="s">
        <v>273</v>
      </c>
      <c r="E36" s="74" t="s">
        <v>92</v>
      </c>
      <c r="F36" s="55">
        <v>1</v>
      </c>
      <c r="G36" s="55">
        <v>1</v>
      </c>
      <c r="H36" s="55" t="str">
        <f>IF(Таблица3[[#This Row],[Разработано]]=1,"Разработано","НЕ разработано")</f>
        <v>Разработано</v>
      </c>
      <c r="I36" s="55" t="str">
        <f>_xlfn.XLOOKUP(Таблица3[[#This Row],[Par. ]],Table1[Par. ],Table1[Потенциальный субподрядчик],,0,1)</f>
        <v>TEHNOTERM PLUS</v>
      </c>
      <c r="J36" s="55" t="s">
        <v>1153</v>
      </c>
    </row>
    <row r="37" spans="1:10" x14ac:dyDescent="0.25">
      <c r="A37" s="16">
        <f>ROW()-ROW(Таблица3[[#Headers],[N]])</f>
        <v>36</v>
      </c>
      <c r="B37" s="16" t="s">
        <v>271</v>
      </c>
      <c r="C37" s="4" t="s">
        <v>272</v>
      </c>
      <c r="D37" s="4" t="s">
        <v>273</v>
      </c>
      <c r="E37" s="75" t="s">
        <v>131</v>
      </c>
      <c r="F37" s="55">
        <v>1</v>
      </c>
      <c r="G37" s="55">
        <v>1</v>
      </c>
      <c r="H37" s="55" t="str">
        <f>IF(Таблица3[[#This Row],[Разработано]]=1,"Разработано","НЕ разработано")</f>
        <v>Разработано</v>
      </c>
      <c r="I37" s="55" t="str">
        <f>_xlfn.XLOOKUP(Таблица3[[#This Row],[Par. ]],Table1[Par. ],Table1[Потенциальный субподрядчик],,0,1)</f>
        <v>TEHNOTERM PLUS</v>
      </c>
      <c r="J37" s="55" t="s">
        <v>1153</v>
      </c>
    </row>
    <row r="38" spans="1:10" ht="60" x14ac:dyDescent="0.25">
      <c r="A38" s="16">
        <f>ROW()-ROW(Таблица3[[#Headers],[N]])</f>
        <v>37</v>
      </c>
      <c r="B38" s="46" t="s">
        <v>314</v>
      </c>
      <c r="C38" s="4" t="s">
        <v>315</v>
      </c>
      <c r="D38" s="4" t="s">
        <v>316</v>
      </c>
      <c r="E38" s="74" t="s">
        <v>139</v>
      </c>
      <c r="F38" s="55">
        <v>1</v>
      </c>
      <c r="G38" s="55">
        <v>1</v>
      </c>
      <c r="H38" s="55" t="str">
        <f>IF(Таблица3[[#This Row],[Разработано]]=1,"Разработано","НЕ разработано")</f>
        <v>Разработано</v>
      </c>
      <c r="I38" s="55">
        <f>_xlfn.XLOOKUP(Таблица3[[#This Row],[Par. ]],Table1[Par. ],Table1[Потенциальный субподрядчик],,0,1)</f>
        <v>0</v>
      </c>
      <c r="J38" s="55" t="s">
        <v>1169</v>
      </c>
    </row>
    <row r="39" spans="1:10" ht="60" x14ac:dyDescent="0.25">
      <c r="A39" s="16">
        <f>ROW()-ROW(Таблица3[[#Headers],[N]])</f>
        <v>38</v>
      </c>
      <c r="B39" s="46" t="s">
        <v>314</v>
      </c>
      <c r="C39" s="4" t="s">
        <v>315</v>
      </c>
      <c r="D39" s="4" t="s">
        <v>316</v>
      </c>
      <c r="E39" s="74" t="s">
        <v>92</v>
      </c>
      <c r="F39" s="55">
        <v>1</v>
      </c>
      <c r="G39" s="55">
        <v>1</v>
      </c>
      <c r="H39" s="55" t="str">
        <f>IF(Таблица3[[#This Row],[Разработано]]=1,"Разработано","НЕ разработано")</f>
        <v>Разработано</v>
      </c>
      <c r="I39" s="55">
        <f>_xlfn.XLOOKUP(Таблица3[[#This Row],[Par. ]],Table1[Par. ],Table1[Потенциальный субподрядчик],,0,1)</f>
        <v>0</v>
      </c>
      <c r="J39" s="55" t="s">
        <v>1169</v>
      </c>
    </row>
    <row r="40" spans="1:10" ht="30" x14ac:dyDescent="0.25">
      <c r="A40" s="16">
        <f>ROW()-ROW(Таблица3[[#Headers],[N]])</f>
        <v>39</v>
      </c>
      <c r="B40" s="46" t="s">
        <v>318</v>
      </c>
      <c r="C40" s="4" t="s">
        <v>319</v>
      </c>
      <c r="D40" s="4" t="s">
        <v>320</v>
      </c>
      <c r="E40" s="74" t="s">
        <v>139</v>
      </c>
      <c r="F40" s="55">
        <v>1</v>
      </c>
      <c r="G40" s="55">
        <v>1</v>
      </c>
      <c r="H40" s="55" t="str">
        <f>IF(Таблица3[[#This Row],[Разработано]]=1,"Разработано","НЕ разработано")</f>
        <v>Разработано</v>
      </c>
      <c r="I40" s="55">
        <f>_xlfn.XLOOKUP(Таблица3[[#This Row],[Par. ]],Table1[Par. ],Table1[Потенциальный субподрядчик],,0,1)</f>
        <v>0</v>
      </c>
      <c r="J40" s="55" t="s">
        <v>1169</v>
      </c>
    </row>
    <row r="41" spans="1:10" ht="30" x14ac:dyDescent="0.25">
      <c r="A41" s="16">
        <f>ROW()-ROW(Таблица3[[#Headers],[N]])</f>
        <v>40</v>
      </c>
      <c r="B41" s="46" t="s">
        <v>318</v>
      </c>
      <c r="C41" s="4" t="s">
        <v>319</v>
      </c>
      <c r="D41" s="4" t="s">
        <v>320</v>
      </c>
      <c r="E41" s="74" t="s">
        <v>92</v>
      </c>
      <c r="F41" s="55">
        <v>1</v>
      </c>
      <c r="G41" s="55">
        <v>1</v>
      </c>
      <c r="H41" s="55" t="str">
        <f>IF(Таблица3[[#This Row],[Разработано]]=1,"Разработано","НЕ разработано")</f>
        <v>Разработано</v>
      </c>
      <c r="I41" s="55">
        <f>_xlfn.XLOOKUP(Таблица3[[#This Row],[Par. ]],Table1[Par. ],Table1[Потенциальный субподрядчик],,0,1)</f>
        <v>0</v>
      </c>
      <c r="J41" s="55" t="s">
        <v>1169</v>
      </c>
    </row>
    <row r="42" spans="1:10" ht="45" x14ac:dyDescent="0.25">
      <c r="A42" s="16">
        <f>ROW()-ROW(Таблица3[[#Headers],[N]])</f>
        <v>41</v>
      </c>
      <c r="B42" s="46" t="s">
        <v>321</v>
      </c>
      <c r="C42" s="4" t="s">
        <v>322</v>
      </c>
      <c r="D42" s="4" t="s">
        <v>323</v>
      </c>
      <c r="E42" s="74" t="s">
        <v>150</v>
      </c>
      <c r="F42" s="55">
        <v>1</v>
      </c>
      <c r="G42" s="55">
        <v>1</v>
      </c>
      <c r="H42" s="55" t="str">
        <f>IF(Таблица3[[#This Row],[Разработано]]=1,"Разработано","НЕ разработано")</f>
        <v>Разработано</v>
      </c>
      <c r="I42" s="55" t="str">
        <f>_xlfn.XLOOKUP(Таблица3[[#This Row],[Par. ]],Table1[Par. ],Table1[Потенциальный субподрядчик],,0,1)</f>
        <v>Termoinženjering / VIS company</v>
      </c>
      <c r="J42" s="55" t="s">
        <v>1171</v>
      </c>
    </row>
    <row r="43" spans="1:10" ht="45" x14ac:dyDescent="0.25">
      <c r="A43" s="16">
        <f>ROW()-ROW(Таблица3[[#Headers],[N]])</f>
        <v>42</v>
      </c>
      <c r="B43" s="46" t="s">
        <v>321</v>
      </c>
      <c r="C43" s="4" t="s">
        <v>322</v>
      </c>
      <c r="D43" s="4" t="s">
        <v>323</v>
      </c>
      <c r="E43" s="74" t="s">
        <v>92</v>
      </c>
      <c r="F43" s="55">
        <v>1</v>
      </c>
      <c r="G43" s="55">
        <v>1</v>
      </c>
      <c r="H43" s="55" t="str">
        <f>IF(Таблица3[[#This Row],[Разработано]]=1,"Разработано","НЕ разработано")</f>
        <v>Разработано</v>
      </c>
      <c r="I43" s="55" t="str">
        <f>_xlfn.XLOOKUP(Таблица3[[#This Row],[Par. ]],Table1[Par. ],Table1[Потенциальный субподрядчик],,0,1)</f>
        <v>Termoinženjering / VIS company</v>
      </c>
      <c r="J43" s="55" t="s">
        <v>1171</v>
      </c>
    </row>
    <row r="44" spans="1:10" x14ac:dyDescent="0.25">
      <c r="A44" s="16">
        <f>ROW()-ROW(Таблица3[[#Headers],[N]])</f>
        <v>43</v>
      </c>
      <c r="B44" s="46" t="s">
        <v>327</v>
      </c>
      <c r="C44" s="4" t="s">
        <v>328</v>
      </c>
      <c r="D44" s="4" t="s">
        <v>329</v>
      </c>
      <c r="E44" s="74" t="s">
        <v>139</v>
      </c>
      <c r="F44" s="55">
        <v>1</v>
      </c>
      <c r="G44" s="55">
        <v>1</v>
      </c>
      <c r="H44" s="55" t="str">
        <f>IF(Таблица3[[#This Row],[Разработано]]=1,"Разработано","НЕ разработано")</f>
        <v>Разработано</v>
      </c>
      <c r="I44" s="55" t="str">
        <f>_xlfn.XLOOKUP(Таблица3[[#This Row],[Par. ]],Table1[Par. ],Table1[Потенциальный субподрядчик],,0,1)</f>
        <v>Senermax</v>
      </c>
      <c r="J44" s="55" t="s">
        <v>1147</v>
      </c>
    </row>
    <row r="45" spans="1:10" x14ac:dyDescent="0.25">
      <c r="A45" s="16">
        <f>ROW()-ROW(Таблица3[[#Headers],[N]])</f>
        <v>44</v>
      </c>
      <c r="B45" s="46" t="s">
        <v>327</v>
      </c>
      <c r="C45" s="4" t="s">
        <v>328</v>
      </c>
      <c r="D45" s="4" t="s">
        <v>329</v>
      </c>
      <c r="E45" s="74" t="s">
        <v>92</v>
      </c>
      <c r="F45" s="55">
        <v>1</v>
      </c>
      <c r="G45" s="55">
        <v>1</v>
      </c>
      <c r="H45" s="55" t="str">
        <f>IF(Таблица3[[#This Row],[Разработано]]=1,"Разработано","НЕ разработано")</f>
        <v>Разработано</v>
      </c>
      <c r="I45" s="55" t="str">
        <f>_xlfn.XLOOKUP(Таблица3[[#This Row],[Par. ]],Table1[Par. ],Table1[Потенциальный субподрядчик],,0,1)</f>
        <v>Senermax</v>
      </c>
      <c r="J45" s="55" t="s">
        <v>1147</v>
      </c>
    </row>
    <row r="46" spans="1:10" x14ac:dyDescent="0.25">
      <c r="A46" s="16">
        <f>ROW()-ROW(Таблица3[[#Headers],[N]])</f>
        <v>45</v>
      </c>
      <c r="B46" s="46" t="s">
        <v>327</v>
      </c>
      <c r="C46" s="4" t="s">
        <v>328</v>
      </c>
      <c r="D46" s="4" t="s">
        <v>329</v>
      </c>
      <c r="E46" s="74" t="s">
        <v>211</v>
      </c>
      <c r="F46" s="55">
        <v>1</v>
      </c>
      <c r="G46" s="55">
        <v>1</v>
      </c>
      <c r="H46" s="55" t="str">
        <f>IF(Таблица3[[#This Row],[Разработано]]=1,"Разработано","НЕ разработано")</f>
        <v>Разработано</v>
      </c>
      <c r="I46" s="55" t="str">
        <f>_xlfn.XLOOKUP(Таблица3[[#This Row],[Par. ]],Table1[Par. ],Table1[Потенциальный субподрядчик],,0,1)</f>
        <v>Senermax</v>
      </c>
      <c r="J46" s="55" t="s">
        <v>1147</v>
      </c>
    </row>
    <row r="47" spans="1:10" ht="60" x14ac:dyDescent="0.25">
      <c r="A47" s="16">
        <f>ROW()-ROW(Таблица3[[#Headers],[N]])</f>
        <v>46</v>
      </c>
      <c r="B47" s="46" t="s">
        <v>334</v>
      </c>
      <c r="C47" s="4" t="s">
        <v>335</v>
      </c>
      <c r="D47" s="4" t="s">
        <v>336</v>
      </c>
      <c r="E47" s="74" t="s">
        <v>139</v>
      </c>
      <c r="F47" s="55">
        <v>1</v>
      </c>
      <c r="G47" s="55">
        <v>1</v>
      </c>
      <c r="H47" s="55" t="str">
        <f>IF(Таблица3[[#This Row],[Разработано]]=1,"Разработано","НЕ разработано")</f>
        <v>Разработано</v>
      </c>
      <c r="I47" s="55">
        <f>_xlfn.XLOOKUP(Таблица3[[#This Row],[Par. ]],Table1[Par. ],Table1[Потенциальный субподрядчик],,0,1)</f>
        <v>0</v>
      </c>
      <c r="J47" s="55" t="s">
        <v>1169</v>
      </c>
    </row>
    <row r="48" spans="1:10" ht="60" x14ac:dyDescent="0.25">
      <c r="A48" s="16">
        <f>ROW()-ROW(Таблица3[[#Headers],[N]])</f>
        <v>47</v>
      </c>
      <c r="B48" s="46" t="s">
        <v>334</v>
      </c>
      <c r="C48" s="4" t="s">
        <v>335</v>
      </c>
      <c r="D48" s="4" t="s">
        <v>336</v>
      </c>
      <c r="E48" s="74" t="s">
        <v>92</v>
      </c>
      <c r="F48" s="55">
        <v>1</v>
      </c>
      <c r="G48" s="55">
        <v>1</v>
      </c>
      <c r="H48" s="55" t="str">
        <f>IF(Таблица3[[#This Row],[Разработано]]=1,"Разработано","НЕ разработано")</f>
        <v>Разработано</v>
      </c>
      <c r="I48" s="55">
        <f>_xlfn.XLOOKUP(Таблица3[[#This Row],[Par. ]],Table1[Par. ],Table1[Потенциальный субподрядчик],,0,1)</f>
        <v>0</v>
      </c>
      <c r="J48" s="55" t="s">
        <v>1169</v>
      </c>
    </row>
    <row r="49" spans="1:10" ht="30" x14ac:dyDescent="0.25">
      <c r="A49" s="16">
        <f>ROW()-ROW(Таблица3[[#Headers],[N]])</f>
        <v>48</v>
      </c>
      <c r="B49" s="46" t="s">
        <v>337</v>
      </c>
      <c r="C49" s="4" t="s">
        <v>338</v>
      </c>
      <c r="D49" s="4" t="s">
        <v>339</v>
      </c>
      <c r="E49" s="74" t="s">
        <v>139</v>
      </c>
      <c r="F49" s="55">
        <v>1</v>
      </c>
      <c r="G49" s="55">
        <v>1</v>
      </c>
      <c r="H49" s="55" t="str">
        <f>IF(Таблица3[[#This Row],[Разработано]]=1,"Разработано","НЕ разработано")</f>
        <v>Разработано</v>
      </c>
      <c r="I49" s="55">
        <f>_xlfn.XLOOKUP(Таблица3[[#This Row],[Par. ]],Table1[Par. ],Table1[Потенциальный субподрядчик],,0,1)</f>
        <v>0</v>
      </c>
      <c r="J49" s="55" t="s">
        <v>1169</v>
      </c>
    </row>
    <row r="50" spans="1:10" ht="30" x14ac:dyDescent="0.25">
      <c r="A50" s="16">
        <f>ROW()-ROW(Таблица3[[#Headers],[N]])</f>
        <v>49</v>
      </c>
      <c r="B50" s="46" t="s">
        <v>337</v>
      </c>
      <c r="C50" s="4" t="s">
        <v>338</v>
      </c>
      <c r="D50" s="4" t="s">
        <v>339</v>
      </c>
      <c r="E50" s="74" t="s">
        <v>92</v>
      </c>
      <c r="F50" s="55">
        <v>1</v>
      </c>
      <c r="G50" s="55">
        <v>1</v>
      </c>
      <c r="H50" s="55" t="str">
        <f>IF(Таблица3[[#This Row],[Разработано]]=1,"Разработано","НЕ разработано")</f>
        <v>Разработано</v>
      </c>
      <c r="I50" s="55">
        <f>_xlfn.XLOOKUP(Таблица3[[#This Row],[Par. ]],Table1[Par. ],Table1[Потенциальный субподрядчик],,0,1)</f>
        <v>0</v>
      </c>
      <c r="J50" s="55" t="s">
        <v>1169</v>
      </c>
    </row>
    <row r="51" spans="1:10" ht="45" x14ac:dyDescent="0.25">
      <c r="A51" s="16">
        <f>ROW()-ROW(Таблица3[[#Headers],[N]])</f>
        <v>50</v>
      </c>
      <c r="B51" s="46" t="s">
        <v>340</v>
      </c>
      <c r="C51" s="4" t="s">
        <v>341</v>
      </c>
      <c r="D51" s="4" t="s">
        <v>342</v>
      </c>
      <c r="E51" s="74" t="s">
        <v>150</v>
      </c>
      <c r="F51" s="55">
        <v>1</v>
      </c>
      <c r="G51" s="55">
        <v>1</v>
      </c>
      <c r="H51" s="55" t="str">
        <f>IF(Таблица3[[#This Row],[Разработано]]=1,"Разработано","НЕ разработано")</f>
        <v>Разработано</v>
      </c>
      <c r="I51" s="55" t="str">
        <f>_xlfn.XLOOKUP(Таблица3[[#This Row],[Par. ]],Table1[Par. ],Table1[Потенциальный субподрядчик],,0,1)</f>
        <v>Termoinženjering / VIS company</v>
      </c>
      <c r="J51" s="55" t="s">
        <v>1171</v>
      </c>
    </row>
    <row r="52" spans="1:10" ht="45" x14ac:dyDescent="0.25">
      <c r="A52" s="16">
        <f>ROW()-ROW(Таблица3[[#Headers],[N]])</f>
        <v>51</v>
      </c>
      <c r="B52" s="46" t="s">
        <v>340</v>
      </c>
      <c r="C52" s="4" t="s">
        <v>341</v>
      </c>
      <c r="D52" s="4" t="s">
        <v>342</v>
      </c>
      <c r="E52" s="74" t="s">
        <v>92</v>
      </c>
      <c r="F52" s="55">
        <v>1</v>
      </c>
      <c r="G52" s="55">
        <v>1</v>
      </c>
      <c r="H52" s="55" t="str">
        <f>IF(Таблица3[[#This Row],[Разработано]]=1,"Разработано","НЕ разработано")</f>
        <v>Разработано</v>
      </c>
      <c r="I52" s="55" t="str">
        <f>_xlfn.XLOOKUP(Таблица3[[#This Row],[Par. ]],Table1[Par. ],Table1[Потенциальный субподрядчик],,0,1)</f>
        <v>Termoinženjering / VIS company</v>
      </c>
      <c r="J52" s="55" t="s">
        <v>1171</v>
      </c>
    </row>
    <row r="53" spans="1:10" x14ac:dyDescent="0.25">
      <c r="A53" s="16">
        <f>ROW()-ROW(Таблица3[[#Headers],[N]])</f>
        <v>52</v>
      </c>
      <c r="B53" s="16" t="s">
        <v>344</v>
      </c>
      <c r="C53" s="4" t="s">
        <v>345</v>
      </c>
      <c r="D53" s="4" t="s">
        <v>346</v>
      </c>
      <c r="E53" s="74" t="s">
        <v>139</v>
      </c>
      <c r="F53" s="55">
        <v>1</v>
      </c>
      <c r="G53" s="55">
        <v>1</v>
      </c>
      <c r="H53" s="55" t="str">
        <f>IF(Таблица3[[#This Row],[Разработано]]=1,"Разработано","НЕ разработано")</f>
        <v>Разработано</v>
      </c>
      <c r="I53" s="55" t="str">
        <f>_xlfn.XLOOKUP(Таблица3[[#This Row],[Par. ]],Table1[Par. ],Table1[Потенциальный субподрядчик],,0,1)</f>
        <v>Senermax</v>
      </c>
      <c r="J53" s="55" t="s">
        <v>1147</v>
      </c>
    </row>
    <row r="54" spans="1:10" x14ac:dyDescent="0.25">
      <c r="A54" s="16">
        <f>ROW()-ROW(Таблица3[[#Headers],[N]])</f>
        <v>53</v>
      </c>
      <c r="B54" s="16" t="s">
        <v>344</v>
      </c>
      <c r="C54" s="4" t="s">
        <v>345</v>
      </c>
      <c r="D54" s="4" t="s">
        <v>346</v>
      </c>
      <c r="E54" s="74" t="s">
        <v>92</v>
      </c>
      <c r="F54" s="55">
        <v>1</v>
      </c>
      <c r="G54" s="55">
        <v>1</v>
      </c>
      <c r="H54" s="55" t="str">
        <f>IF(Таблица3[[#This Row],[Разработано]]=1,"Разработано","НЕ разработано")</f>
        <v>Разработано</v>
      </c>
      <c r="I54" s="55" t="str">
        <f>_xlfn.XLOOKUP(Таблица3[[#This Row],[Par. ]],Table1[Par. ],Table1[Потенциальный субподрядчик],,0,1)</f>
        <v>Senermax</v>
      </c>
      <c r="J54" s="55" t="s">
        <v>1147</v>
      </c>
    </row>
    <row r="55" spans="1:10" x14ac:dyDescent="0.25">
      <c r="A55" s="16">
        <f>ROW()-ROW(Таблица3[[#Headers],[N]])</f>
        <v>54</v>
      </c>
      <c r="B55" s="16" t="s">
        <v>344</v>
      </c>
      <c r="C55" s="4" t="s">
        <v>345</v>
      </c>
      <c r="D55" s="4" t="s">
        <v>346</v>
      </c>
      <c r="E55" s="74" t="s">
        <v>211</v>
      </c>
      <c r="F55" s="55">
        <v>1</v>
      </c>
      <c r="G55" s="55">
        <v>1</v>
      </c>
      <c r="H55" s="55" t="str">
        <f>IF(Таблица3[[#This Row],[Разработано]]=1,"Разработано","НЕ разработано")</f>
        <v>Разработано</v>
      </c>
      <c r="I55" s="55" t="str">
        <f>_xlfn.XLOOKUP(Таблица3[[#This Row],[Par. ]],Table1[Par. ],Table1[Потенциальный субподрядчик],,0,1)</f>
        <v>Senermax</v>
      </c>
      <c r="J55" s="55" t="s">
        <v>1147</v>
      </c>
    </row>
    <row r="56" spans="1:10" ht="30" x14ac:dyDescent="0.25">
      <c r="A56" s="16">
        <f>ROW()-ROW(Таблица3[[#Headers],[N]])</f>
        <v>55</v>
      </c>
      <c r="B56" s="46" t="s">
        <v>347</v>
      </c>
      <c r="C56" s="4" t="s">
        <v>348</v>
      </c>
      <c r="D56" s="4" t="s">
        <v>349</v>
      </c>
      <c r="E56" s="74" t="s">
        <v>139</v>
      </c>
      <c r="F56" s="55">
        <v>1</v>
      </c>
      <c r="G56" s="55">
        <v>1</v>
      </c>
      <c r="H56" s="55" t="str">
        <f>IF(Таблица3[[#This Row],[Разработано]]=1,"Разработано","НЕ разработано")</f>
        <v>Разработано</v>
      </c>
      <c r="I56" s="55">
        <f>_xlfn.XLOOKUP(Таблица3[[#This Row],[Par. ]],Table1[Par. ],Table1[Потенциальный субподрядчик],,0,1)</f>
        <v>0</v>
      </c>
      <c r="J56" s="55" t="s">
        <v>1169</v>
      </c>
    </row>
    <row r="57" spans="1:10" ht="30" x14ac:dyDescent="0.25">
      <c r="A57" s="16">
        <f>ROW()-ROW(Таблица3[[#Headers],[N]])</f>
        <v>56</v>
      </c>
      <c r="B57" s="46" t="s">
        <v>347</v>
      </c>
      <c r="C57" s="4" t="s">
        <v>348</v>
      </c>
      <c r="D57" s="4" t="s">
        <v>349</v>
      </c>
      <c r="E57" s="74" t="s">
        <v>92</v>
      </c>
      <c r="F57" s="55">
        <v>1</v>
      </c>
      <c r="G57" s="55">
        <v>1</v>
      </c>
      <c r="H57" s="55" t="str">
        <f>IF(Таблица3[[#This Row],[Разработано]]=1,"Разработано","НЕ разработано")</f>
        <v>Разработано</v>
      </c>
      <c r="I57" s="55">
        <f>_xlfn.XLOOKUP(Таблица3[[#This Row],[Par. ]],Table1[Par. ],Table1[Потенциальный субподрядчик],,0,1)</f>
        <v>0</v>
      </c>
      <c r="J57" s="55" t="s">
        <v>1169</v>
      </c>
    </row>
    <row r="58" spans="1:10" x14ac:dyDescent="0.25">
      <c r="A58" s="16">
        <f>ROW()-ROW(Таблица3[[#Headers],[N]])</f>
        <v>57</v>
      </c>
      <c r="B58" s="46" t="s">
        <v>351</v>
      </c>
      <c r="C58" s="4" t="s">
        <v>352</v>
      </c>
      <c r="D58" s="4" t="s">
        <v>353</v>
      </c>
      <c r="E58" s="74" t="s">
        <v>139</v>
      </c>
      <c r="F58" s="55">
        <v>1</v>
      </c>
      <c r="G58" s="55">
        <v>1</v>
      </c>
      <c r="H58" s="55" t="str">
        <f>IF(Таблица3[[#This Row],[Разработано]]=1,"Разработано","НЕ разработано")</f>
        <v>Разработано</v>
      </c>
      <c r="I58" s="55">
        <f>_xlfn.XLOOKUP(Таблица3[[#This Row],[Par. ]],Table1[Par. ],Table1[Потенциальный субподрядчик],,0,1)</f>
        <v>0</v>
      </c>
      <c r="J58" s="55" t="s">
        <v>1169</v>
      </c>
    </row>
    <row r="59" spans="1:10" x14ac:dyDescent="0.25">
      <c r="A59" s="16">
        <f>ROW()-ROW(Таблица3[[#Headers],[N]])</f>
        <v>58</v>
      </c>
      <c r="B59" s="46" t="s">
        <v>351</v>
      </c>
      <c r="C59" s="4" t="s">
        <v>352</v>
      </c>
      <c r="D59" s="4" t="s">
        <v>353</v>
      </c>
      <c r="E59" s="74" t="s">
        <v>92</v>
      </c>
      <c r="F59" s="55">
        <v>1</v>
      </c>
      <c r="G59" s="55">
        <v>1</v>
      </c>
      <c r="H59" s="55" t="str">
        <f>IF(Таблица3[[#This Row],[Разработано]]=1,"Разработано","НЕ разработано")</f>
        <v>Разработано</v>
      </c>
      <c r="I59" s="55">
        <f>_xlfn.XLOOKUP(Таблица3[[#This Row],[Par. ]],Table1[Par. ],Table1[Потенциальный субподрядчик],,0,1)</f>
        <v>0</v>
      </c>
      <c r="J59" s="55" t="s">
        <v>1169</v>
      </c>
    </row>
    <row r="60" spans="1:10" x14ac:dyDescent="0.25">
      <c r="A60" s="16">
        <f>ROW()-ROW(Таблица3[[#Headers],[N]])</f>
        <v>59</v>
      </c>
      <c r="B60" s="46" t="s">
        <v>351</v>
      </c>
      <c r="C60" s="4" t="s">
        <v>352</v>
      </c>
      <c r="D60" s="4" t="s">
        <v>353</v>
      </c>
      <c r="E60" s="74" t="s">
        <v>131</v>
      </c>
      <c r="F60" s="55">
        <v>1</v>
      </c>
      <c r="G60" s="55">
        <v>0</v>
      </c>
      <c r="H60" s="55" t="str">
        <f>IF(Таблица3[[#This Row],[Разработано]]=1,"Разработано","НЕ разработано")</f>
        <v>НЕ разработано</v>
      </c>
      <c r="I60" s="55">
        <f>_xlfn.XLOOKUP(Таблица3[[#This Row],[Par. ]],Table1[Par. ],Table1[Потенциальный субподрядчик],,0,1)</f>
        <v>0</v>
      </c>
      <c r="J60" s="55" t="s">
        <v>1169</v>
      </c>
    </row>
    <row r="61" spans="1:10" x14ac:dyDescent="0.25">
      <c r="A61" s="16">
        <f>ROW()-ROW(Таблица3[[#Headers],[N]])</f>
        <v>60</v>
      </c>
      <c r="B61" s="46" t="s">
        <v>355</v>
      </c>
      <c r="C61" s="4" t="s">
        <v>356</v>
      </c>
      <c r="D61" s="4" t="s">
        <v>357</v>
      </c>
      <c r="E61" s="74" t="s">
        <v>139</v>
      </c>
      <c r="F61" s="55">
        <v>1</v>
      </c>
      <c r="G61" s="55">
        <v>1</v>
      </c>
      <c r="H61" s="55" t="str">
        <f>IF(Таблица3[[#This Row],[Разработано]]=1,"Разработано","НЕ разработано")</f>
        <v>Разработано</v>
      </c>
      <c r="I61" s="55" t="str">
        <f>_xlfn.XLOOKUP(Таблица3[[#This Row],[Par. ]],Table1[Par. ],Table1[Потенциальный субподрядчик],,0,1)</f>
        <v>Senermax</v>
      </c>
      <c r="J61" s="55" t="s">
        <v>1147</v>
      </c>
    </row>
    <row r="62" spans="1:10" x14ac:dyDescent="0.25">
      <c r="A62" s="16">
        <f>ROW()-ROW(Таблица3[[#Headers],[N]])</f>
        <v>61</v>
      </c>
      <c r="B62" s="46" t="s">
        <v>355</v>
      </c>
      <c r="C62" s="4" t="s">
        <v>356</v>
      </c>
      <c r="D62" s="4" t="s">
        <v>357</v>
      </c>
      <c r="E62" s="74" t="s">
        <v>92</v>
      </c>
      <c r="F62" s="55">
        <v>1</v>
      </c>
      <c r="G62" s="55">
        <v>1</v>
      </c>
      <c r="H62" s="55" t="str">
        <f>IF(Таблица3[[#This Row],[Разработано]]=1,"Разработано","НЕ разработано")</f>
        <v>Разработано</v>
      </c>
      <c r="I62" s="55" t="str">
        <f>_xlfn.XLOOKUP(Таблица3[[#This Row],[Par. ]],Table1[Par. ],Table1[Потенциальный субподрядчик],,0,1)</f>
        <v>Senermax</v>
      </c>
      <c r="J62" s="55" t="s">
        <v>1147</v>
      </c>
    </row>
    <row r="63" spans="1:10" x14ac:dyDescent="0.25">
      <c r="A63" s="16">
        <f>ROW()-ROW(Таблица3[[#Headers],[N]])</f>
        <v>62</v>
      </c>
      <c r="B63" s="46" t="s">
        <v>355</v>
      </c>
      <c r="C63" s="4" t="s">
        <v>356</v>
      </c>
      <c r="D63" s="4" t="s">
        <v>357</v>
      </c>
      <c r="E63" s="74" t="s">
        <v>211</v>
      </c>
      <c r="F63" s="55">
        <v>1</v>
      </c>
      <c r="G63" s="55">
        <v>1</v>
      </c>
      <c r="H63" s="55" t="str">
        <f>IF(Таблица3[[#This Row],[Разработано]]=1,"Разработано","НЕ разработано")</f>
        <v>Разработано</v>
      </c>
      <c r="I63" s="55" t="str">
        <f>_xlfn.XLOOKUP(Таблица3[[#This Row],[Par. ]],Table1[Par. ],Table1[Потенциальный субподрядчик],,0,1)</f>
        <v>Senermax</v>
      </c>
      <c r="J63" s="55" t="s">
        <v>1147</v>
      </c>
    </row>
    <row r="64" spans="1:10" ht="60" x14ac:dyDescent="0.25">
      <c r="A64" s="16">
        <f>ROW()-ROW(Таблица3[[#Headers],[N]])</f>
        <v>63</v>
      </c>
      <c r="B64" s="46" t="s">
        <v>358</v>
      </c>
      <c r="C64" s="4" t="s">
        <v>359</v>
      </c>
      <c r="D64" s="4" t="s">
        <v>360</v>
      </c>
      <c r="E64" s="74" t="s">
        <v>139</v>
      </c>
      <c r="F64" s="55">
        <v>1</v>
      </c>
      <c r="G64" s="55">
        <v>1</v>
      </c>
      <c r="H64" s="55" t="str">
        <f>IF(Таблица3[[#This Row],[Разработано]]=1,"Разработано","НЕ разработано")</f>
        <v>Разработано</v>
      </c>
      <c r="I64" s="55" t="str">
        <f>_xlfn.XLOOKUP(Таблица3[[#This Row],[Par. ]],Table1[Par. ],Table1[Потенциальный субподрядчик],,0,1)</f>
        <v xml:space="preserve">Termoinženjering </v>
      </c>
      <c r="J64" s="55" t="s">
        <v>1159</v>
      </c>
    </row>
    <row r="65" spans="1:10" ht="60" x14ac:dyDescent="0.25">
      <c r="A65" s="16">
        <f>ROW()-ROW(Таблица3[[#Headers],[N]])</f>
        <v>64</v>
      </c>
      <c r="B65" s="46" t="s">
        <v>358</v>
      </c>
      <c r="C65" s="4" t="s">
        <v>359</v>
      </c>
      <c r="D65" s="4" t="s">
        <v>360</v>
      </c>
      <c r="E65" s="74" t="s">
        <v>92</v>
      </c>
      <c r="F65" s="55">
        <v>1</v>
      </c>
      <c r="G65" s="55">
        <v>1</v>
      </c>
      <c r="H65" s="55" t="str">
        <f>IF(Таблица3[[#This Row],[Разработано]]=1,"Разработано","НЕ разработано")</f>
        <v>Разработано</v>
      </c>
      <c r="I65" s="55" t="str">
        <f>_xlfn.XLOOKUP(Таблица3[[#This Row],[Par. ]],Table1[Par. ],Table1[Потенциальный субподрядчик],,0,1)</f>
        <v xml:space="preserve">Termoinženjering </v>
      </c>
      <c r="J65" s="55" t="s">
        <v>1159</v>
      </c>
    </row>
    <row r="66" spans="1:10" ht="30" x14ac:dyDescent="0.25">
      <c r="A66" s="16">
        <f>ROW()-ROW(Таблица3[[#Headers],[N]])</f>
        <v>65</v>
      </c>
      <c r="B66" s="46" t="s">
        <v>362</v>
      </c>
      <c r="C66" s="4" t="s">
        <v>363</v>
      </c>
      <c r="D66" s="4" t="s">
        <v>364</v>
      </c>
      <c r="E66" s="74" t="s">
        <v>139</v>
      </c>
      <c r="F66" s="55">
        <v>1</v>
      </c>
      <c r="G66" s="55">
        <v>1</v>
      </c>
      <c r="H66" s="55" t="str">
        <f>IF(Таблица3[[#This Row],[Разработано]]=1,"Разработано","НЕ разработано")</f>
        <v>Разработано</v>
      </c>
      <c r="I66" s="55" t="str">
        <f>_xlfn.XLOOKUP(Таблица3[[#This Row],[Par. ]],Table1[Par. ],Table1[Потенциальный субподрядчик],,0,1)</f>
        <v xml:space="preserve">Termoinženjering </v>
      </c>
      <c r="J66" s="55" t="s">
        <v>1159</v>
      </c>
    </row>
    <row r="67" spans="1:10" ht="30" x14ac:dyDescent="0.25">
      <c r="A67" s="16">
        <f>ROW()-ROW(Таблица3[[#Headers],[N]])</f>
        <v>66</v>
      </c>
      <c r="B67" s="46" t="s">
        <v>362</v>
      </c>
      <c r="C67" s="4" t="s">
        <v>363</v>
      </c>
      <c r="D67" s="4" t="s">
        <v>364</v>
      </c>
      <c r="E67" s="74" t="s">
        <v>92</v>
      </c>
      <c r="F67" s="55">
        <v>1</v>
      </c>
      <c r="G67" s="55">
        <v>1</v>
      </c>
      <c r="H67" s="55" t="str">
        <f>IF(Таблица3[[#This Row],[Разработано]]=1,"Разработано","НЕ разработано")</f>
        <v>Разработано</v>
      </c>
      <c r="I67" s="55" t="str">
        <f>_xlfn.XLOOKUP(Таблица3[[#This Row],[Par. ]],Table1[Par. ],Table1[Потенциальный субподрядчик],,0,1)</f>
        <v xml:space="preserve">Termoinženjering </v>
      </c>
      <c r="J67" s="55" t="s">
        <v>1159</v>
      </c>
    </row>
    <row r="68" spans="1:10" ht="45" x14ac:dyDescent="0.25">
      <c r="A68" s="16">
        <f>ROW()-ROW(Таблица3[[#Headers],[N]])</f>
        <v>67</v>
      </c>
      <c r="B68" s="46" t="s">
        <v>365</v>
      </c>
      <c r="C68" s="4" t="s">
        <v>366</v>
      </c>
      <c r="D68" s="4" t="s">
        <v>367</v>
      </c>
      <c r="E68" s="74" t="s">
        <v>150</v>
      </c>
      <c r="F68" s="55">
        <v>1</v>
      </c>
      <c r="G68" s="55">
        <v>1</v>
      </c>
      <c r="H68" s="55" t="str">
        <f>IF(Таблица3[[#This Row],[Разработано]]=1,"Разработано","НЕ разработано")</f>
        <v>Разработано</v>
      </c>
      <c r="I68" s="55" t="str">
        <f>_xlfn.XLOOKUP(Таблица3[[#This Row],[Par. ]],Table1[Par. ],Table1[Потенциальный субподрядчик],,0,1)</f>
        <v>Termoinženjering / VIS company</v>
      </c>
      <c r="J68" s="55" t="s">
        <v>1170</v>
      </c>
    </row>
    <row r="69" spans="1:10" ht="45" x14ac:dyDescent="0.25">
      <c r="A69" s="16">
        <f>ROW()-ROW(Таблица3[[#Headers],[N]])</f>
        <v>68</v>
      </c>
      <c r="B69" s="46" t="s">
        <v>365</v>
      </c>
      <c r="C69" s="4" t="s">
        <v>366</v>
      </c>
      <c r="D69" s="4" t="s">
        <v>367</v>
      </c>
      <c r="E69" s="74" t="s">
        <v>92</v>
      </c>
      <c r="F69" s="55">
        <v>1</v>
      </c>
      <c r="G69" s="55">
        <v>1</v>
      </c>
      <c r="H69" s="55" t="str">
        <f>IF(Таблица3[[#This Row],[Разработано]]=1,"Разработано","НЕ разработано")</f>
        <v>Разработано</v>
      </c>
      <c r="I69" s="55" t="str">
        <f>_xlfn.XLOOKUP(Таблица3[[#This Row],[Par. ]],Table1[Par. ],Table1[Потенциальный субподрядчик],,0,1)</f>
        <v>Termoinženjering / VIS company</v>
      </c>
      <c r="J69" s="55" t="s">
        <v>1170</v>
      </c>
    </row>
    <row r="70" spans="1:10" ht="45" x14ac:dyDescent="0.25">
      <c r="A70" s="16">
        <f>ROW()-ROW(Таблица3[[#Headers],[N]])</f>
        <v>69</v>
      </c>
      <c r="B70" s="46" t="s">
        <v>372</v>
      </c>
      <c r="C70" s="4" t="s">
        <v>373</v>
      </c>
      <c r="D70" s="4" t="s">
        <v>374</v>
      </c>
      <c r="E70" s="75" t="s">
        <v>49</v>
      </c>
      <c r="F70" s="55">
        <v>1</v>
      </c>
      <c r="G70" s="55">
        <v>1</v>
      </c>
      <c r="H70" s="55" t="str">
        <f>IF(Таблица3[[#This Row],[Разработано]]=1,"Разработано","НЕ разработано")</f>
        <v>Разработано</v>
      </c>
      <c r="I70" s="55" t="str">
        <f>_xlfn.XLOOKUP(Таблица3[[#This Row],[Par. ]],Table1[Par. ],Table1[Потенциальный субподрядчик],,0,1)</f>
        <v>VIRA</v>
      </c>
      <c r="J70" s="55"/>
    </row>
    <row r="71" spans="1:10" ht="60" x14ac:dyDescent="0.25">
      <c r="A71" s="16">
        <f>ROW()-ROW(Таблица3[[#Headers],[N]])</f>
        <v>70</v>
      </c>
      <c r="B71" s="46" t="s">
        <v>380</v>
      </c>
      <c r="C71" s="4" t="s">
        <v>381</v>
      </c>
      <c r="D71" s="4" t="s">
        <v>382</v>
      </c>
      <c r="E71" s="75" t="s">
        <v>49</v>
      </c>
      <c r="F71" s="55">
        <v>1</v>
      </c>
      <c r="G71" s="55">
        <v>1</v>
      </c>
      <c r="H71" s="55" t="str">
        <f>IF(Таблица3[[#This Row],[Разработано]]=1,"Разработано","НЕ разработано")</f>
        <v>Разработано</v>
      </c>
      <c r="I71" s="55" t="str">
        <f>_xlfn.XLOOKUP(Таблица3[[#This Row],[Par. ]],Table1[Par. ],Table1[Потенциальный субподрядчик],,0,1)</f>
        <v>VIRA</v>
      </c>
      <c r="J71" s="55"/>
    </row>
    <row r="72" spans="1:10" ht="45" x14ac:dyDescent="0.25">
      <c r="A72" s="16">
        <f>ROW()-ROW(Таблица3[[#Headers],[N]])</f>
        <v>71</v>
      </c>
      <c r="B72" s="46" t="s">
        <v>383</v>
      </c>
      <c r="C72" s="4" t="s">
        <v>384</v>
      </c>
      <c r="D72" s="4" t="s">
        <v>385</v>
      </c>
      <c r="E72" s="75" t="s">
        <v>49</v>
      </c>
      <c r="F72" s="55">
        <v>1</v>
      </c>
      <c r="G72" s="55">
        <v>1</v>
      </c>
      <c r="H72" s="55" t="str">
        <f>IF(Таблица3[[#This Row],[Разработано]]=1,"Разработано","НЕ разработано")</f>
        <v>Разработано</v>
      </c>
      <c r="I72" s="55" t="str">
        <f>_xlfn.XLOOKUP(Таблица3[[#This Row],[Par. ]],Table1[Par. ],Table1[Потенциальный субподрядчик],,0,1)</f>
        <v>VIRA</v>
      </c>
      <c r="J72" s="55"/>
    </row>
    <row r="73" spans="1:10" x14ac:dyDescent="0.25">
      <c r="A73" s="16">
        <f>ROW()-ROW(Таблица3[[#Headers],[N]])</f>
        <v>72</v>
      </c>
      <c r="B73" s="46" t="s">
        <v>386</v>
      </c>
      <c r="C73" s="4" t="s">
        <v>387</v>
      </c>
      <c r="D73" s="4" t="s">
        <v>388</v>
      </c>
      <c r="E73" s="74" t="s">
        <v>139</v>
      </c>
      <c r="F73" s="55">
        <v>1</v>
      </c>
      <c r="G73" s="55">
        <v>1</v>
      </c>
      <c r="H73" s="55" t="str">
        <f>IF(Таблица3[[#This Row],[Разработано]]=1,"Разработано","НЕ разработано")</f>
        <v>Разработано</v>
      </c>
      <c r="I73" s="55" t="str">
        <f>_xlfn.XLOOKUP(Таблица3[[#This Row],[Par. ]],Table1[Par. ],Table1[Потенциальный субподрядчик],,0,1)</f>
        <v>Petrolsoft</v>
      </c>
      <c r="J73" s="55" t="s">
        <v>1136</v>
      </c>
    </row>
    <row r="74" spans="1:10" x14ac:dyDescent="0.25">
      <c r="A74" s="16">
        <f>ROW()-ROW(Таблица3[[#Headers],[N]])</f>
        <v>73</v>
      </c>
      <c r="B74" s="46" t="s">
        <v>386</v>
      </c>
      <c r="C74" s="4" t="s">
        <v>387</v>
      </c>
      <c r="D74" s="4" t="s">
        <v>388</v>
      </c>
      <c r="E74" s="75" t="s">
        <v>49</v>
      </c>
      <c r="F74" s="55">
        <v>1</v>
      </c>
      <c r="G74" s="55">
        <v>1</v>
      </c>
      <c r="H74" s="55" t="str">
        <f>IF(Таблица3[[#This Row],[Разработано]]=1,"Разработано","НЕ разработано")</f>
        <v>Разработано</v>
      </c>
      <c r="I74" s="55" t="str">
        <f>_xlfn.XLOOKUP(Таблица3[[#This Row],[Par. ]],Table1[Par. ],Table1[Потенциальный субподрядчик],,0,1)</f>
        <v>Petrolsoft</v>
      </c>
      <c r="J74" s="55" t="s">
        <v>1136</v>
      </c>
    </row>
    <row r="75" spans="1:10" ht="45" x14ac:dyDescent="0.25">
      <c r="A75" s="16">
        <f>ROW()-ROW(Таблица3[[#Headers],[N]])</f>
        <v>74</v>
      </c>
      <c r="B75" s="46" t="s">
        <v>390</v>
      </c>
      <c r="C75" s="4" t="s">
        <v>391</v>
      </c>
      <c r="D75" s="4" t="s">
        <v>392</v>
      </c>
      <c r="E75" s="75" t="s">
        <v>49</v>
      </c>
      <c r="F75" s="55">
        <v>1</v>
      </c>
      <c r="G75" s="55">
        <v>1</v>
      </c>
      <c r="H75" s="55" t="str">
        <f>IF(Таблица3[[#This Row],[Разработано]]=1,"Разработано","НЕ разработано")</f>
        <v>Разработано</v>
      </c>
      <c r="I75" s="55">
        <f>_xlfn.XLOOKUP(Таблица3[[#This Row],[Par. ]],Table1[Par. ],Table1[Потенциальный субподрядчик],,0,1)</f>
        <v>0</v>
      </c>
      <c r="J75" s="55" t="s">
        <v>1169</v>
      </c>
    </row>
    <row r="76" spans="1:10" x14ac:dyDescent="0.25">
      <c r="A76" s="16">
        <f>ROW()-ROW(Таблица3[[#Headers],[N]])</f>
        <v>75</v>
      </c>
      <c r="B76" s="46" t="s">
        <v>394</v>
      </c>
      <c r="C76" s="4" t="s">
        <v>395</v>
      </c>
      <c r="D76" s="4" t="s">
        <v>396</v>
      </c>
      <c r="E76" s="74" t="s">
        <v>150</v>
      </c>
      <c r="F76" s="55">
        <v>1</v>
      </c>
      <c r="G76" s="55">
        <v>1</v>
      </c>
      <c r="H76" s="55" t="str">
        <f>IF(Таблица3[[#This Row],[Разработано]]=1,"Разработано","НЕ разработано")</f>
        <v>Разработано</v>
      </c>
      <c r="I76" s="55" t="str">
        <f>_xlfn.XLOOKUP(Таблица3[[#This Row],[Par. ]],Table1[Par. ],Table1[Потенциальный субподрядчик],,0,1)</f>
        <v>MOS-AV</v>
      </c>
      <c r="J76" s="55" t="s">
        <v>1127</v>
      </c>
    </row>
    <row r="77" spans="1:10" x14ac:dyDescent="0.25">
      <c r="A77" s="16">
        <f>ROW()-ROW(Таблица3[[#Headers],[N]])</f>
        <v>76</v>
      </c>
      <c r="B77" s="46" t="s">
        <v>394</v>
      </c>
      <c r="C77" s="4" t="s">
        <v>395</v>
      </c>
      <c r="D77" s="4" t="s">
        <v>396</v>
      </c>
      <c r="E77" s="75" t="s">
        <v>49</v>
      </c>
      <c r="F77" s="55">
        <v>1</v>
      </c>
      <c r="G77" s="55">
        <v>1</v>
      </c>
      <c r="H77" s="55" t="str">
        <f>IF(Таблица3[[#This Row],[Разработано]]=1,"Разработано","НЕ разработано")</f>
        <v>Разработано</v>
      </c>
      <c r="I77" s="55" t="str">
        <f>_xlfn.XLOOKUP(Таблица3[[#This Row],[Par. ]],Table1[Par. ],Table1[Потенциальный субподрядчик],,0,1)</f>
        <v>MOS-AV</v>
      </c>
      <c r="J77" s="55" t="s">
        <v>1127</v>
      </c>
    </row>
    <row r="78" spans="1:10" ht="30" x14ac:dyDescent="0.25">
      <c r="A78" s="16">
        <f>ROW()-ROW(Таблица3[[#Headers],[N]])</f>
        <v>77</v>
      </c>
      <c r="B78" s="46" t="s">
        <v>400</v>
      </c>
      <c r="C78" s="4" t="s">
        <v>401</v>
      </c>
      <c r="D78" s="4" t="s">
        <v>402</v>
      </c>
      <c r="E78" s="74" t="s">
        <v>139</v>
      </c>
      <c r="F78" s="55">
        <v>1</v>
      </c>
      <c r="G78" s="55">
        <v>1</v>
      </c>
      <c r="H78" s="55" t="str">
        <f>IF(Таблица3[[#This Row],[Разработано]]=1,"Разработано","НЕ разработано")</f>
        <v>Разработано</v>
      </c>
      <c r="I78" s="55">
        <f>_xlfn.XLOOKUP(Таблица3[[#This Row],[Par. ]],Table1[Par. ],Table1[Потенциальный субподрядчик],,0,1)</f>
        <v>0</v>
      </c>
      <c r="J78" s="55" t="s">
        <v>1169</v>
      </c>
    </row>
    <row r="79" spans="1:10" ht="30" x14ac:dyDescent="0.25">
      <c r="A79" s="16">
        <f>ROW()-ROW(Таблица3[[#Headers],[N]])</f>
        <v>78</v>
      </c>
      <c r="B79" s="46" t="s">
        <v>400</v>
      </c>
      <c r="C79" s="4" t="s">
        <v>401</v>
      </c>
      <c r="D79" s="4" t="s">
        <v>402</v>
      </c>
      <c r="E79" s="75" t="s">
        <v>49</v>
      </c>
      <c r="F79" s="55">
        <v>1</v>
      </c>
      <c r="G79" s="55">
        <v>1</v>
      </c>
      <c r="H79" s="55" t="str">
        <f>IF(Таблица3[[#This Row],[Разработано]]=1,"Разработано","НЕ разработано")</f>
        <v>Разработано</v>
      </c>
      <c r="I79" s="55">
        <f>_xlfn.XLOOKUP(Таблица3[[#This Row],[Par. ]],Table1[Par. ],Table1[Потенциальный субподрядчик],,0,1)</f>
        <v>0</v>
      </c>
      <c r="J79" s="55" t="s">
        <v>1169</v>
      </c>
    </row>
    <row r="80" spans="1:10" ht="90" x14ac:dyDescent="0.25">
      <c r="A80" s="16">
        <f>ROW()-ROW(Таблица3[[#Headers],[N]])</f>
        <v>79</v>
      </c>
      <c r="B80" s="46" t="s">
        <v>403</v>
      </c>
      <c r="C80" s="4" t="s">
        <v>404</v>
      </c>
      <c r="D80" s="4" t="s">
        <v>405</v>
      </c>
      <c r="E80" s="74" t="s">
        <v>139</v>
      </c>
      <c r="F80" s="55">
        <v>1</v>
      </c>
      <c r="G80" s="55">
        <v>1</v>
      </c>
      <c r="H80" s="55" t="str">
        <f>IF(Таблица3[[#This Row],[Разработано]]=1,"Разработано","НЕ разработано")</f>
        <v>Разработано</v>
      </c>
      <c r="I80" s="55">
        <f>_xlfn.XLOOKUP(Таблица3[[#This Row],[Par. ]],Table1[Par. ],Table1[Потенциальный субподрядчик],,0,1)</f>
        <v>0</v>
      </c>
      <c r="J80" s="55" t="s">
        <v>1169</v>
      </c>
    </row>
    <row r="81" spans="1:10" ht="90" x14ac:dyDescent="0.25">
      <c r="A81" s="16">
        <f>ROW()-ROW(Таблица3[[#Headers],[N]])</f>
        <v>80</v>
      </c>
      <c r="B81" s="46" t="s">
        <v>403</v>
      </c>
      <c r="C81" s="4" t="s">
        <v>404</v>
      </c>
      <c r="D81" s="4" t="s">
        <v>405</v>
      </c>
      <c r="E81" s="75" t="s">
        <v>49</v>
      </c>
      <c r="F81" s="55">
        <v>1</v>
      </c>
      <c r="G81" s="55">
        <v>1</v>
      </c>
      <c r="H81" s="55" t="str">
        <f>IF(Таблица3[[#This Row],[Разработано]]=1,"Разработано","НЕ разработано")</f>
        <v>Разработано</v>
      </c>
      <c r="I81" s="55">
        <f>_xlfn.XLOOKUP(Таблица3[[#This Row],[Par. ]],Table1[Par. ],Table1[Потенциальный субподрядчик],,0,1)</f>
        <v>0</v>
      </c>
      <c r="J81" s="55" t="s">
        <v>1169</v>
      </c>
    </row>
    <row r="82" spans="1:10" ht="60" x14ac:dyDescent="0.25">
      <c r="A82" s="16">
        <f>ROW()-ROW(Таблица3[[#Headers],[N]])</f>
        <v>81</v>
      </c>
      <c r="B82" s="46" t="s">
        <v>407</v>
      </c>
      <c r="C82" s="4" t="s">
        <v>408</v>
      </c>
      <c r="D82" s="4" t="s">
        <v>409</v>
      </c>
      <c r="E82" s="75" t="s">
        <v>49</v>
      </c>
      <c r="F82" s="55">
        <v>1</v>
      </c>
      <c r="G82" s="55">
        <v>1</v>
      </c>
      <c r="H82" s="55" t="str">
        <f>IF(Таблица3[[#This Row],[Разработано]]=1,"Разработано","НЕ разработано")</f>
        <v>Разработано</v>
      </c>
      <c r="I82" s="55" t="str">
        <f>_xlfn.XLOOKUP(Таблица3[[#This Row],[Par. ]],Table1[Par. ],Table1[Потенциальный субподрядчик],,0,1)</f>
        <v>VIRA</v>
      </c>
      <c r="J82" s="55"/>
    </row>
    <row r="83" spans="1:10" ht="30" x14ac:dyDescent="0.25">
      <c r="A83" s="16">
        <f>ROW()-ROW(Таблица3[[#Headers],[N]])</f>
        <v>82</v>
      </c>
      <c r="B83" s="46" t="s">
        <v>411</v>
      </c>
      <c r="C83" s="4" t="s">
        <v>412</v>
      </c>
      <c r="D83" s="4" t="s">
        <v>413</v>
      </c>
      <c r="E83" s="75" t="s">
        <v>49</v>
      </c>
      <c r="F83" s="55">
        <v>1</v>
      </c>
      <c r="G83" s="55">
        <v>1</v>
      </c>
      <c r="H83" s="55" t="str">
        <f>IF(Таблица3[[#This Row],[Разработано]]=1,"Разработано","НЕ разработано")</f>
        <v>Разработано</v>
      </c>
      <c r="I83" s="55">
        <f>_xlfn.XLOOKUP(Таблица3[[#This Row],[Par. ]],Table1[Par. ],Table1[Потенциальный субподрядчик],,0,1)</f>
        <v>0</v>
      </c>
      <c r="J83" s="55" t="s">
        <v>1169</v>
      </c>
    </row>
    <row r="84" spans="1:10" ht="30" x14ac:dyDescent="0.25">
      <c r="A84" s="16">
        <f>ROW()-ROW(Таблица3[[#Headers],[N]])</f>
        <v>83</v>
      </c>
      <c r="B84" s="46" t="s">
        <v>414</v>
      </c>
      <c r="C84" s="4" t="s">
        <v>415</v>
      </c>
      <c r="D84" s="4" t="s">
        <v>416</v>
      </c>
      <c r="E84" s="74" t="s">
        <v>139</v>
      </c>
      <c r="F84" s="55">
        <v>1</v>
      </c>
      <c r="G84" s="55">
        <v>1</v>
      </c>
      <c r="H84" s="55" t="str">
        <f>IF(Таблица3[[#This Row],[Разработано]]=1,"Разработано","НЕ разработано")</f>
        <v>Разработано</v>
      </c>
      <c r="I84" s="55" t="str">
        <f>_xlfn.XLOOKUP(Таблица3[[#This Row],[Par. ]],Table1[Par. ],Table1[Потенциальный субподрядчик],,0,1)</f>
        <v>Comita CT</v>
      </c>
      <c r="J84" s="55"/>
    </row>
    <row r="85" spans="1:10" ht="30" x14ac:dyDescent="0.25">
      <c r="A85" s="16">
        <f>ROW()-ROW(Таблица3[[#Headers],[N]])</f>
        <v>84</v>
      </c>
      <c r="B85" s="46" t="s">
        <v>422</v>
      </c>
      <c r="C85" s="4" t="s">
        <v>423</v>
      </c>
      <c r="D85" s="4" t="s">
        <v>424</v>
      </c>
      <c r="E85" s="74" t="s">
        <v>146</v>
      </c>
      <c r="F85" s="55">
        <v>1</v>
      </c>
      <c r="G85" s="55">
        <v>1</v>
      </c>
      <c r="H85" s="55" t="str">
        <f>IF(Таблица3[[#This Row],[Разработано]]=1,"Разработано","НЕ разработано")</f>
        <v>Разработано</v>
      </c>
      <c r="I85" s="55" t="str">
        <f>_xlfn.XLOOKUP(Таблица3[[#This Row],[Par. ]],Table1[Par. ],Table1[Потенциальный субподрядчик],,0,1)</f>
        <v>KBV Datacom</v>
      </c>
      <c r="J85" s="55" t="s">
        <v>1186</v>
      </c>
    </row>
    <row r="86" spans="1:10" ht="30" x14ac:dyDescent="0.25">
      <c r="A86" s="16">
        <f>ROW()-ROW(Таблица3[[#Headers],[N]])</f>
        <v>85</v>
      </c>
      <c r="B86" s="46" t="s">
        <v>422</v>
      </c>
      <c r="C86" s="4" t="s">
        <v>423</v>
      </c>
      <c r="D86" s="4" t="s">
        <v>424</v>
      </c>
      <c r="E86" s="75" t="s">
        <v>49</v>
      </c>
      <c r="F86" s="55">
        <v>1</v>
      </c>
      <c r="G86" s="55">
        <v>1</v>
      </c>
      <c r="H86" s="55" t="str">
        <f>IF(Таблица3[[#This Row],[Разработано]]=1,"Разработано","НЕ разработано")</f>
        <v>Разработано</v>
      </c>
      <c r="I86" s="55" t="str">
        <f>_xlfn.XLOOKUP(Таблица3[[#This Row],[Par. ]],Table1[Par. ],Table1[Потенциальный субподрядчик],,0,1)</f>
        <v>KBV Datacom</v>
      </c>
      <c r="J86" s="55" t="s">
        <v>1186</v>
      </c>
    </row>
    <row r="87" spans="1:10" ht="30" x14ac:dyDescent="0.25">
      <c r="A87" s="16">
        <f>ROW()-ROW(Таблица3[[#Headers],[N]])</f>
        <v>86</v>
      </c>
      <c r="B87" s="46" t="s">
        <v>426</v>
      </c>
      <c r="C87" s="4" t="s">
        <v>427</v>
      </c>
      <c r="D87" s="4" t="s">
        <v>428</v>
      </c>
      <c r="E87" s="74" t="s">
        <v>429</v>
      </c>
      <c r="F87" s="55">
        <v>1</v>
      </c>
      <c r="G87" s="55">
        <v>1</v>
      </c>
      <c r="H87" s="55" t="str">
        <f>IF(Таблица3[[#This Row],[Разработано]]=1,"Разработано","НЕ разработано")</f>
        <v>Разработано</v>
      </c>
      <c r="I87" s="55" t="str">
        <f>_xlfn.XLOOKUP(Таблица3[[#This Row],[Par. ]],Table1[Par. ],Table1[Потенциальный субподрядчик],,0,1)</f>
        <v>KBV Datacom</v>
      </c>
      <c r="J87" s="55" t="s">
        <v>1113</v>
      </c>
    </row>
    <row r="88" spans="1:10" ht="30" x14ac:dyDescent="0.25">
      <c r="A88" s="16">
        <f>ROW()-ROW(Таблица3[[#Headers],[N]])</f>
        <v>87</v>
      </c>
      <c r="B88" s="46" t="s">
        <v>426</v>
      </c>
      <c r="C88" s="4" t="s">
        <v>427</v>
      </c>
      <c r="D88" s="4" t="s">
        <v>428</v>
      </c>
      <c r="E88" s="75" t="s">
        <v>49</v>
      </c>
      <c r="F88" s="55">
        <v>1</v>
      </c>
      <c r="G88" s="55">
        <v>1</v>
      </c>
      <c r="H88" s="55" t="str">
        <f>IF(Таблица3[[#This Row],[Разработано]]=1,"Разработано","НЕ разработано")</f>
        <v>Разработано</v>
      </c>
      <c r="I88" s="55" t="str">
        <f>_xlfn.XLOOKUP(Таблица3[[#This Row],[Par. ]],Table1[Par. ],Table1[Потенциальный субподрядчик],,0,1)</f>
        <v>KBV Datacom</v>
      </c>
      <c r="J88" s="55" t="s">
        <v>1113</v>
      </c>
    </row>
    <row r="89" spans="1:10" ht="45" x14ac:dyDescent="0.25">
      <c r="A89" s="16">
        <f>ROW()-ROW(Таблица3[[#Headers],[N]])</f>
        <v>88</v>
      </c>
      <c r="B89" s="46" t="s">
        <v>430</v>
      </c>
      <c r="C89" s="4" t="s">
        <v>431</v>
      </c>
      <c r="D89" s="4" t="s">
        <v>432</v>
      </c>
      <c r="E89" s="74" t="s">
        <v>92</v>
      </c>
      <c r="F89" s="55">
        <v>1</v>
      </c>
      <c r="G89" s="55">
        <v>1</v>
      </c>
      <c r="H89" s="55" t="str">
        <f>IF(Таблица3[[#This Row],[Разработано]]=1,"Разработано","НЕ разработано")</f>
        <v>Разработано</v>
      </c>
      <c r="I89" s="55">
        <f>_xlfn.XLOOKUP(Таблица3[[#This Row],[Par. ]],Table1[Par. ],Table1[Потенциальный субподрядчик],,0,1)</f>
        <v>0</v>
      </c>
      <c r="J89" s="55" t="s">
        <v>1169</v>
      </c>
    </row>
    <row r="90" spans="1:10" ht="45" x14ac:dyDescent="0.25">
      <c r="A90" s="16">
        <f>ROW()-ROW(Таблица3[[#Headers],[N]])</f>
        <v>89</v>
      </c>
      <c r="B90" s="46" t="s">
        <v>430</v>
      </c>
      <c r="C90" s="4" t="s">
        <v>431</v>
      </c>
      <c r="D90" s="4" t="s">
        <v>432</v>
      </c>
      <c r="E90" s="75" t="s">
        <v>49</v>
      </c>
      <c r="F90" s="55">
        <v>1</v>
      </c>
      <c r="G90" s="55">
        <v>1</v>
      </c>
      <c r="H90" s="55" t="str">
        <f>IF(Таблица3[[#This Row],[Разработано]]=1,"Разработано","НЕ разработано")</f>
        <v>Разработано</v>
      </c>
      <c r="I90" s="55">
        <f>_xlfn.XLOOKUP(Таблица3[[#This Row],[Par. ]],Table1[Par. ],Table1[Потенциальный субподрядчик],,0,1)</f>
        <v>0</v>
      </c>
      <c r="J90" s="55" t="s">
        <v>1169</v>
      </c>
    </row>
    <row r="91" spans="1:10" ht="45" x14ac:dyDescent="0.25">
      <c r="A91" s="16">
        <f>ROW()-ROW(Таблица3[[#Headers],[N]])</f>
        <v>90</v>
      </c>
      <c r="B91" s="46" t="s">
        <v>433</v>
      </c>
      <c r="C91" s="4" t="s">
        <v>434</v>
      </c>
      <c r="D91" s="4" t="s">
        <v>435</v>
      </c>
      <c r="E91" s="74" t="s">
        <v>92</v>
      </c>
      <c r="F91" s="55">
        <v>1</v>
      </c>
      <c r="G91" s="55">
        <v>1</v>
      </c>
      <c r="H91" s="55" t="str">
        <f>IF(Таблица3[[#This Row],[Разработано]]=1,"Разработано","НЕ разработано")</f>
        <v>Разработано</v>
      </c>
      <c r="I91" s="55" t="str">
        <f>_xlfn.XLOOKUP(Таблица3[[#This Row],[Par. ]],Table1[Par. ],Table1[Потенциальный субподрядчик],,0,1)</f>
        <v>Energointeh Kibernetika</v>
      </c>
      <c r="J91" s="55" t="s">
        <v>1105</v>
      </c>
    </row>
    <row r="92" spans="1:10" ht="45" x14ac:dyDescent="0.25">
      <c r="A92" s="16">
        <f>ROW()-ROW(Таблица3[[#Headers],[N]])</f>
        <v>91</v>
      </c>
      <c r="B92" s="46" t="s">
        <v>433</v>
      </c>
      <c r="C92" s="4" t="s">
        <v>434</v>
      </c>
      <c r="D92" s="4" t="s">
        <v>435</v>
      </c>
      <c r="E92" s="75" t="s">
        <v>49</v>
      </c>
      <c r="F92" s="55">
        <v>1</v>
      </c>
      <c r="G92" s="55">
        <v>1</v>
      </c>
      <c r="H92" s="55" t="str">
        <f>IF(Таблица3[[#This Row],[Разработано]]=1,"Разработано","НЕ разработано")</f>
        <v>Разработано</v>
      </c>
      <c r="I92" s="55" t="str">
        <f>_xlfn.XLOOKUP(Таблица3[[#This Row],[Par. ]],Table1[Par. ],Table1[Потенциальный субподрядчик],,0,1)</f>
        <v>Energointeh Kibernetika</v>
      </c>
      <c r="J92" s="55" t="s">
        <v>1105</v>
      </c>
    </row>
    <row r="93" spans="1:10" ht="30" x14ac:dyDescent="0.25">
      <c r="A93" s="16">
        <f>ROW()-ROW(Таблица3[[#Headers],[N]])</f>
        <v>92</v>
      </c>
      <c r="B93" s="46" t="s">
        <v>438</v>
      </c>
      <c r="C93" s="4" t="s">
        <v>439</v>
      </c>
      <c r="D93" s="4" t="s">
        <v>440</v>
      </c>
      <c r="E93" s="74" t="s">
        <v>92</v>
      </c>
      <c r="F93" s="55">
        <v>1</v>
      </c>
      <c r="G93" s="55">
        <v>1</v>
      </c>
      <c r="H93" s="55" t="str">
        <f>IF(Таблица3[[#This Row],[Разработано]]=1,"Разработано","НЕ разработано")</f>
        <v>Разработано</v>
      </c>
      <c r="I93" s="55" t="str">
        <f>_xlfn.XLOOKUP(Таблица3[[#This Row],[Par. ]],Table1[Par. ],Table1[Потенциальный субподрядчик],,0,1)</f>
        <v>KBV Datacom</v>
      </c>
      <c r="J93" s="55" t="s">
        <v>1113</v>
      </c>
    </row>
    <row r="94" spans="1:10" ht="30" x14ac:dyDescent="0.25">
      <c r="A94" s="16">
        <f>ROW()-ROW(Таблица3[[#Headers],[N]])</f>
        <v>93</v>
      </c>
      <c r="B94" s="46" t="s">
        <v>438</v>
      </c>
      <c r="C94" s="4" t="s">
        <v>439</v>
      </c>
      <c r="D94" s="4" t="s">
        <v>440</v>
      </c>
      <c r="E94" s="75" t="s">
        <v>49</v>
      </c>
      <c r="F94" s="55">
        <v>1</v>
      </c>
      <c r="G94" s="55">
        <v>1</v>
      </c>
      <c r="H94" s="55" t="str">
        <f>IF(Таблица3[[#This Row],[Разработано]]=1,"Разработано","НЕ разработано")</f>
        <v>Разработано</v>
      </c>
      <c r="I94" s="55" t="str">
        <f>_xlfn.XLOOKUP(Таблица3[[#This Row],[Par. ]],Table1[Par. ],Table1[Потенциальный субподрядчик],,0,1)</f>
        <v>KBV Datacom</v>
      </c>
      <c r="J94" s="55" t="s">
        <v>1113</v>
      </c>
    </row>
    <row r="95" spans="1:10" ht="45" x14ac:dyDescent="0.25">
      <c r="A95" s="16">
        <f>ROW()-ROW(Таблица3[[#Headers],[N]])</f>
        <v>94</v>
      </c>
      <c r="B95" s="46" t="s">
        <v>442</v>
      </c>
      <c r="C95" s="4" t="s">
        <v>443</v>
      </c>
      <c r="D95" s="4" t="s">
        <v>444</v>
      </c>
      <c r="E95" s="75" t="s">
        <v>139</v>
      </c>
      <c r="F95" s="55">
        <v>1</v>
      </c>
      <c r="G95" s="55">
        <v>1</v>
      </c>
      <c r="H95" s="55" t="str">
        <f>IF(Таблица3[[#This Row],[Разработано]]=1,"Разработано","НЕ разработано")</f>
        <v>Разработано</v>
      </c>
      <c r="I95" s="55" t="str">
        <f>_xlfn.XLOOKUP(Таблица3[[#This Row],[Par. ]],Table1[Par. ],Table1[Потенциальный субподрядчик],,0,1)</f>
        <v>Energointeh Kibernetika</v>
      </c>
      <c r="J95" s="55" t="s">
        <v>1105</v>
      </c>
    </row>
    <row r="96" spans="1:10" ht="45" x14ac:dyDescent="0.25">
      <c r="A96" s="16">
        <f>ROW()-ROW(Таблица3[[#Headers],[N]])</f>
        <v>95</v>
      </c>
      <c r="B96" s="46" t="s">
        <v>442</v>
      </c>
      <c r="C96" s="4" t="s">
        <v>443</v>
      </c>
      <c r="D96" s="4" t="s">
        <v>444</v>
      </c>
      <c r="E96" s="75" t="s">
        <v>49</v>
      </c>
      <c r="F96" s="55">
        <v>1</v>
      </c>
      <c r="G96" s="55">
        <v>1</v>
      </c>
      <c r="H96" s="55" t="str">
        <f>IF(Таблица3[[#This Row],[Разработано]]=1,"Разработано","НЕ разработано")</f>
        <v>Разработано</v>
      </c>
      <c r="I96" s="55" t="str">
        <f>_xlfn.XLOOKUP(Таблица3[[#This Row],[Par. ]],Table1[Par. ],Table1[Потенциальный субподрядчик],,0,1)</f>
        <v>Energointeh Kibernetika</v>
      </c>
      <c r="J96" s="55" t="s">
        <v>1105</v>
      </c>
    </row>
    <row r="97" spans="1:10" ht="30" x14ac:dyDescent="0.25">
      <c r="A97" s="16">
        <f>ROW()-ROW(Таблица3[[#Headers],[N]])</f>
        <v>96</v>
      </c>
      <c r="B97" s="46" t="s">
        <v>448</v>
      </c>
      <c r="C97" s="4" t="s">
        <v>449</v>
      </c>
      <c r="D97" s="4" t="s">
        <v>450</v>
      </c>
      <c r="E97" s="74" t="s">
        <v>139</v>
      </c>
      <c r="F97" s="55">
        <v>1</v>
      </c>
      <c r="G97" s="55">
        <v>1</v>
      </c>
      <c r="H97" s="55" t="str">
        <f>IF(Таблица3[[#This Row],[Разработано]]=1,"Разработано","НЕ разработано")</f>
        <v>Разработано</v>
      </c>
      <c r="I97" s="55" t="str">
        <f>_xlfn.XLOOKUP(Таблица3[[#This Row],[Par. ]],Table1[Par. ],Table1[Потенциальный субподрядчик],,0,1)</f>
        <v>Energointeh Kibernetika</v>
      </c>
      <c r="J97" s="55" t="s">
        <v>1105</v>
      </c>
    </row>
    <row r="98" spans="1:10" ht="30" x14ac:dyDescent="0.25">
      <c r="A98" s="16">
        <f>ROW()-ROW(Таблица3[[#Headers],[N]])</f>
        <v>97</v>
      </c>
      <c r="B98" s="46" t="s">
        <v>448</v>
      </c>
      <c r="C98" s="4" t="s">
        <v>449</v>
      </c>
      <c r="D98" s="4" t="s">
        <v>450</v>
      </c>
      <c r="E98" s="75" t="s">
        <v>49</v>
      </c>
      <c r="F98" s="55">
        <v>1</v>
      </c>
      <c r="G98" s="55">
        <v>1</v>
      </c>
      <c r="H98" s="55" t="str">
        <f>IF(Таблица3[[#This Row],[Разработано]]=1,"Разработано","НЕ разработано")</f>
        <v>Разработано</v>
      </c>
      <c r="I98" s="55" t="str">
        <f>_xlfn.XLOOKUP(Таблица3[[#This Row],[Par. ]],Table1[Par. ],Table1[Потенциальный субподрядчик],,0,1)</f>
        <v>Energointeh Kibernetika</v>
      </c>
      <c r="J98" s="55" t="s">
        <v>1105</v>
      </c>
    </row>
    <row r="99" spans="1:10" x14ac:dyDescent="0.25">
      <c r="A99" s="16">
        <f>ROW()-ROW(Таблица3[[#Headers],[N]])</f>
        <v>98</v>
      </c>
      <c r="B99" s="46" t="s">
        <v>451</v>
      </c>
      <c r="C99" s="4" t="s">
        <v>452</v>
      </c>
      <c r="D99" s="4" t="s">
        <v>453</v>
      </c>
      <c r="E99" s="74" t="s">
        <v>92</v>
      </c>
      <c r="F99" s="55">
        <v>1</v>
      </c>
      <c r="G99" s="55">
        <v>1</v>
      </c>
      <c r="H99" s="55" t="str">
        <f>IF(Таблица3[[#This Row],[Разработано]]=1,"Разработано","НЕ разработано")</f>
        <v>Разработано</v>
      </c>
      <c r="I99" s="55" t="str">
        <f>_xlfn.XLOOKUP(Таблица3[[#This Row],[Par. ]],Table1[Par. ],Table1[Потенциальный субподрядчик],,0,1)</f>
        <v>Energointeh Kibernetika</v>
      </c>
      <c r="J99" s="55" t="s">
        <v>1105</v>
      </c>
    </row>
    <row r="100" spans="1:10" x14ac:dyDescent="0.25">
      <c r="A100" s="16">
        <f>ROW()-ROW(Таблица3[[#Headers],[N]])</f>
        <v>99</v>
      </c>
      <c r="B100" s="46" t="s">
        <v>451</v>
      </c>
      <c r="C100" s="4" t="s">
        <v>452</v>
      </c>
      <c r="D100" s="4" t="s">
        <v>453</v>
      </c>
      <c r="E100" s="75" t="s">
        <v>49</v>
      </c>
      <c r="F100" s="55">
        <v>1</v>
      </c>
      <c r="G100" s="55">
        <v>1</v>
      </c>
      <c r="H100" s="55" t="str">
        <f>IF(Таблица3[[#This Row],[Разработано]]=1,"Разработано","НЕ разработано")</f>
        <v>Разработано</v>
      </c>
      <c r="I100" s="55" t="str">
        <f>_xlfn.XLOOKUP(Таблица3[[#This Row],[Par. ]],Table1[Par. ],Table1[Потенциальный субподрядчик],,0,1)</f>
        <v>Energointeh Kibernetika</v>
      </c>
      <c r="J100" s="55" t="s">
        <v>1105</v>
      </c>
    </row>
    <row r="101" spans="1:10" x14ac:dyDescent="0.25">
      <c r="A101" s="16">
        <f>ROW()-ROW(Таблица3[[#Headers],[N]])</f>
        <v>100</v>
      </c>
      <c r="B101" s="46" t="s">
        <v>454</v>
      </c>
      <c r="C101" s="4" t="s">
        <v>455</v>
      </c>
      <c r="D101" s="4" t="s">
        <v>456</v>
      </c>
      <c r="E101" s="74" t="s">
        <v>429</v>
      </c>
      <c r="F101" s="55">
        <v>1</v>
      </c>
      <c r="G101" s="55">
        <v>1</v>
      </c>
      <c r="H101" s="55" t="str">
        <f>IF(Таблица3[[#This Row],[Разработано]]=1,"Разработано","НЕ разработано")</f>
        <v>Разработано</v>
      </c>
      <c r="I101" s="55" t="str">
        <f>_xlfn.XLOOKUP(Таблица3[[#This Row],[Par. ]],Table1[Par. ],Table1[Потенциальный субподрядчик],,0,1)</f>
        <v>Energointeh Kibernetika</v>
      </c>
      <c r="J101" s="55" t="s">
        <v>1105</v>
      </c>
    </row>
    <row r="102" spans="1:10" x14ac:dyDescent="0.25">
      <c r="A102" s="16">
        <f>ROW()-ROW(Таблица3[[#Headers],[N]])</f>
        <v>101</v>
      </c>
      <c r="B102" s="46" t="s">
        <v>454</v>
      </c>
      <c r="C102" s="4" t="s">
        <v>455</v>
      </c>
      <c r="D102" s="4" t="s">
        <v>456</v>
      </c>
      <c r="E102" s="75" t="s">
        <v>49</v>
      </c>
      <c r="F102" s="55">
        <v>1</v>
      </c>
      <c r="G102" s="55">
        <v>1</v>
      </c>
      <c r="H102" s="55" t="str">
        <f>IF(Таблица3[[#This Row],[Разработано]]=1,"Разработано","НЕ разработано")</f>
        <v>Разработано</v>
      </c>
      <c r="I102" s="55" t="str">
        <f>_xlfn.XLOOKUP(Таблица3[[#This Row],[Par. ]],Table1[Par. ],Table1[Потенциальный субподрядчик],,0,1)</f>
        <v>Energointeh Kibernetika</v>
      </c>
      <c r="J102" s="55" t="s">
        <v>1105</v>
      </c>
    </row>
    <row r="103" spans="1:10" x14ac:dyDescent="0.25">
      <c r="A103" s="16">
        <f>ROW()-ROW(Таблица3[[#Headers],[N]])</f>
        <v>102</v>
      </c>
      <c r="B103" s="46" t="s">
        <v>457</v>
      </c>
      <c r="C103" s="4" t="s">
        <v>458</v>
      </c>
      <c r="D103" s="4" t="s">
        <v>459</v>
      </c>
      <c r="E103" s="74" t="s">
        <v>429</v>
      </c>
      <c r="F103" s="55">
        <v>1</v>
      </c>
      <c r="G103" s="55">
        <v>1</v>
      </c>
      <c r="H103" s="55" t="str">
        <f>IF(Таблица3[[#This Row],[Разработано]]=1,"Разработано","НЕ разработано")</f>
        <v>Разработано</v>
      </c>
      <c r="I103" s="55" t="str">
        <f>_xlfn.XLOOKUP(Таблица3[[#This Row],[Par. ]],Table1[Par. ],Table1[Потенциальный субподрядчик],,0,1)</f>
        <v>Energointeh Kibernetika</v>
      </c>
      <c r="J103" s="55" t="s">
        <v>1105</v>
      </c>
    </row>
    <row r="104" spans="1:10" x14ac:dyDescent="0.25">
      <c r="A104" s="16">
        <f>ROW()-ROW(Таблица3[[#Headers],[N]])</f>
        <v>103</v>
      </c>
      <c r="B104" s="46" t="s">
        <v>457</v>
      </c>
      <c r="C104" s="4" t="s">
        <v>458</v>
      </c>
      <c r="D104" s="4" t="s">
        <v>459</v>
      </c>
      <c r="E104" s="75" t="s">
        <v>49</v>
      </c>
      <c r="F104" s="55">
        <v>1</v>
      </c>
      <c r="G104" s="55">
        <v>1</v>
      </c>
      <c r="H104" s="55" t="str">
        <f>IF(Таблица3[[#This Row],[Разработано]]=1,"Разработано","НЕ разработано")</f>
        <v>Разработано</v>
      </c>
      <c r="I104" s="55" t="str">
        <f>_xlfn.XLOOKUP(Таблица3[[#This Row],[Par. ]],Table1[Par. ],Table1[Потенциальный субподрядчик],,0,1)</f>
        <v>Energointeh Kibernetika</v>
      </c>
      <c r="J104" s="55" t="s">
        <v>1105</v>
      </c>
    </row>
    <row r="105" spans="1:10" ht="30" x14ac:dyDescent="0.25">
      <c r="A105" s="16">
        <f>ROW()-ROW(Таблица3[[#Headers],[N]])</f>
        <v>104</v>
      </c>
      <c r="B105" s="46" t="s">
        <v>460</v>
      </c>
      <c r="C105" s="4" t="s">
        <v>461</v>
      </c>
      <c r="D105" s="4" t="s">
        <v>462</v>
      </c>
      <c r="E105" s="74" t="s">
        <v>92</v>
      </c>
      <c r="F105" s="55">
        <v>1</v>
      </c>
      <c r="G105" s="55">
        <v>1</v>
      </c>
      <c r="H105" s="55" t="str">
        <f>IF(Таблица3[[#This Row],[Разработано]]=1,"Разработано","НЕ разработано")</f>
        <v>Разработано</v>
      </c>
      <c r="I105" s="55" t="str">
        <f>_xlfn.XLOOKUP(Таблица3[[#This Row],[Par. ]],Table1[Par. ],Table1[Потенциальный субподрядчик],,0,1)</f>
        <v>Energointeh Kibernetika</v>
      </c>
      <c r="J105" s="55" t="s">
        <v>1105</v>
      </c>
    </row>
    <row r="106" spans="1:10" ht="30" x14ac:dyDescent="0.25">
      <c r="A106" s="16">
        <f>ROW()-ROW(Таблица3[[#Headers],[N]])</f>
        <v>105</v>
      </c>
      <c r="B106" s="46" t="s">
        <v>460</v>
      </c>
      <c r="C106" s="4" t="s">
        <v>461</v>
      </c>
      <c r="D106" s="4" t="s">
        <v>462</v>
      </c>
      <c r="E106" s="75" t="s">
        <v>49</v>
      </c>
      <c r="F106" s="55">
        <v>1</v>
      </c>
      <c r="G106" s="55">
        <v>1</v>
      </c>
      <c r="H106" s="55" t="str">
        <f>IF(Таблица3[[#This Row],[Разработано]]=1,"Разработано","НЕ разработано")</f>
        <v>Разработано</v>
      </c>
      <c r="I106" s="55" t="str">
        <f>_xlfn.XLOOKUP(Таблица3[[#This Row],[Par. ]],Table1[Par. ],Table1[Потенциальный субподрядчик],,0,1)</f>
        <v>Energointeh Kibernetika</v>
      </c>
      <c r="J106" s="55" t="s">
        <v>1105</v>
      </c>
    </row>
    <row r="107" spans="1:10" ht="45" x14ac:dyDescent="0.25">
      <c r="A107" s="16">
        <f>ROW()-ROW(Таблица3[[#Headers],[N]])</f>
        <v>106</v>
      </c>
      <c r="B107" s="46" t="s">
        <v>526</v>
      </c>
      <c r="C107" s="4" t="s">
        <v>527</v>
      </c>
      <c r="D107" s="4" t="s">
        <v>528</v>
      </c>
      <c r="E107" s="74" t="s">
        <v>92</v>
      </c>
      <c r="F107" s="55">
        <v>1</v>
      </c>
      <c r="G107" s="55">
        <v>1</v>
      </c>
      <c r="H107" s="55" t="str">
        <f>IF(Таблица3[[#This Row],[Разработано]]=1,"Разработано","НЕ разработано")</f>
        <v>Разработано</v>
      </c>
      <c r="I107" s="55" t="str">
        <f>_xlfn.XLOOKUP(Таблица3[[#This Row],[Par. ]],Table1[Par. ],Table1[Потенциальный субподрядчик],,0,1)</f>
        <v>Energointeh Kibernetika / VULKAN INŽENJERING</v>
      </c>
      <c r="J107" s="55" t="s">
        <v>1187</v>
      </c>
    </row>
    <row r="108" spans="1:10" ht="30" x14ac:dyDescent="0.25">
      <c r="A108" s="16">
        <f>ROW()-ROW(Таблица3[[#Headers],[N]])</f>
        <v>107</v>
      </c>
      <c r="B108" s="46" t="s">
        <v>531</v>
      </c>
      <c r="C108" s="4" t="s">
        <v>532</v>
      </c>
      <c r="D108" s="4" t="s">
        <v>533</v>
      </c>
      <c r="E108" s="74" t="s">
        <v>150</v>
      </c>
      <c r="F108" s="55">
        <v>1</v>
      </c>
      <c r="G108" s="55">
        <v>1</v>
      </c>
      <c r="H108" s="55" t="str">
        <f>IF(Таблица3[[#This Row],[Разработано]]=1,"Разработано","НЕ разработано")</f>
        <v>Разработано</v>
      </c>
      <c r="I108" s="55" t="str">
        <f>_xlfn.XLOOKUP(Таблица3[[#This Row],[Par. ]],Table1[Par. ],Table1[Потенциальный субподрядчик],,0,1)</f>
        <v>Energointeh Kibernetika / VULKAN INŽENJERING</v>
      </c>
      <c r="J108" s="55" t="s">
        <v>1187</v>
      </c>
    </row>
    <row r="109" spans="1:10" ht="30" x14ac:dyDescent="0.25">
      <c r="A109" s="16">
        <f>ROW()-ROW(Таблица3[[#Headers],[N]])</f>
        <v>108</v>
      </c>
      <c r="B109" s="46" t="s">
        <v>531</v>
      </c>
      <c r="C109" s="4" t="s">
        <v>532</v>
      </c>
      <c r="D109" s="4" t="s">
        <v>533</v>
      </c>
      <c r="E109" s="74" t="s">
        <v>92</v>
      </c>
      <c r="F109" s="55">
        <v>1</v>
      </c>
      <c r="G109" s="55">
        <v>1</v>
      </c>
      <c r="H109" s="55" t="str">
        <f>IF(Таблица3[[#This Row],[Разработано]]=1,"Разработано","НЕ разработано")</f>
        <v>Разработано</v>
      </c>
      <c r="I109" s="55" t="str">
        <f>_xlfn.XLOOKUP(Таблица3[[#This Row],[Par. ]],Table1[Par. ],Table1[Потенциальный субподрядчик],,0,1)</f>
        <v>Energointeh Kibernetika / VULKAN INŽENJERING</v>
      </c>
      <c r="J109" s="55" t="s">
        <v>1187</v>
      </c>
    </row>
    <row r="110" spans="1:10" ht="30" x14ac:dyDescent="0.25">
      <c r="A110" s="16">
        <f>ROW()-ROW(Таблица3[[#Headers],[N]])</f>
        <v>109</v>
      </c>
      <c r="B110" s="46" t="s">
        <v>534</v>
      </c>
      <c r="C110" s="4" t="s">
        <v>535</v>
      </c>
      <c r="D110" s="4" t="s">
        <v>536</v>
      </c>
      <c r="E110" s="74" t="s">
        <v>92</v>
      </c>
      <c r="F110" s="55">
        <v>1</v>
      </c>
      <c r="G110" s="55">
        <v>1</v>
      </c>
      <c r="H110" s="55" t="str">
        <f>IF(Таблица3[[#This Row],[Разработано]]=1,"Разработано","НЕ разработано")</f>
        <v>Разработано</v>
      </c>
      <c r="I110" s="55" t="str">
        <f>_xlfn.XLOOKUP(Таблица3[[#This Row],[Par. ]],Table1[Par. ],Table1[Потенциальный субподрядчик],,0,1)</f>
        <v>VULKAN INŽENJERING</v>
      </c>
      <c r="J110" s="55" t="s">
        <v>1167</v>
      </c>
    </row>
    <row r="111" spans="1:10" ht="30" x14ac:dyDescent="0.25">
      <c r="A111" s="16">
        <f>ROW()-ROW(Таблица3[[#Headers],[N]])</f>
        <v>110</v>
      </c>
      <c r="B111" s="46" t="s">
        <v>548</v>
      </c>
      <c r="C111" s="4" t="s">
        <v>549</v>
      </c>
      <c r="D111" s="4" t="s">
        <v>550</v>
      </c>
      <c r="E111" s="74" t="s">
        <v>150</v>
      </c>
      <c r="F111" s="55">
        <v>1</v>
      </c>
      <c r="G111" s="55">
        <v>1</v>
      </c>
      <c r="H111" s="55" t="str">
        <f>IF(Таблица3[[#This Row],[Разработано]]=1,"Разработано","НЕ разработано")</f>
        <v>Разработано</v>
      </c>
      <c r="I111" s="55" t="str">
        <f>_xlfn.XLOOKUP(Таблица3[[#This Row],[Par. ]],Table1[Par. ],Table1[Потенциальный субподрядчик],,0,1)</f>
        <v>Energointeh Kibernetika</v>
      </c>
      <c r="J111" s="55" t="s">
        <v>1105</v>
      </c>
    </row>
    <row r="112" spans="1:10" ht="30" x14ac:dyDescent="0.25">
      <c r="A112" s="16">
        <f>ROW()-ROW(Таблица3[[#Headers],[N]])</f>
        <v>111</v>
      </c>
      <c r="B112" s="46" t="s">
        <v>551</v>
      </c>
      <c r="C112" s="4" t="s">
        <v>552</v>
      </c>
      <c r="D112" s="4" t="s">
        <v>553</v>
      </c>
      <c r="E112" s="74" t="s">
        <v>92</v>
      </c>
      <c r="F112" s="55">
        <v>1</v>
      </c>
      <c r="G112" s="55">
        <v>1</v>
      </c>
      <c r="H112" s="55" t="str">
        <f>IF(Таблица3[[#This Row],[Разработано]]=1,"Разработано","НЕ разработано")</f>
        <v>Разработано</v>
      </c>
      <c r="I112" s="55" t="str">
        <f>_xlfn.XLOOKUP(Таблица3[[#This Row],[Par. ]],Table1[Par. ],Table1[Потенциальный субподрядчик],,0,1)</f>
        <v>Energointeh Kibernetika</v>
      </c>
      <c r="J112" s="55" t="s">
        <v>1105</v>
      </c>
    </row>
    <row r="113" spans="1:10" ht="30" x14ac:dyDescent="0.25">
      <c r="A113" s="16">
        <f>ROW()-ROW(Таблица3[[#Headers],[N]])</f>
        <v>112</v>
      </c>
      <c r="B113" s="46" t="s">
        <v>554</v>
      </c>
      <c r="C113" s="4" t="s">
        <v>555</v>
      </c>
      <c r="D113" s="4" t="s">
        <v>556</v>
      </c>
      <c r="E113" s="74" t="s">
        <v>211</v>
      </c>
      <c r="F113" s="55">
        <v>1</v>
      </c>
      <c r="G113" s="55">
        <v>1</v>
      </c>
      <c r="H113" s="55" t="str">
        <f>IF(Таблица3[[#This Row],[Разработано]]=1,"Разработано","НЕ разработано")</f>
        <v>Разработано</v>
      </c>
      <c r="I113" s="55" t="str">
        <f>_xlfn.XLOOKUP(Таблица3[[#This Row],[Par. ]],Table1[Par. ],Table1[Потенциальный субподрядчик],,0,1)</f>
        <v>Energointeh Kibernetika</v>
      </c>
      <c r="J113" s="55" t="s">
        <v>1105</v>
      </c>
    </row>
    <row r="114" spans="1:10" ht="30" x14ac:dyDescent="0.25">
      <c r="A114" s="16">
        <f>ROW()-ROW(Таблица3[[#Headers],[N]])</f>
        <v>113</v>
      </c>
      <c r="B114" s="46" t="s">
        <v>561</v>
      </c>
      <c r="C114" s="4" t="s">
        <v>562</v>
      </c>
      <c r="D114" s="4" t="s">
        <v>563</v>
      </c>
      <c r="E114" s="74" t="s">
        <v>92</v>
      </c>
      <c r="F114" s="55">
        <v>1</v>
      </c>
      <c r="G114" s="55">
        <v>1</v>
      </c>
      <c r="H114" s="55" t="str">
        <f>IF(Таблица3[[#This Row],[Разработано]]=1,"Разработано","НЕ разработано")</f>
        <v>Разработано</v>
      </c>
      <c r="I114" s="55" t="str">
        <f>_xlfn.XLOOKUP(Таблица3[[#This Row],[Par. ]],Table1[Par. ],Table1[Потенциальный субподрядчик],,0,1)</f>
        <v>Drager</v>
      </c>
      <c r="J114" s="55" t="s">
        <v>1185</v>
      </c>
    </row>
    <row r="115" spans="1:10" ht="21.75" customHeight="1" x14ac:dyDescent="0.25">
      <c r="A115" s="16">
        <f>ROW()-ROW(Таблица3[[#Headers],[N]])</f>
        <v>114</v>
      </c>
      <c r="B115" s="46" t="s">
        <v>565</v>
      </c>
      <c r="C115" s="4" t="s">
        <v>566</v>
      </c>
      <c r="D115" s="4" t="s">
        <v>567</v>
      </c>
      <c r="E115" s="74" t="s">
        <v>92</v>
      </c>
      <c r="F115" s="55">
        <v>1</v>
      </c>
      <c r="G115" s="55">
        <v>1</v>
      </c>
      <c r="H115" s="55" t="str">
        <f>IF(Таблица3[[#This Row],[Разработано]]=1,"Разработано","НЕ разработано")</f>
        <v>Разработано</v>
      </c>
      <c r="I115" s="55" t="str">
        <f>_xlfn.XLOOKUP(Таблица3[[#This Row],[Par. ]],Table1[Par. ],Table1[Потенциальный субподрядчик],,0,1)</f>
        <v>Energointeh Kibernetika</v>
      </c>
      <c r="J115" s="55" t="s">
        <v>1105</v>
      </c>
    </row>
    <row r="116" spans="1:10" ht="30" x14ac:dyDescent="0.25">
      <c r="A116" s="16">
        <f>ROW()-ROW(Таблица3[[#Headers],[N]])</f>
        <v>115</v>
      </c>
      <c r="B116" s="46" t="s">
        <v>568</v>
      </c>
      <c r="C116" s="4" t="s">
        <v>569</v>
      </c>
      <c r="D116" s="4" t="s">
        <v>570</v>
      </c>
      <c r="E116" s="75" t="s">
        <v>211</v>
      </c>
      <c r="F116" s="55">
        <v>1</v>
      </c>
      <c r="G116" s="55">
        <v>1</v>
      </c>
      <c r="H116" s="55" t="str">
        <f>IF(Таблица3[[#This Row],[Разработано]]=1,"Разработано","НЕ разработано")</f>
        <v>Разработано</v>
      </c>
      <c r="I116" s="55" t="str">
        <f>_xlfn.XLOOKUP(Таблица3[[#This Row],[Par. ]],Table1[Par. ],Table1[Потенциальный субподрядчик],,0,1)</f>
        <v>Energointeh Kibernetika</v>
      </c>
      <c r="J116" s="55" t="s">
        <v>1105</v>
      </c>
    </row>
    <row r="117" spans="1:10" ht="30" x14ac:dyDescent="0.25">
      <c r="A117" s="16">
        <f>ROW()-ROW(Таблица3[[#Headers],[N]])</f>
        <v>116</v>
      </c>
      <c r="B117" s="46" t="s">
        <v>571</v>
      </c>
      <c r="C117" s="4" t="s">
        <v>572</v>
      </c>
      <c r="D117" s="4" t="s">
        <v>573</v>
      </c>
      <c r="E117" s="74" t="s">
        <v>150</v>
      </c>
      <c r="F117" s="55">
        <v>1</v>
      </c>
      <c r="G117" s="55">
        <v>1</v>
      </c>
      <c r="H117" s="55" t="str">
        <f>IF(Таблица3[[#This Row],[Разработано]]=1,"Разработано","НЕ разработано")</f>
        <v>Разработано</v>
      </c>
      <c r="I117" s="55" t="str">
        <f>_xlfn.XLOOKUP(Таблица3[[#This Row],[Par. ]],Table1[Par. ],Table1[Потенциальный субподрядчик],,0,1)</f>
        <v>Energointeh Kibernetika</v>
      </c>
      <c r="J117" s="55" t="s">
        <v>1105</v>
      </c>
    </row>
    <row r="118" spans="1:10" ht="30" x14ac:dyDescent="0.25">
      <c r="A118" s="16">
        <f>ROW()-ROW(Таблица3[[#Headers],[N]])</f>
        <v>117</v>
      </c>
      <c r="B118" s="46" t="s">
        <v>574</v>
      </c>
      <c r="C118" s="4" t="s">
        <v>575</v>
      </c>
      <c r="D118" s="4" t="s">
        <v>576</v>
      </c>
      <c r="E118" s="74" t="s">
        <v>92</v>
      </c>
      <c r="F118" s="55">
        <v>1</v>
      </c>
      <c r="G118" s="55">
        <v>1</v>
      </c>
      <c r="H118" s="55" t="str">
        <f>IF(Таблица3[[#This Row],[Разработано]]=1,"Разработано","НЕ разработано")</f>
        <v>Разработано</v>
      </c>
      <c r="I118" s="55" t="str">
        <f>_xlfn.XLOOKUP(Таблица3[[#This Row],[Par. ]],Table1[Par. ],Table1[Потенциальный субподрядчик],,0,1)</f>
        <v>Energointeh Kibernetika</v>
      </c>
      <c r="J118" s="55" t="s">
        <v>1105</v>
      </c>
    </row>
    <row r="119" spans="1:10" ht="30" x14ac:dyDescent="0.25">
      <c r="A119" s="16">
        <f>ROW()-ROW(Таблица3[[#Headers],[N]])</f>
        <v>118</v>
      </c>
      <c r="B119" s="46" t="s">
        <v>577</v>
      </c>
      <c r="C119" s="4" t="s">
        <v>578</v>
      </c>
      <c r="D119" s="4" t="s">
        <v>579</v>
      </c>
      <c r="E119" s="74" t="s">
        <v>211</v>
      </c>
      <c r="F119" s="55">
        <v>1</v>
      </c>
      <c r="G119" s="55">
        <v>1</v>
      </c>
      <c r="H119" s="55" t="str">
        <f>IF(Таблица3[[#This Row],[Разработано]]=1,"Разработано","НЕ разработано")</f>
        <v>Разработано</v>
      </c>
      <c r="I119" s="55" t="str">
        <f>_xlfn.XLOOKUP(Таблица3[[#This Row],[Par. ]],Table1[Par. ],Table1[Потенциальный субподрядчик],,0,1)</f>
        <v>Energointeh Kibernetika</v>
      </c>
      <c r="J119" s="55" t="s">
        <v>1105</v>
      </c>
    </row>
    <row r="120" spans="1:10" ht="45" x14ac:dyDescent="0.25">
      <c r="A120" s="16">
        <f>ROW()-ROW(Таблица3[[#Headers],[N]])</f>
        <v>119</v>
      </c>
      <c r="B120" s="46" t="s">
        <v>580</v>
      </c>
      <c r="C120" s="4" t="s">
        <v>581</v>
      </c>
      <c r="D120" s="4" t="s">
        <v>582</v>
      </c>
      <c r="E120" s="74" t="s">
        <v>211</v>
      </c>
      <c r="F120" s="55">
        <v>1</v>
      </c>
      <c r="G120" s="55">
        <v>1</v>
      </c>
      <c r="H120" s="55" t="str">
        <f>IF(Таблица3[[#This Row],[Разработано]]=1,"Разработано","НЕ разработано")</f>
        <v>Разработано</v>
      </c>
      <c r="I120" s="55" t="str">
        <f>_xlfn.XLOOKUP(Таблица3[[#This Row],[Par. ]],Table1[Par. ],Table1[Потенциальный субподрядчик],,0,1)</f>
        <v>Energointeh Kibernetika</v>
      </c>
      <c r="J120" s="55" t="s">
        <v>1105</v>
      </c>
    </row>
    <row r="121" spans="1:10" ht="60" x14ac:dyDescent="0.25">
      <c r="A121" s="16">
        <f>ROW()-ROW(Таблица3[[#Headers],[N]])</f>
        <v>120</v>
      </c>
      <c r="B121" s="46" t="s">
        <v>583</v>
      </c>
      <c r="C121" s="4" t="s">
        <v>584</v>
      </c>
      <c r="D121" s="4" t="s">
        <v>585</v>
      </c>
      <c r="E121" s="74" t="s">
        <v>211</v>
      </c>
      <c r="F121" s="55">
        <v>1</v>
      </c>
      <c r="G121" s="55">
        <v>1</v>
      </c>
      <c r="H121" s="55" t="str">
        <f>IF(Таблица3[[#This Row],[Разработано]]=1,"Разработано","НЕ разработано")</f>
        <v>Разработано</v>
      </c>
      <c r="I121" s="55" t="str">
        <f>_xlfn.XLOOKUP(Таблица3[[#This Row],[Par. ]],Table1[Par. ],Table1[Потенциальный субподрядчик],,0,1)</f>
        <v>Energointeh Kibernetika</v>
      </c>
      <c r="J121" s="55" t="s">
        <v>1105</v>
      </c>
    </row>
    <row r="122" spans="1:10" ht="90" x14ac:dyDescent="0.25">
      <c r="A122" s="16">
        <f>ROW()-ROW(Таблица3[[#Headers],[N]])</f>
        <v>121</v>
      </c>
      <c r="B122" s="64" t="s">
        <v>593</v>
      </c>
      <c r="C122" s="26" t="s">
        <v>594</v>
      </c>
      <c r="D122" s="26" t="s">
        <v>595</v>
      </c>
      <c r="E122" s="76" t="s">
        <v>55</v>
      </c>
      <c r="F122" s="55">
        <v>1</v>
      </c>
      <c r="G122" s="55">
        <v>0</v>
      </c>
      <c r="H122" s="55" t="str">
        <f>IF(Таблица3[[#This Row],[Разработано]]=1,"Разработано","НЕ разработано")</f>
        <v>НЕ разработано</v>
      </c>
      <c r="I122" s="55" t="str">
        <f>_xlfn.XLOOKUP(Таблица3[[#This Row],[Par. ]],Table1[Par. ],Table1[Потенциальный субподрядчик],,0,1)</f>
        <v>TMS CEE</v>
      </c>
      <c r="J122" s="55"/>
    </row>
    <row r="123" spans="1:10" x14ac:dyDescent="0.25">
      <c r="A123" s="16">
        <f>ROW()-ROW(Таблица3[[#Headers],[N]])</f>
        <v>122</v>
      </c>
      <c r="B123" s="46" t="s">
        <v>603</v>
      </c>
      <c r="C123" s="4" t="s">
        <v>604</v>
      </c>
      <c r="D123" s="4" t="s">
        <v>605</v>
      </c>
      <c r="E123" s="74" t="s">
        <v>49</v>
      </c>
      <c r="F123" s="55">
        <v>1</v>
      </c>
      <c r="G123" s="55">
        <v>1</v>
      </c>
      <c r="H123" s="55" t="str">
        <f>IF(Таблица3[[#This Row],[Разработано]]=1,"Разработано","НЕ разработано")</f>
        <v>Разработано</v>
      </c>
      <c r="I123" s="55">
        <f>_xlfn.XLOOKUP(Таблица3[[#This Row],[Par. ]],Table1[Par. ],Table1[Потенциальный субподрядчик],,0,1)</f>
        <v>0</v>
      </c>
      <c r="J123" s="55" t="s">
        <v>1169</v>
      </c>
    </row>
    <row r="124" spans="1:10" x14ac:dyDescent="0.25">
      <c r="A124" s="16">
        <f>ROW()-ROW(Таблица3[[#Headers],[N]])</f>
        <v>123</v>
      </c>
      <c r="B124" s="46" t="s">
        <v>608</v>
      </c>
      <c r="C124" s="4" t="s">
        <v>609</v>
      </c>
      <c r="D124" s="4" t="s">
        <v>610</v>
      </c>
      <c r="E124" s="74" t="s">
        <v>49</v>
      </c>
      <c r="F124" s="55">
        <v>1</v>
      </c>
      <c r="G124" s="55">
        <v>1</v>
      </c>
      <c r="H124" s="55" t="str">
        <f>IF(Таблица3[[#This Row],[Разработано]]=1,"Разработано","НЕ разработано")</f>
        <v>Разработано</v>
      </c>
      <c r="I124" s="55">
        <f>_xlfn.XLOOKUP(Таблица3[[#This Row],[Par. ]],Table1[Par. ],Table1[Потенциальный субподрядчик],,0,1)</f>
        <v>0</v>
      </c>
      <c r="J124" s="55" t="s">
        <v>1169</v>
      </c>
    </row>
    <row r="125" spans="1:10" x14ac:dyDescent="0.25">
      <c r="A125" s="16">
        <f>ROW()-ROW(Таблица3[[#Headers],[N]])</f>
        <v>124</v>
      </c>
      <c r="B125" s="46" t="s">
        <v>611</v>
      </c>
      <c r="C125" s="4" t="s">
        <v>612</v>
      </c>
      <c r="D125" s="4" t="s">
        <v>613</v>
      </c>
      <c r="E125" s="74" t="s">
        <v>49</v>
      </c>
      <c r="F125" s="55">
        <v>1</v>
      </c>
      <c r="G125" s="55">
        <v>1</v>
      </c>
      <c r="H125" s="55" t="str">
        <f>IF(Таблица3[[#This Row],[Разработано]]=1,"Разработано","НЕ разработано")</f>
        <v>Разработано</v>
      </c>
      <c r="I125" s="55">
        <f>_xlfn.XLOOKUP(Таблица3[[#This Row],[Par. ]],Table1[Par. ],Table1[Потенциальный субподрядчик],,0,1)</f>
        <v>0</v>
      </c>
      <c r="J125" s="55" t="s">
        <v>1169</v>
      </c>
    </row>
    <row r="126" spans="1:10" x14ac:dyDescent="0.25">
      <c r="A126" s="16">
        <f>ROW()-ROW(Таблица3[[#Headers],[N]])</f>
        <v>125</v>
      </c>
      <c r="B126" s="46" t="s">
        <v>614</v>
      </c>
      <c r="C126" s="4" t="s">
        <v>615</v>
      </c>
      <c r="D126" s="4" t="s">
        <v>616</v>
      </c>
      <c r="E126" s="74" t="s">
        <v>49</v>
      </c>
      <c r="F126" s="55">
        <v>1</v>
      </c>
      <c r="G126" s="55">
        <v>1</v>
      </c>
      <c r="H126" s="55" t="str">
        <f>IF(Таблица3[[#This Row],[Разработано]]=1,"Разработано","НЕ разработано")</f>
        <v>Разработано</v>
      </c>
      <c r="I126" s="55">
        <f>_xlfn.XLOOKUP(Таблица3[[#This Row],[Par. ]],Table1[Par. ],Table1[Потенциальный субподрядчик],,0,1)</f>
        <v>0</v>
      </c>
      <c r="J126" s="55" t="s">
        <v>1169</v>
      </c>
    </row>
    <row r="127" spans="1:10" x14ac:dyDescent="0.25">
      <c r="A127" s="16">
        <f>ROW()-ROW(Таблица3[[#Headers],[N]])</f>
        <v>126</v>
      </c>
      <c r="B127" s="46" t="s">
        <v>617</v>
      </c>
      <c r="C127" s="4" t="s">
        <v>618</v>
      </c>
      <c r="D127" s="4" t="s">
        <v>619</v>
      </c>
      <c r="E127" s="74" t="s">
        <v>49</v>
      </c>
      <c r="F127" s="55">
        <v>1</v>
      </c>
      <c r="G127" s="55">
        <v>1</v>
      </c>
      <c r="H127" s="55" t="str">
        <f>IF(Таблица3[[#This Row],[Разработано]]=1,"Разработано","НЕ разработано")</f>
        <v>Разработано</v>
      </c>
      <c r="I127" s="55" t="str">
        <f>_xlfn.XLOOKUP(Таблица3[[#This Row],[Par. ]],Table1[Par. ],Table1[Потенциальный субподрядчик],,0,1)</f>
        <v>SIEMENS</v>
      </c>
      <c r="J127" s="55"/>
    </row>
    <row r="128" spans="1:10" x14ac:dyDescent="0.25">
      <c r="A128" s="16">
        <f>ROW()-ROW(Таблица3[[#Headers],[N]])</f>
        <v>127</v>
      </c>
      <c r="B128" s="46" t="s">
        <v>621</v>
      </c>
      <c r="C128" s="4" t="s">
        <v>622</v>
      </c>
      <c r="D128" s="4" t="s">
        <v>622</v>
      </c>
      <c r="E128" s="74" t="s">
        <v>49</v>
      </c>
      <c r="F128" s="55">
        <v>1</v>
      </c>
      <c r="G128" s="55">
        <v>1</v>
      </c>
      <c r="H128" s="55" t="str">
        <f>IF(Таблица3[[#This Row],[Разработано]]=1,"Разработано","НЕ разработано")</f>
        <v>Разработано</v>
      </c>
      <c r="I128" s="55" t="str">
        <f>_xlfn.XLOOKUP(Таблица3[[#This Row],[Par. ]],Table1[Par. ],Table1[Потенциальный субподрядчик],,0,1)</f>
        <v>KBV Datacom</v>
      </c>
      <c r="J128" s="55"/>
    </row>
    <row r="129" spans="1:10" x14ac:dyDescent="0.25">
      <c r="A129" s="16">
        <f>ROW()-ROW(Таблица3[[#Headers],[N]])</f>
        <v>128</v>
      </c>
      <c r="B129" s="46" t="s">
        <v>623</v>
      </c>
      <c r="C129" s="4" t="s">
        <v>624</v>
      </c>
      <c r="D129" s="4" t="s">
        <v>624</v>
      </c>
      <c r="E129" s="74" t="s">
        <v>49</v>
      </c>
      <c r="F129" s="55">
        <v>1</v>
      </c>
      <c r="G129" s="55">
        <v>1</v>
      </c>
      <c r="H129" s="55" t="str">
        <f>IF(Таблица3[[#This Row],[Разработано]]=1,"Разработано","НЕ разработано")</f>
        <v>Разработано</v>
      </c>
      <c r="I129" s="55">
        <f>_xlfn.XLOOKUP(Таблица3[[#This Row],[Par. ]],Table1[Par. ],Table1[Потенциальный субподрядчик],,0,1)</f>
        <v>0</v>
      </c>
      <c r="J129" s="55" t="s">
        <v>1169</v>
      </c>
    </row>
    <row r="130" spans="1:10" x14ac:dyDescent="0.25">
      <c r="A130" s="16">
        <f>ROW()-ROW(Таблица3[[#Headers],[N]])</f>
        <v>129</v>
      </c>
      <c r="B130" s="46" t="s">
        <v>625</v>
      </c>
      <c r="C130" s="4" t="s">
        <v>626</v>
      </c>
      <c r="D130" s="4" t="s">
        <v>626</v>
      </c>
      <c r="E130" s="74" t="s">
        <v>49</v>
      </c>
      <c r="F130" s="55">
        <v>1</v>
      </c>
      <c r="G130" s="55">
        <v>1</v>
      </c>
      <c r="H130" s="55" t="str">
        <f>IF(Таблица3[[#This Row],[Разработано]]=1,"Разработано","НЕ разработано")</f>
        <v>Разработано</v>
      </c>
      <c r="I130" s="55">
        <f>_xlfn.XLOOKUP(Таблица3[[#This Row],[Par. ]],Table1[Par. ],Table1[Потенциальный субподрядчик],,0,1)</f>
        <v>0</v>
      </c>
      <c r="J130" s="55" t="s">
        <v>1169</v>
      </c>
    </row>
    <row r="131" spans="1:10" ht="30" x14ac:dyDescent="0.25">
      <c r="A131" s="16">
        <f>ROW()-ROW(Таблица3[[#Headers],[N]])</f>
        <v>130</v>
      </c>
      <c r="B131" s="46" t="s">
        <v>631</v>
      </c>
      <c r="C131" s="4" t="s">
        <v>632</v>
      </c>
      <c r="D131" s="4" t="s">
        <v>633</v>
      </c>
      <c r="E131" s="74" t="s">
        <v>49</v>
      </c>
      <c r="F131" s="55">
        <v>1</v>
      </c>
      <c r="G131" s="55">
        <v>1</v>
      </c>
      <c r="H131" s="55" t="str">
        <f>IF(Таблица3[[#This Row],[Разработано]]=1,"Разработано","НЕ разработано")</f>
        <v>Разработано</v>
      </c>
      <c r="I131" s="55" t="str">
        <f>_xlfn.XLOOKUP(Таблица3[[#This Row],[Par. ]],Table1[Par. ],Table1[Потенциальный субподрядчик],,0,1)</f>
        <v>DTA / VULKAN INŽENJERING</v>
      </c>
      <c r="J131" s="55"/>
    </row>
    <row r="132" spans="1:10" ht="30" x14ac:dyDescent="0.25">
      <c r="A132" s="16">
        <f>ROW()-ROW(Таблица3[[#Headers],[N]])</f>
        <v>131</v>
      </c>
      <c r="B132" s="46" t="s">
        <v>635</v>
      </c>
      <c r="C132" s="4" t="s">
        <v>636</v>
      </c>
      <c r="D132" s="4" t="s">
        <v>637</v>
      </c>
      <c r="E132" s="74" t="s">
        <v>92</v>
      </c>
      <c r="F132" s="55">
        <v>1</v>
      </c>
      <c r="G132" s="55">
        <v>1</v>
      </c>
      <c r="H132" s="55" t="str">
        <f>IF(Таблица3[[#This Row],[Разработано]]=1,"Разработано","НЕ разработано")</f>
        <v>Разработано</v>
      </c>
      <c r="I132" s="55" t="str">
        <f>_xlfn.XLOOKUP(Таблица3[[#This Row],[Par. ]],Table1[Par. ],Table1[Потенциальный субподрядчик],,0,1)</f>
        <v>Energointeh Kibernetika / VULKAN INŽENJERING</v>
      </c>
      <c r="J132" s="55" t="s">
        <v>1187</v>
      </c>
    </row>
    <row r="133" spans="1:10" ht="30" x14ac:dyDescent="0.25">
      <c r="A133" s="16">
        <f>ROW()-ROW(Таблица3[[#Headers],[N]])</f>
        <v>132</v>
      </c>
      <c r="B133" s="46" t="s">
        <v>638</v>
      </c>
      <c r="C133" s="4" t="s">
        <v>639</v>
      </c>
      <c r="D133" s="4" t="s">
        <v>640</v>
      </c>
      <c r="E133" s="74" t="s">
        <v>92</v>
      </c>
      <c r="F133" s="55">
        <v>1</v>
      </c>
      <c r="G133" s="55">
        <v>1</v>
      </c>
      <c r="H133" s="55" t="str">
        <f>IF(Таблица3[[#This Row],[Разработано]]=1,"Разработано","НЕ разработано")</f>
        <v>Разработано</v>
      </c>
      <c r="I133" s="55" t="str">
        <f>_xlfn.XLOOKUP(Таблица3[[#This Row],[Par. ]],Table1[Par. ],Table1[Потенциальный субподрядчик],,0,1)</f>
        <v>Energointeh Kibernetika</v>
      </c>
      <c r="J133" s="55" t="s">
        <v>1105</v>
      </c>
    </row>
    <row r="134" spans="1:10" ht="30" x14ac:dyDescent="0.25">
      <c r="A134" s="16">
        <f>ROW()-ROW(Таблица3[[#Headers],[N]])</f>
        <v>133</v>
      </c>
      <c r="B134" s="46" t="s">
        <v>641</v>
      </c>
      <c r="C134" s="4" t="s">
        <v>642</v>
      </c>
      <c r="D134" s="4" t="s">
        <v>643</v>
      </c>
      <c r="E134" s="74" t="s">
        <v>92</v>
      </c>
      <c r="F134" s="55">
        <v>1</v>
      </c>
      <c r="G134" s="55">
        <v>1</v>
      </c>
      <c r="H134" s="55" t="str">
        <f>IF(Таблица3[[#This Row],[Разработано]]=1,"Разработано","НЕ разработано")</f>
        <v>Разработано</v>
      </c>
      <c r="I134" s="55" t="str">
        <f>_xlfn.XLOOKUP(Таблица3[[#This Row],[Par. ]],Table1[Par. ],Table1[Потенциальный субподрядчик],,0,1)</f>
        <v>Energointeh Kibernetika</v>
      </c>
      <c r="J134" s="55" t="s">
        <v>1105</v>
      </c>
    </row>
    <row r="135" spans="1:10" ht="45" x14ac:dyDescent="0.25">
      <c r="A135" s="16">
        <f>ROW()-ROW(Таблица3[[#Headers],[N]])</f>
        <v>134</v>
      </c>
      <c r="B135" s="46" t="s">
        <v>644</v>
      </c>
      <c r="C135" s="4" t="s">
        <v>645</v>
      </c>
      <c r="D135" s="4" t="s">
        <v>646</v>
      </c>
      <c r="E135" s="74" t="s">
        <v>92</v>
      </c>
      <c r="F135" s="55">
        <v>1</v>
      </c>
      <c r="G135" s="55">
        <v>1</v>
      </c>
      <c r="H135" s="55" t="str">
        <f>IF(Таблица3[[#This Row],[Разработано]]=1,"Разработано","НЕ разработано")</f>
        <v>Разработано</v>
      </c>
      <c r="I135" s="55" t="str">
        <f>_xlfn.XLOOKUP(Таблица3[[#This Row],[Par. ]],Table1[Par. ],Table1[Потенциальный субподрядчик],,0,1)</f>
        <v>Energointeh Kibernetika</v>
      </c>
      <c r="J135" s="55" t="s">
        <v>1105</v>
      </c>
    </row>
    <row r="136" spans="1:10" ht="45" x14ac:dyDescent="0.25">
      <c r="A136" s="16">
        <f>ROW()-ROW(Таблица3[[#Headers],[N]])</f>
        <v>135</v>
      </c>
      <c r="B136" s="46" t="s">
        <v>647</v>
      </c>
      <c r="C136" s="4" t="s">
        <v>648</v>
      </c>
      <c r="D136" s="4" t="s">
        <v>649</v>
      </c>
      <c r="E136" s="74" t="s">
        <v>92</v>
      </c>
      <c r="F136" s="55">
        <v>1</v>
      </c>
      <c r="G136" s="55">
        <v>1</v>
      </c>
      <c r="H136" s="55" t="str">
        <f>IF(Таблица3[[#This Row],[Разработано]]=1,"Разработано","НЕ разработано")</f>
        <v>Разработано</v>
      </c>
      <c r="I136" s="55" t="str">
        <f>_xlfn.XLOOKUP(Таблица3[[#This Row],[Par. ]],Table1[Par. ],Table1[Потенциальный субподрядчик],,0,1)</f>
        <v>Energointeh Kibernetika</v>
      </c>
      <c r="J136" s="55" t="s">
        <v>1105</v>
      </c>
    </row>
    <row r="137" spans="1:10" ht="60" x14ac:dyDescent="0.25">
      <c r="A137" s="16">
        <f>ROW()-ROW(Таблица3[[#Headers],[N]])</f>
        <v>136</v>
      </c>
      <c r="B137" s="46" t="s">
        <v>650</v>
      </c>
      <c r="C137" s="4" t="s">
        <v>651</v>
      </c>
      <c r="D137" s="4" t="s">
        <v>652</v>
      </c>
      <c r="E137" s="74" t="s">
        <v>211</v>
      </c>
      <c r="F137" s="55">
        <v>1</v>
      </c>
      <c r="G137" s="55">
        <v>1</v>
      </c>
      <c r="H137" s="55" t="str">
        <f>IF(Таблица3[[#This Row],[Разработано]]=1,"Разработано","НЕ разработано")</f>
        <v>Разработано</v>
      </c>
      <c r="I137" s="55" t="str">
        <f>_xlfn.XLOOKUP(Таблица3[[#This Row],[Par. ]],Table1[Par. ],Table1[Потенциальный субподрядчик],,0,1)</f>
        <v>Energointeh Kibernetika</v>
      </c>
      <c r="J137" s="55" t="s">
        <v>1105</v>
      </c>
    </row>
    <row r="138" spans="1:10" ht="45" x14ac:dyDescent="0.25">
      <c r="A138" s="16">
        <f>ROW()-ROW(Таблица3[[#Headers],[N]])</f>
        <v>137</v>
      </c>
      <c r="B138" s="46" t="s">
        <v>653</v>
      </c>
      <c r="C138" s="4" t="s">
        <v>654</v>
      </c>
      <c r="D138" s="4" t="s">
        <v>655</v>
      </c>
      <c r="E138" s="74" t="s">
        <v>92</v>
      </c>
      <c r="F138" s="55">
        <v>1</v>
      </c>
      <c r="G138" s="55">
        <v>1</v>
      </c>
      <c r="H138" s="55" t="str">
        <f>IF(Таблица3[[#This Row],[Разработано]]=1,"Разработано","НЕ разработано")</f>
        <v>Разработано</v>
      </c>
      <c r="I138" s="55" t="str">
        <f>_xlfn.XLOOKUP(Таблица3[[#This Row],[Par. ]],Table1[Par. ],Table1[Потенциальный субподрядчик],,0,1)</f>
        <v>Energointeh Kibernetika</v>
      </c>
      <c r="J138" s="55" t="s">
        <v>1105</v>
      </c>
    </row>
    <row r="139" spans="1:10" ht="45" x14ac:dyDescent="0.25">
      <c r="A139" s="16">
        <f>ROW()-ROW(Таблица3[[#Headers],[N]])</f>
        <v>138</v>
      </c>
      <c r="B139" s="46" t="s">
        <v>656</v>
      </c>
      <c r="C139" s="4" t="s">
        <v>657</v>
      </c>
      <c r="D139" s="4" t="s">
        <v>658</v>
      </c>
      <c r="E139" s="74" t="s">
        <v>92</v>
      </c>
      <c r="F139" s="55">
        <v>1</v>
      </c>
      <c r="G139" s="55">
        <v>1</v>
      </c>
      <c r="H139" s="55" t="str">
        <f>IF(Таблица3[[#This Row],[Разработано]]=1,"Разработано","НЕ разработано")</f>
        <v>Разработано</v>
      </c>
      <c r="I139" s="55" t="str">
        <f>_xlfn.XLOOKUP(Таблица3[[#This Row],[Par. ]],Table1[Par. ],Table1[Потенциальный субподрядчик],,0,1)</f>
        <v>Energointeh Kibernetika</v>
      </c>
      <c r="J139" s="55" t="s">
        <v>1105</v>
      </c>
    </row>
    <row r="140" spans="1:10" ht="60" x14ac:dyDescent="0.25">
      <c r="A140" s="16">
        <f>ROW()-ROW(Таблица3[[#Headers],[N]])</f>
        <v>139</v>
      </c>
      <c r="B140" s="46" t="s">
        <v>659</v>
      </c>
      <c r="C140" s="4" t="s">
        <v>660</v>
      </c>
      <c r="D140" s="4" t="s">
        <v>661</v>
      </c>
      <c r="E140" s="74" t="s">
        <v>211</v>
      </c>
      <c r="F140" s="55">
        <v>1</v>
      </c>
      <c r="G140" s="55">
        <v>1</v>
      </c>
      <c r="H140" s="55" t="str">
        <f>IF(Таблица3[[#This Row],[Разработано]]=1,"Разработано","НЕ разработано")</f>
        <v>Разработано</v>
      </c>
      <c r="I140" s="55" t="str">
        <f>_xlfn.XLOOKUP(Таблица3[[#This Row],[Par. ]],Table1[Par. ],Table1[Потенциальный субподрядчик],,0,1)</f>
        <v>Energointeh Kibernetika</v>
      </c>
      <c r="J140" s="55" t="s">
        <v>1105</v>
      </c>
    </row>
    <row r="141" spans="1:10" ht="60" x14ac:dyDescent="0.25">
      <c r="A141" s="16">
        <f>ROW()-ROW(Таблица3[[#Headers],[N]])</f>
        <v>140</v>
      </c>
      <c r="B141" s="46" t="s">
        <v>662</v>
      </c>
      <c r="C141" s="4" t="s">
        <v>663</v>
      </c>
      <c r="D141" s="4" t="s">
        <v>664</v>
      </c>
      <c r="E141" s="74" t="s">
        <v>92</v>
      </c>
      <c r="F141" s="55">
        <v>1</v>
      </c>
      <c r="G141" s="55">
        <v>1</v>
      </c>
      <c r="H141" s="55" t="str">
        <f>IF(Таблица3[[#This Row],[Разработано]]=1,"Разработано","НЕ разработано")</f>
        <v>Разработано</v>
      </c>
      <c r="I141" s="55" t="str">
        <f>_xlfn.XLOOKUP(Таблица3[[#This Row],[Par. ]],Table1[Par. ],Table1[Потенциальный субподрядчик],,0,1)</f>
        <v>VULKAN INŽENJERING</v>
      </c>
      <c r="J141" s="55" t="s">
        <v>1167</v>
      </c>
    </row>
    <row r="142" spans="1:10" ht="45" x14ac:dyDescent="0.25">
      <c r="A142" s="16">
        <f>ROW()-ROW(Таблица3[[#Headers],[N]])</f>
        <v>141</v>
      </c>
      <c r="B142" s="46" t="s">
        <v>665</v>
      </c>
      <c r="C142" s="4" t="s">
        <v>666</v>
      </c>
      <c r="D142" s="4" t="s">
        <v>582</v>
      </c>
      <c r="E142" s="74" t="s">
        <v>211</v>
      </c>
      <c r="F142" s="55">
        <v>1</v>
      </c>
      <c r="G142" s="55">
        <v>1</v>
      </c>
      <c r="H142" s="55" t="str">
        <f>IF(Таблица3[[#This Row],[Разработано]]=1,"Разработано","НЕ разработано")</f>
        <v>Разработано</v>
      </c>
      <c r="I142" s="55" t="str">
        <f>_xlfn.XLOOKUP(Таблица3[[#This Row],[Par. ]],Table1[Par. ],Table1[Потенциальный субподрядчик],,0,1)</f>
        <v>Energointeh Kibernetika</v>
      </c>
      <c r="J142" s="55" t="s">
        <v>1105</v>
      </c>
    </row>
    <row r="143" spans="1:10" ht="60" x14ac:dyDescent="0.25">
      <c r="A143" s="16">
        <f>ROW()-ROW(Таблица3[[#Headers],[N]])</f>
        <v>142</v>
      </c>
      <c r="B143" s="46" t="s">
        <v>667</v>
      </c>
      <c r="C143" s="4" t="s">
        <v>584</v>
      </c>
      <c r="D143" s="4" t="s">
        <v>585</v>
      </c>
      <c r="E143" s="74" t="s">
        <v>211</v>
      </c>
      <c r="F143" s="55">
        <v>1</v>
      </c>
      <c r="G143" s="55">
        <v>1</v>
      </c>
      <c r="H143" s="55" t="str">
        <f>IF(Таблица3[[#This Row],[Разработано]]=1,"Разработано","НЕ разработано")</f>
        <v>Разработано</v>
      </c>
      <c r="I143" s="55" t="str">
        <f>_xlfn.XLOOKUP(Таблица3[[#This Row],[Par. ]],Table1[Par. ],Table1[Потенциальный субподрядчик],,0,1)</f>
        <v>Energointeh Kibernetika</v>
      </c>
      <c r="J143" s="55" t="s">
        <v>1105</v>
      </c>
    </row>
    <row r="144" spans="1:10" x14ac:dyDescent="0.25">
      <c r="A144" s="16">
        <f>ROW()-ROW(Таблица3[[#Headers],[N]])</f>
        <v>143</v>
      </c>
      <c r="B144" s="46" t="s">
        <v>671</v>
      </c>
      <c r="C144" s="4" t="s">
        <v>672</v>
      </c>
      <c r="D144" s="4" t="s">
        <v>672</v>
      </c>
      <c r="E144" s="74" t="s">
        <v>92</v>
      </c>
      <c r="F144" s="55">
        <v>1</v>
      </c>
      <c r="G144" s="55">
        <v>1</v>
      </c>
      <c r="H144" s="55" t="str">
        <f>IF(Таблица3[[#This Row],[Разработано]]=1,"Разработано","НЕ разработано")</f>
        <v>Разработано</v>
      </c>
      <c r="I144" s="55" t="str">
        <f>_xlfn.XLOOKUP(Таблица3[[#This Row],[Par. ]],Table1[Par. ],Table1[Потенциальный субподрядчик],,0,1)</f>
        <v>Energointeh Kibernetika</v>
      </c>
      <c r="J144" s="55" t="s">
        <v>1105</v>
      </c>
    </row>
    <row r="145" spans="1:10" x14ac:dyDescent="0.25">
      <c r="A145" s="16">
        <f>ROW()-ROW(Таблица3[[#Headers],[N]])</f>
        <v>144</v>
      </c>
      <c r="B145" s="46" t="s">
        <v>673</v>
      </c>
      <c r="C145" s="4" t="s">
        <v>674</v>
      </c>
      <c r="D145" s="4" t="s">
        <v>674</v>
      </c>
      <c r="E145" s="74" t="s">
        <v>92</v>
      </c>
      <c r="F145" s="55">
        <v>1</v>
      </c>
      <c r="G145" s="55">
        <v>1</v>
      </c>
      <c r="H145" s="55" t="str">
        <f>IF(Таблица3[[#This Row],[Разработано]]=1,"Разработано","НЕ разработано")</f>
        <v>Разработано</v>
      </c>
      <c r="I145" s="55" t="str">
        <f>_xlfn.XLOOKUP(Таблица3[[#This Row],[Par. ]],Table1[Par. ],Table1[Потенциальный субподрядчик],,0,1)</f>
        <v>Energointeh Kibernetika</v>
      </c>
      <c r="J145" s="55" t="s">
        <v>1105</v>
      </c>
    </row>
    <row r="146" spans="1:10" x14ac:dyDescent="0.25">
      <c r="A146" s="16">
        <f>ROW()-ROW(Таблица3[[#Headers],[N]])</f>
        <v>145</v>
      </c>
      <c r="B146" s="46" t="s">
        <v>675</v>
      </c>
      <c r="C146" s="4" t="s">
        <v>676</v>
      </c>
      <c r="D146" s="4" t="s">
        <v>676</v>
      </c>
      <c r="E146" s="74" t="s">
        <v>92</v>
      </c>
      <c r="F146" s="55">
        <v>1</v>
      </c>
      <c r="G146" s="55">
        <v>1</v>
      </c>
      <c r="H146" s="55" t="str">
        <f>IF(Таблица3[[#This Row],[Разработано]]=1,"Разработано","НЕ разработано")</f>
        <v>Разработано</v>
      </c>
      <c r="I146" s="55" t="str">
        <f>_xlfn.XLOOKUP(Таблица3[[#This Row],[Par. ]],Table1[Par. ],Table1[Потенциальный субподрядчик],,0,1)</f>
        <v>Energointeh Kibernetika</v>
      </c>
      <c r="J146" s="55" t="s">
        <v>1105</v>
      </c>
    </row>
    <row r="147" spans="1:10" x14ac:dyDescent="0.25">
      <c r="A147" s="16">
        <f>ROW()-ROW(Таблица3[[#Headers],[N]])</f>
        <v>146</v>
      </c>
      <c r="B147" s="46" t="s">
        <v>677</v>
      </c>
      <c r="C147" s="4" t="s">
        <v>678</v>
      </c>
      <c r="D147" s="4" t="s">
        <v>678</v>
      </c>
      <c r="E147" s="74" t="s">
        <v>92</v>
      </c>
      <c r="F147" s="55">
        <v>1</v>
      </c>
      <c r="G147" s="55">
        <v>1</v>
      </c>
      <c r="H147" s="55" t="str">
        <f>IF(Таблица3[[#This Row],[Разработано]]=1,"Разработано","НЕ разработано")</f>
        <v>Разработано</v>
      </c>
      <c r="I147" s="55" t="str">
        <f>_xlfn.XLOOKUP(Таблица3[[#This Row],[Par. ]],Table1[Par. ],Table1[Потенциальный субподрядчик],,0,1)</f>
        <v>Energointeh Kibernetika</v>
      </c>
      <c r="J147" s="55" t="s">
        <v>1105</v>
      </c>
    </row>
    <row r="148" spans="1:10" x14ac:dyDescent="0.25">
      <c r="A148" s="16">
        <f>ROW()-ROW(Таблица3[[#Headers],[N]])</f>
        <v>147</v>
      </c>
      <c r="B148" s="46" t="s">
        <v>679</v>
      </c>
      <c r="C148" s="4" t="s">
        <v>680</v>
      </c>
      <c r="D148" s="4" t="s">
        <v>680</v>
      </c>
      <c r="E148" s="74" t="s">
        <v>92</v>
      </c>
      <c r="F148" s="55">
        <v>1</v>
      </c>
      <c r="G148" s="55">
        <v>1</v>
      </c>
      <c r="H148" s="55" t="str">
        <f>IF(Таблица3[[#This Row],[Разработано]]=1,"Разработано","НЕ разработано")</f>
        <v>Разработано</v>
      </c>
      <c r="I148" s="55" t="str">
        <f>_xlfn.XLOOKUP(Таблица3[[#This Row],[Par. ]],Table1[Par. ],Table1[Потенциальный субподрядчик],,0,1)</f>
        <v>Energointeh Kibernetika</v>
      </c>
      <c r="J148" s="55" t="s">
        <v>1105</v>
      </c>
    </row>
    <row r="149" spans="1:10" ht="30" x14ac:dyDescent="0.25">
      <c r="A149" s="16">
        <f>ROW()-ROW(Таблица3[[#Headers],[N]])</f>
        <v>148</v>
      </c>
      <c r="B149" s="46" t="s">
        <v>684</v>
      </c>
      <c r="C149" s="4" t="s">
        <v>685</v>
      </c>
      <c r="D149" s="4" t="s">
        <v>686</v>
      </c>
      <c r="E149" s="74" t="s">
        <v>92</v>
      </c>
      <c r="F149" s="55">
        <v>1</v>
      </c>
      <c r="G149" s="55">
        <v>1</v>
      </c>
      <c r="H149" s="55" t="str">
        <f>IF(Таблица3[[#This Row],[Разработано]]=1,"Разработано","НЕ разработано")</f>
        <v>Разработано</v>
      </c>
      <c r="I149" s="55" t="str">
        <f>_xlfn.XLOOKUP(Таблица3[[#This Row],[Par. ]],Table1[Par. ],Table1[Потенциальный субподрядчик],,0,1)</f>
        <v>ЕНЕРГО ЛАБ</v>
      </c>
      <c r="J149" s="55" t="s">
        <v>1102</v>
      </c>
    </row>
    <row r="150" spans="1:10" ht="75" x14ac:dyDescent="0.25">
      <c r="A150" s="16">
        <f>ROW()-ROW(Таблица3[[#Headers],[N]])</f>
        <v>149</v>
      </c>
      <c r="B150" s="46" t="s">
        <v>693</v>
      </c>
      <c r="C150" s="4" t="s">
        <v>694</v>
      </c>
      <c r="D150" s="4" t="s">
        <v>695</v>
      </c>
      <c r="E150" s="74" t="s">
        <v>49</v>
      </c>
      <c r="F150" s="55">
        <v>1</v>
      </c>
      <c r="G150" s="55">
        <v>0</v>
      </c>
      <c r="H150" s="55" t="str">
        <f>IF(Таблица3[[#This Row],[Разработано]]=1,"Разработано","НЕ разработано")</f>
        <v>НЕ разработано</v>
      </c>
      <c r="I150" s="55" t="str">
        <f>_xlfn.XLOOKUP(Таблица3[[#This Row],[Par. ]],Table1[Par. ],Table1[Потенциальный субподрядчик],,0,1)</f>
        <v>SIEMENS</v>
      </c>
      <c r="J150" s="55"/>
    </row>
    <row r="151" spans="1:10" x14ac:dyDescent="0.25">
      <c r="A151" s="16">
        <f>ROW()-ROW(Таблица3[[#Headers],[N]])</f>
        <v>150</v>
      </c>
      <c r="B151" s="46" t="s">
        <v>704</v>
      </c>
      <c r="C151" s="4" t="s">
        <v>705</v>
      </c>
      <c r="D151" s="4" t="s">
        <v>706</v>
      </c>
      <c r="E151" s="74" t="s">
        <v>49</v>
      </c>
      <c r="F151" s="55">
        <v>1</v>
      </c>
      <c r="G151" s="55">
        <v>1</v>
      </c>
      <c r="H151" s="55" t="str">
        <f>IF(Таблица3[[#This Row],[Разработано]]=1,"Разработано","НЕ разработано")</f>
        <v>Разработано</v>
      </c>
      <c r="I151" s="55">
        <f>_xlfn.XLOOKUP(Таблица3[[#This Row],[Par. ]],Table1[Par. ],Table1[Потенциальный субподрядчик],,0,1)</f>
        <v>0</v>
      </c>
      <c r="J151" s="55"/>
    </row>
    <row r="152" spans="1:10" x14ac:dyDescent="0.25">
      <c r="A152" s="16">
        <f>ROW()-ROW(Таблица3[[#Headers],[N]])</f>
        <v>151</v>
      </c>
      <c r="B152" s="46" t="s">
        <v>708</v>
      </c>
      <c r="C152" s="4" t="s">
        <v>709</v>
      </c>
      <c r="D152" s="4" t="s">
        <v>710</v>
      </c>
      <c r="E152" s="74" t="s">
        <v>131</v>
      </c>
      <c r="F152" s="55">
        <v>1</v>
      </c>
      <c r="G152" s="55">
        <v>1</v>
      </c>
      <c r="H152" s="55" t="str">
        <f>IF(Таблица3[[#This Row],[Разработано]]=1,"Разработано","НЕ разработано")</f>
        <v>Разработано</v>
      </c>
      <c r="I152" s="55">
        <f>_xlfn.XLOOKUP(Таблица3[[#This Row],[Par. ]],Table1[Par. ],Table1[Потенциальный субподрядчик],,0,1)</f>
        <v>0</v>
      </c>
      <c r="J152" s="55"/>
    </row>
    <row r="153" spans="1:10" ht="90" x14ac:dyDescent="0.25">
      <c r="A153" s="16">
        <f>ROW()-ROW(Таблица3[[#Headers],[N]])</f>
        <v>152</v>
      </c>
      <c r="B153" s="46" t="s">
        <v>715</v>
      </c>
      <c r="C153" s="4" t="s">
        <v>716</v>
      </c>
      <c r="D153" s="4" t="s">
        <v>717</v>
      </c>
      <c r="E153" s="74" t="s">
        <v>55</v>
      </c>
      <c r="F153" s="55">
        <v>1</v>
      </c>
      <c r="G153" s="55">
        <v>0</v>
      </c>
      <c r="H153" s="55" t="str">
        <f>IF(Таблица3[[#This Row],[Разработано]]=1,"Разработано","НЕ разработано")</f>
        <v>НЕ разработано</v>
      </c>
      <c r="I153" s="55" t="str">
        <f>_xlfn.XLOOKUP(Таблица3[[#This Row],[Par. ]],Table1[Par. ],Table1[Потенциальный субподрядчик],,0,1)</f>
        <v>TMS CEE</v>
      </c>
      <c r="J153" s="55"/>
    </row>
    <row r="154" spans="1:10" ht="45" x14ac:dyDescent="0.25">
      <c r="A154" s="16">
        <f>ROW()-ROW(Таблица3[[#Headers],[N]])</f>
        <v>153</v>
      </c>
      <c r="B154" s="46" t="s">
        <v>725</v>
      </c>
      <c r="C154" s="4" t="s">
        <v>726</v>
      </c>
      <c r="D154" s="4" t="s">
        <v>727</v>
      </c>
      <c r="E154" s="74" t="s">
        <v>92</v>
      </c>
      <c r="F154" s="55">
        <v>1</v>
      </c>
      <c r="G154" s="55">
        <v>1</v>
      </c>
      <c r="H154" s="55" t="str">
        <f>IF(Таблица3[[#This Row],[Разработано]]=1,"Разработано","НЕ разработано")</f>
        <v>Разработано</v>
      </c>
      <c r="I154" s="55">
        <f>_xlfn.XLOOKUP(Таблица3[[#This Row],[Par. ]],Table1[Par. ],Table1[Потенциальный субподрядчик],,0,1)</f>
        <v>0</v>
      </c>
      <c r="J154" s="55"/>
    </row>
    <row r="155" spans="1:10" ht="75" x14ac:dyDescent="0.25">
      <c r="A155" s="16">
        <f>ROW()-ROW(Таблица3[[#Headers],[N]])</f>
        <v>154</v>
      </c>
      <c r="B155" s="46" t="s">
        <v>728</v>
      </c>
      <c r="C155" s="4" t="s">
        <v>729</v>
      </c>
      <c r="D155" s="4" t="s">
        <v>730</v>
      </c>
      <c r="E155" s="74" t="s">
        <v>49</v>
      </c>
      <c r="F155" s="55">
        <v>1</v>
      </c>
      <c r="G155" s="55">
        <v>1</v>
      </c>
      <c r="H155" s="55" t="str">
        <f>IF(Таблица3[[#This Row],[Разработано]]=1,"Разработано","НЕ разработано")</f>
        <v>Разработано</v>
      </c>
      <c r="I155" s="55">
        <f>_xlfn.XLOOKUP(Таблица3[[#This Row],[Par. ]],Table1[Par. ],Table1[Потенциальный субподрядчик],,0,1)</f>
        <v>0</v>
      </c>
      <c r="J155" s="55"/>
    </row>
    <row r="156" spans="1:10" ht="30" x14ac:dyDescent="0.25">
      <c r="A156" s="16">
        <f>ROW()-ROW(Таблица3[[#Headers],[N]])</f>
        <v>155</v>
      </c>
      <c r="B156" s="46" t="s">
        <v>731</v>
      </c>
      <c r="C156" s="4" t="s">
        <v>732</v>
      </c>
      <c r="D156" s="4" t="s">
        <v>733</v>
      </c>
      <c r="E156" s="74" t="s">
        <v>92</v>
      </c>
      <c r="F156" s="55">
        <v>1</v>
      </c>
      <c r="G156" s="55">
        <v>1</v>
      </c>
      <c r="H156" s="55" t="str">
        <f>IF(Таблица3[[#This Row],[Разработано]]=1,"Разработано","НЕ разработано")</f>
        <v>Разработано</v>
      </c>
      <c r="I156" s="55">
        <f>_xlfn.XLOOKUP(Таблица3[[#This Row],[Par. ]],Table1[Par. ],Table1[Потенциальный субподрядчик],,0,1)</f>
        <v>0</v>
      </c>
      <c r="J156" s="55"/>
    </row>
    <row r="157" spans="1:10" ht="75" x14ac:dyDescent="0.25">
      <c r="A157" s="16">
        <f>ROW()-ROW(Таблица3[[#Headers],[N]])</f>
        <v>156</v>
      </c>
      <c r="B157" s="46" t="s">
        <v>734</v>
      </c>
      <c r="C157" s="4" t="s">
        <v>735</v>
      </c>
      <c r="D157" s="4" t="s">
        <v>736</v>
      </c>
      <c r="E157" s="74" t="s">
        <v>49</v>
      </c>
      <c r="F157" s="55">
        <v>1</v>
      </c>
      <c r="G157" s="55">
        <v>1</v>
      </c>
      <c r="H157" s="55" t="str">
        <f>IF(Таблица3[[#This Row],[Разработано]]=1,"Разработано","НЕ разработано")</f>
        <v>Разработано</v>
      </c>
      <c r="I157" s="55">
        <f>_xlfn.XLOOKUP(Таблица3[[#This Row],[Par. ]],Table1[Par. ],Table1[Потенциальный субподрядчик],,0,1)</f>
        <v>0</v>
      </c>
      <c r="J157" s="55"/>
    </row>
    <row r="158" spans="1:10" ht="30" x14ac:dyDescent="0.25">
      <c r="A158" s="16">
        <f>ROW()-ROW(Таблица3[[#Headers],[N]])</f>
        <v>157</v>
      </c>
      <c r="B158" s="46" t="s">
        <v>737</v>
      </c>
      <c r="C158" s="4" t="s">
        <v>738</v>
      </c>
      <c r="D158" s="4" t="s">
        <v>739</v>
      </c>
      <c r="E158" s="74" t="s">
        <v>92</v>
      </c>
      <c r="F158" s="55">
        <v>1</v>
      </c>
      <c r="G158" s="55">
        <v>1</v>
      </c>
      <c r="H158" s="55" t="str">
        <f>IF(Таблица3[[#This Row],[Разработано]]=1,"Разработано","НЕ разработано")</f>
        <v>Разработано</v>
      </c>
      <c r="I158" s="55">
        <f>_xlfn.XLOOKUP(Таблица3[[#This Row],[Par. ]],Table1[Par. ],Table1[Потенциальный субподрядчик],,0,1)</f>
        <v>0</v>
      </c>
      <c r="J158" s="55"/>
    </row>
    <row r="159" spans="1:10" ht="75" x14ac:dyDescent="0.25">
      <c r="A159" s="16">
        <f>ROW()-ROW(Таблица3[[#Headers],[N]])</f>
        <v>158</v>
      </c>
      <c r="B159" s="16" t="s">
        <v>740</v>
      </c>
      <c r="C159" s="4" t="s">
        <v>741</v>
      </c>
      <c r="D159" s="4" t="s">
        <v>742</v>
      </c>
      <c r="E159" s="74" t="s">
        <v>49</v>
      </c>
      <c r="F159" s="55">
        <v>1</v>
      </c>
      <c r="G159" s="55">
        <v>1</v>
      </c>
      <c r="H159" s="55" t="str">
        <f>IF(Таблица3[[#This Row],[Разработано]]=1,"Разработано","НЕ разработано")</f>
        <v>Разработано</v>
      </c>
      <c r="I159" s="55">
        <f>_xlfn.XLOOKUP(Таблица3[[#This Row],[Par. ]],Table1[Par. ],Table1[Потенциальный субподрядчик],,0,1)</f>
        <v>0</v>
      </c>
      <c r="J159" s="55"/>
    </row>
    <row r="160" spans="1:10" ht="75" x14ac:dyDescent="0.25">
      <c r="A160" s="16">
        <f>ROW()-ROW(Таблица3[[#Headers],[N]])</f>
        <v>159</v>
      </c>
      <c r="B160" s="46" t="s">
        <v>743</v>
      </c>
      <c r="C160" s="4" t="s">
        <v>744</v>
      </c>
      <c r="D160" s="26" t="s">
        <v>745</v>
      </c>
      <c r="E160" s="74" t="s">
        <v>49</v>
      </c>
      <c r="F160" s="55">
        <v>1</v>
      </c>
      <c r="G160" s="55">
        <v>0</v>
      </c>
      <c r="H160" s="55" t="str">
        <f>IF(Таблица3[[#This Row],[Разработано]]=1,"Разработано","НЕ разработано")</f>
        <v>НЕ разработано</v>
      </c>
      <c r="I160" s="55">
        <f>_xlfn.XLOOKUP(Таблица3[[#This Row],[Par. ]],Table1[Par. ],Table1[Потенциальный субподрядчик],,0,1)</f>
        <v>0</v>
      </c>
      <c r="J160" s="55"/>
    </row>
    <row r="161" spans="1:10" ht="30" x14ac:dyDescent="0.25">
      <c r="A161" s="16">
        <f>ROW()-ROW(Таблица3[[#Headers],[N]])</f>
        <v>160</v>
      </c>
      <c r="B161" s="46" t="s">
        <v>746</v>
      </c>
      <c r="C161" s="4" t="s">
        <v>747</v>
      </c>
      <c r="D161" s="4" t="s">
        <v>748</v>
      </c>
      <c r="E161" s="74" t="s">
        <v>49</v>
      </c>
      <c r="F161" s="55">
        <v>1</v>
      </c>
      <c r="G161" s="55">
        <v>1</v>
      </c>
      <c r="H161" s="55" t="str">
        <f>IF(Таблица3[[#This Row],[Разработано]]=1,"Разработано","НЕ разработано")</f>
        <v>Разработано</v>
      </c>
      <c r="I161" s="55">
        <f>_xlfn.XLOOKUP(Таблица3[[#This Row],[Par. ]],Table1[Par. ],Table1[Потенциальный субподрядчик],,0,1)</f>
        <v>0</v>
      </c>
      <c r="J161" s="55"/>
    </row>
    <row r="162" spans="1:10" ht="30" x14ac:dyDescent="0.25">
      <c r="A162" s="16">
        <f>ROW()-ROW(Таблица3[[#Headers],[N]])</f>
        <v>161</v>
      </c>
      <c r="B162" s="46" t="s">
        <v>750</v>
      </c>
      <c r="C162" s="4" t="s">
        <v>751</v>
      </c>
      <c r="D162" s="4" t="s">
        <v>752</v>
      </c>
      <c r="E162" s="74" t="s">
        <v>49</v>
      </c>
      <c r="F162" s="55">
        <v>1</v>
      </c>
      <c r="G162" s="55">
        <v>1</v>
      </c>
      <c r="H162" s="55" t="str">
        <f>IF(Таблица3[[#This Row],[Разработано]]=1,"Разработано","НЕ разработано")</f>
        <v>Разработано</v>
      </c>
      <c r="I162" s="55">
        <f>_xlfn.XLOOKUP(Таблица3[[#This Row],[Par. ]],Table1[Par. ],Table1[Потенциальный субподрядчик],,0,1)</f>
        <v>0</v>
      </c>
      <c r="J162" s="55"/>
    </row>
    <row r="163" spans="1:10" ht="45" x14ac:dyDescent="0.25">
      <c r="A163" s="16">
        <f>ROW()-ROW(Таблица3[[#Headers],[N]])</f>
        <v>162</v>
      </c>
      <c r="B163" s="46" t="s">
        <v>753</v>
      </c>
      <c r="C163" s="13" t="s">
        <v>754</v>
      </c>
      <c r="D163" s="4" t="s">
        <v>755</v>
      </c>
      <c r="E163" s="74" t="s">
        <v>49</v>
      </c>
      <c r="F163" s="55">
        <v>1</v>
      </c>
      <c r="G163" s="55">
        <v>1</v>
      </c>
      <c r="H163" s="55" t="str">
        <f>IF(Таблица3[[#This Row],[Разработано]]=1,"Разработано","НЕ разработано")</f>
        <v>Разработано</v>
      </c>
      <c r="I163" s="55" t="str">
        <f>_xlfn.XLOOKUP(Таблица3[[#This Row],[Par. ]],Table1[Par. ],Table1[Потенциальный субподрядчик],,0,1)</f>
        <v>ЕНЕРГО ЛАБ</v>
      </c>
      <c r="J163" s="55" t="s">
        <v>1102</v>
      </c>
    </row>
    <row r="164" spans="1:10" ht="90" x14ac:dyDescent="0.25">
      <c r="A164" s="16">
        <f>ROW()-ROW(Таблица3[[#Headers],[N]])</f>
        <v>163</v>
      </c>
      <c r="B164" s="46" t="s">
        <v>761</v>
      </c>
      <c r="C164" s="4" t="s">
        <v>762</v>
      </c>
      <c r="D164" s="4" t="s">
        <v>763</v>
      </c>
      <c r="E164" s="74" t="s">
        <v>49</v>
      </c>
      <c r="F164" s="55">
        <v>1</v>
      </c>
      <c r="G164" s="55">
        <v>1</v>
      </c>
      <c r="H164" s="55" t="str">
        <f>IF(Таблица3[[#This Row],[Разработано]]=1,"Разработано","НЕ разработано")</f>
        <v>Разработано</v>
      </c>
      <c r="I164" s="55">
        <f>_xlfn.XLOOKUP(Таблица3[[#This Row],[Par. ]],Table1[Par. ],Table1[Потенциальный субподрядчик],,0,1)</f>
        <v>0</v>
      </c>
      <c r="J164" s="55"/>
    </row>
    <row r="165" spans="1:10" ht="90" x14ac:dyDescent="0.25">
      <c r="A165" s="16">
        <f>ROW()-ROW(Таблица3[[#Headers],[N]])</f>
        <v>164</v>
      </c>
      <c r="B165" s="46" t="s">
        <v>761</v>
      </c>
      <c r="C165" s="4" t="s">
        <v>762</v>
      </c>
      <c r="D165" s="4" t="s">
        <v>763</v>
      </c>
      <c r="E165" s="74" t="s">
        <v>131</v>
      </c>
      <c r="F165" s="55">
        <v>1</v>
      </c>
      <c r="G165" s="55">
        <v>1</v>
      </c>
      <c r="H165" s="55" t="str">
        <f>IF(Таблица3[[#This Row],[Разработано]]=1,"Разработано","НЕ разработано")</f>
        <v>Разработано</v>
      </c>
      <c r="I165" s="55">
        <f>_xlfn.XLOOKUP(Таблица3[[#This Row],[Par. ]],Table1[Par. ],Table1[Потенциальный субподрядчик],,0,1)</f>
        <v>0</v>
      </c>
      <c r="J165" s="55"/>
    </row>
    <row r="166" spans="1:10" ht="75" x14ac:dyDescent="0.25">
      <c r="A166" s="16">
        <f>ROW()-ROW(Таблица3[[#Headers],[N]])</f>
        <v>165</v>
      </c>
      <c r="B166" s="75" t="s">
        <v>769</v>
      </c>
      <c r="C166" s="58" t="s">
        <v>770</v>
      </c>
      <c r="D166" s="58" t="s">
        <v>771</v>
      </c>
      <c r="E166" s="74" t="s">
        <v>49</v>
      </c>
      <c r="F166" s="55">
        <v>1</v>
      </c>
      <c r="G166" s="55">
        <v>1</v>
      </c>
      <c r="H166" s="55" t="str">
        <f>IF(Таблица3[[#This Row],[Разработано]]=1,"Разработано","НЕ разработано")</f>
        <v>Разработано</v>
      </c>
      <c r="I166" s="55" t="str">
        <f>_xlfn.XLOOKUP(Таблица3[[#This Row],[Par. ]],Table1[Par. ],Table1[Потенциальный субподрядчик],,0,1)</f>
        <v>Senermax</v>
      </c>
      <c r="J166" s="55" t="s">
        <v>1147</v>
      </c>
    </row>
    <row r="167" spans="1:10" ht="75" x14ac:dyDescent="0.25">
      <c r="A167" s="16">
        <f>ROW()-ROW(Таблица3[[#Headers],[N]])</f>
        <v>166</v>
      </c>
      <c r="B167" s="75" t="s">
        <v>769</v>
      </c>
      <c r="C167" s="58" t="s">
        <v>770</v>
      </c>
      <c r="D167" s="58" t="s">
        <v>771</v>
      </c>
      <c r="E167" s="74" t="s">
        <v>55</v>
      </c>
      <c r="F167" s="55">
        <v>1</v>
      </c>
      <c r="G167" s="55">
        <v>1</v>
      </c>
      <c r="H167" s="55" t="str">
        <f>IF(Таблица3[[#This Row],[Разработано]]=1,"Разработано","НЕ разработано")</f>
        <v>Разработано</v>
      </c>
      <c r="I167" s="55" t="str">
        <f>_xlfn.XLOOKUP(Таблица3[[#This Row],[Par. ]],Table1[Par. ],Table1[Потенциальный субподрядчик],,0,1)</f>
        <v>Senermax</v>
      </c>
      <c r="J167" s="55" t="s">
        <v>1147</v>
      </c>
    </row>
    <row r="168" spans="1:10" ht="75" x14ac:dyDescent="0.25">
      <c r="A168" s="16">
        <f>ROW()-ROW(Таблица3[[#Headers],[N]])</f>
        <v>167</v>
      </c>
      <c r="B168" s="75" t="s">
        <v>769</v>
      </c>
      <c r="C168" s="58" t="s">
        <v>770</v>
      </c>
      <c r="D168" s="58" t="s">
        <v>771</v>
      </c>
      <c r="E168" s="74" t="s">
        <v>154</v>
      </c>
      <c r="F168" s="55">
        <v>1</v>
      </c>
      <c r="G168" s="55">
        <v>1</v>
      </c>
      <c r="H168" s="55" t="str">
        <f>IF(Таблица3[[#This Row],[Разработано]]=1,"Разработано","НЕ разработано")</f>
        <v>Разработано</v>
      </c>
      <c r="I168" s="55" t="str">
        <f>_xlfn.XLOOKUP(Таблица3[[#This Row],[Par. ]],Table1[Par. ],Table1[Потенциальный субподрядчик],,0,1)</f>
        <v>Senermax</v>
      </c>
      <c r="J168" s="55" t="s">
        <v>1147</v>
      </c>
    </row>
    <row r="169" spans="1:10" x14ac:dyDescent="0.25">
      <c r="A169" s="16">
        <f>ROW()-ROW(Таблица3[[#Headers],[N]])</f>
        <v>168</v>
      </c>
      <c r="B169" s="46" t="s">
        <v>783</v>
      </c>
      <c r="C169" s="4" t="s">
        <v>784</v>
      </c>
      <c r="D169" s="4" t="s">
        <v>785</v>
      </c>
      <c r="E169" s="74" t="s">
        <v>139</v>
      </c>
      <c r="F169" s="55">
        <v>1</v>
      </c>
      <c r="G169" s="55">
        <v>1</v>
      </c>
      <c r="H169" s="55" t="str">
        <f>IF(Таблица3[[#This Row],[Разработано]]=1,"Разработано","НЕ разработано")</f>
        <v>Разработано</v>
      </c>
      <c r="I169" s="55" t="str">
        <f>_xlfn.XLOOKUP(Таблица3[[#This Row],[Par. ]],Table1[Par. ],Table1[Потенциальный субподрядчик],,0,1)</f>
        <v>Termogama</v>
      </c>
      <c r="J169" s="55"/>
    </row>
    <row r="170" spans="1:10" x14ac:dyDescent="0.25">
      <c r="A170" s="16">
        <f>ROW()-ROW(Таблица3[[#Headers],[N]])</f>
        <v>169</v>
      </c>
      <c r="B170" s="46" t="s">
        <v>783</v>
      </c>
      <c r="C170" s="4" t="s">
        <v>784</v>
      </c>
      <c r="D170" s="4" t="s">
        <v>785</v>
      </c>
      <c r="E170" s="74" t="s">
        <v>49</v>
      </c>
      <c r="F170" s="55">
        <v>1</v>
      </c>
      <c r="G170" s="55">
        <v>1</v>
      </c>
      <c r="H170" s="55" t="str">
        <f>IF(Таблица3[[#This Row],[Разработано]]=1,"Разработано","НЕ разработано")</f>
        <v>Разработано</v>
      </c>
      <c r="I170" s="55" t="str">
        <f>_xlfn.XLOOKUP(Таблица3[[#This Row],[Par. ]],Table1[Par. ],Table1[Потенциальный субподрядчик],,0,1)</f>
        <v>Termogama</v>
      </c>
      <c r="J170" s="55"/>
    </row>
    <row r="171" spans="1:10" ht="30" x14ac:dyDescent="0.25">
      <c r="A171" s="16">
        <f>ROW()-ROW(Таблица3[[#Headers],[N]])</f>
        <v>170</v>
      </c>
      <c r="B171" s="46" t="s">
        <v>797</v>
      </c>
      <c r="C171" s="4" t="s">
        <v>798</v>
      </c>
      <c r="D171" s="4" t="s">
        <v>799</v>
      </c>
      <c r="E171" s="74" t="s">
        <v>805</v>
      </c>
      <c r="F171" s="55">
        <v>1</v>
      </c>
      <c r="G171" s="55">
        <v>1</v>
      </c>
      <c r="H171" s="55" t="str">
        <f>IF(Таблица3[[#This Row],[Разработано]]=1,"Разработано","НЕ разработано")</f>
        <v>Разработано</v>
      </c>
      <c r="I171" s="55" t="str">
        <f>_xlfn.XLOOKUP(Таблица3[[#This Row],[Par. ]],Table1[Par. ],Table1[Потенциальный субподрядчик],,0,1)</f>
        <v>Milanovic</v>
      </c>
      <c r="J171" s="55" t="s">
        <v>1125</v>
      </c>
    </row>
    <row r="172" spans="1:10" ht="30" x14ac:dyDescent="0.25">
      <c r="A172" s="16">
        <f>ROW()-ROW(Таблица3[[#Headers],[N]])</f>
        <v>171</v>
      </c>
      <c r="B172" s="46" t="s">
        <v>797</v>
      </c>
      <c r="C172" s="4" t="s">
        <v>798</v>
      </c>
      <c r="D172" s="4" t="s">
        <v>799</v>
      </c>
      <c r="E172" s="74" t="s">
        <v>49</v>
      </c>
      <c r="F172" s="55">
        <v>1</v>
      </c>
      <c r="G172" s="55">
        <v>1</v>
      </c>
      <c r="H172" s="55" t="str">
        <f>IF(Таблица3[[#This Row],[Разработано]]=1,"Разработано","НЕ разработано")</f>
        <v>Разработано</v>
      </c>
      <c r="I172" s="55" t="str">
        <f>_xlfn.XLOOKUP(Таблица3[[#This Row],[Par. ]],Table1[Par. ],Table1[Потенциальный субподрядчик],,0,1)</f>
        <v>Milanovic</v>
      </c>
      <c r="J172" s="55" t="s">
        <v>1125</v>
      </c>
    </row>
    <row r="173" spans="1:10" ht="30" x14ac:dyDescent="0.25">
      <c r="A173" s="16">
        <f>ROW()-ROW(Таблица3[[#Headers],[N]])</f>
        <v>172</v>
      </c>
      <c r="B173" s="46" t="s">
        <v>809</v>
      </c>
      <c r="C173" s="4" t="s">
        <v>810</v>
      </c>
      <c r="D173" s="4" t="s">
        <v>811</v>
      </c>
      <c r="E173" s="74" t="s">
        <v>49</v>
      </c>
      <c r="F173" s="55">
        <v>1</v>
      </c>
      <c r="G173" s="55">
        <v>1</v>
      </c>
      <c r="H173" s="55" t="str">
        <f>IF(Таблица3[[#This Row],[Разработано]]=1,"Разработано","НЕ разработано")</f>
        <v>Разработано</v>
      </c>
      <c r="I173" s="55" t="str">
        <f>_xlfn.XLOOKUP(Таблица3[[#This Row],[Par. ]],Table1[Par. ],Table1[Потенциальный субподрядчик],,0,1)</f>
        <v>Contex</v>
      </c>
      <c r="J173" s="55" t="s">
        <v>1093</v>
      </c>
    </row>
    <row r="174" spans="1:10" ht="30" x14ac:dyDescent="0.25">
      <c r="A174" s="16">
        <f>ROW()-ROW(Таблица3[[#Headers],[N]])</f>
        <v>173</v>
      </c>
      <c r="B174" s="46" t="s">
        <v>809</v>
      </c>
      <c r="C174" s="4" t="s">
        <v>810</v>
      </c>
      <c r="D174" s="4" t="s">
        <v>811</v>
      </c>
      <c r="E174" s="74" t="s">
        <v>131</v>
      </c>
      <c r="F174" s="55">
        <v>1</v>
      </c>
      <c r="G174" s="55">
        <v>0</v>
      </c>
      <c r="H174" s="55" t="str">
        <f>IF(Таблица3[[#This Row],[Разработано]]=1,"Разработано","НЕ разработано")</f>
        <v>НЕ разработано</v>
      </c>
      <c r="I174" s="55" t="str">
        <f>_xlfn.XLOOKUP(Таблица3[[#This Row],[Par. ]],Table1[Par. ],Table1[Потенциальный субподрядчик],,0,1)</f>
        <v>Contex</v>
      </c>
      <c r="J174" s="55" t="s">
        <v>1093</v>
      </c>
    </row>
    <row r="175" spans="1:10" ht="60" x14ac:dyDescent="0.25">
      <c r="A175" s="16">
        <f>ROW()-ROW(Таблица3[[#Headers],[N]])</f>
        <v>174</v>
      </c>
      <c r="B175" s="46" t="s">
        <v>828</v>
      </c>
      <c r="C175" s="4" t="s">
        <v>829</v>
      </c>
      <c r="D175" s="4" t="s">
        <v>830</v>
      </c>
      <c r="E175" s="74" t="s">
        <v>49</v>
      </c>
      <c r="F175" s="55">
        <v>1</v>
      </c>
      <c r="G175" s="55">
        <v>1</v>
      </c>
      <c r="H175" s="55" t="str">
        <f>IF(Таблица3[[#This Row],[Разработано]]=1,"Разработано","НЕ разработано")</f>
        <v>Разработано</v>
      </c>
      <c r="I175" s="55" t="str">
        <f>_xlfn.XLOOKUP(Таблица3[[#This Row],[Par. ]],Table1[Par. ],Table1[Потенциальный субподрядчик],,0,1)</f>
        <v>Contex</v>
      </c>
      <c r="J175" s="55" t="s">
        <v>1093</v>
      </c>
    </row>
    <row r="176" spans="1:10" ht="30" x14ac:dyDescent="0.25">
      <c r="A176" s="16">
        <f>ROW()-ROW(Таблица3[[#Headers],[N]])</f>
        <v>175</v>
      </c>
      <c r="B176" s="46" t="s">
        <v>849</v>
      </c>
      <c r="C176" s="4" t="s">
        <v>850</v>
      </c>
      <c r="D176" s="4" t="s">
        <v>851</v>
      </c>
      <c r="E176" s="74" t="s">
        <v>49</v>
      </c>
      <c r="F176" s="55">
        <v>1</v>
      </c>
      <c r="G176" s="55">
        <v>1</v>
      </c>
      <c r="H176" s="55" t="str">
        <f>IF(Таблица3[[#This Row],[Разработано]]=1,"Разработано","НЕ разработано")</f>
        <v>Разработано</v>
      </c>
      <c r="I176" s="55" t="str">
        <f>_xlfn.XLOOKUP(Таблица3[[#This Row],[Par. ]],Table1[Par. ],Table1[Потенциальный субподрядчик],,0,1)</f>
        <v>Contex</v>
      </c>
      <c r="J176" s="55" t="s">
        <v>1093</v>
      </c>
    </row>
    <row r="177" spans="1:10" x14ac:dyDescent="0.25">
      <c r="A177" s="16">
        <f>ROW()-ROW(Таблица3[[#Headers],[N]])</f>
        <v>176</v>
      </c>
      <c r="B177" s="46" t="s">
        <v>859</v>
      </c>
      <c r="C177" s="4" t="s">
        <v>860</v>
      </c>
      <c r="D177" s="4" t="s">
        <v>861</v>
      </c>
      <c r="E177" s="74" t="s">
        <v>146</v>
      </c>
      <c r="F177" s="55">
        <v>1</v>
      </c>
      <c r="G177" s="55">
        <v>1</v>
      </c>
      <c r="H177" s="55" t="str">
        <f>IF(Таблица3[[#This Row],[Разработано]]=1,"Разработано","НЕ разработано")</f>
        <v>Разработано</v>
      </c>
      <c r="I177" s="55" t="str">
        <f>_xlfn.XLOOKUP(Таблица3[[#This Row],[Par. ]],Table1[Par. ],Table1[Потенциальный субподрядчик],,0,1)</f>
        <v>Termogama</v>
      </c>
      <c r="J177" s="55" t="s">
        <v>1156</v>
      </c>
    </row>
    <row r="178" spans="1:10" x14ac:dyDescent="0.25">
      <c r="A178" s="16">
        <f>ROW()-ROW(Таблица3[[#Headers],[N]])</f>
        <v>177</v>
      </c>
      <c r="B178" s="46" t="s">
        <v>859</v>
      </c>
      <c r="C178" s="4" t="s">
        <v>860</v>
      </c>
      <c r="D178" s="4" t="s">
        <v>861</v>
      </c>
      <c r="E178" s="74" t="s">
        <v>139</v>
      </c>
      <c r="F178" s="55">
        <v>1</v>
      </c>
      <c r="G178" s="55">
        <v>1</v>
      </c>
      <c r="H178" s="55" t="str">
        <f>IF(Таблица3[[#This Row],[Разработано]]=1,"Разработано","НЕ разработано")</f>
        <v>Разработано</v>
      </c>
      <c r="I178" s="55" t="str">
        <f>_xlfn.XLOOKUP(Таблица3[[#This Row],[Par. ]],Table1[Par. ],Table1[Потенциальный субподрядчик],,0,1)</f>
        <v>Termogama</v>
      </c>
      <c r="J178" s="55" t="s">
        <v>1156</v>
      </c>
    </row>
    <row r="179" spans="1:10" x14ac:dyDescent="0.25">
      <c r="A179" s="16">
        <f>ROW()-ROW(Таблица3[[#Headers],[N]])</f>
        <v>178</v>
      </c>
      <c r="B179" s="46" t="s">
        <v>859</v>
      </c>
      <c r="C179" s="4" t="s">
        <v>860</v>
      </c>
      <c r="D179" s="4" t="s">
        <v>861</v>
      </c>
      <c r="E179" s="74" t="s">
        <v>49</v>
      </c>
      <c r="F179" s="55">
        <v>1</v>
      </c>
      <c r="G179" s="55">
        <v>1</v>
      </c>
      <c r="H179" s="55" t="str">
        <f>IF(Таблица3[[#This Row],[Разработано]]=1,"Разработано","НЕ разработано")</f>
        <v>Разработано</v>
      </c>
      <c r="I179" s="55" t="str">
        <f>_xlfn.XLOOKUP(Таблица3[[#This Row],[Par. ]],Table1[Par. ],Table1[Потенциальный субподрядчик],,0,1)</f>
        <v>Termogama</v>
      </c>
      <c r="J179" s="55" t="s">
        <v>1156</v>
      </c>
    </row>
    <row r="180" spans="1:10" ht="30" x14ac:dyDescent="0.25">
      <c r="A180" s="16">
        <f>ROW()-ROW(Таблица3[[#Headers],[N]])</f>
        <v>179</v>
      </c>
      <c r="B180" s="46" t="s">
        <v>871</v>
      </c>
      <c r="C180" s="4" t="s">
        <v>872</v>
      </c>
      <c r="D180" s="4" t="s">
        <v>873</v>
      </c>
      <c r="E180" s="74" t="s">
        <v>49</v>
      </c>
      <c r="F180" s="55">
        <v>1</v>
      </c>
      <c r="G180" s="55">
        <v>1</v>
      </c>
      <c r="H180" s="55" t="str">
        <f>IF(Таблица3[[#This Row],[Разработано]]=1,"Разработано","НЕ разработано")</f>
        <v>Разработано</v>
      </c>
      <c r="I180" s="55" t="str">
        <f>_xlfn.XLOOKUP(Таблица3[[#This Row],[Par. ]],Table1[Par. ],Table1[Потенциальный субподрядчик],,0,1)</f>
        <v>Tesla Ekspo</v>
      </c>
      <c r="J180" s="55"/>
    </row>
    <row r="181" spans="1:10" ht="30" x14ac:dyDescent="0.25">
      <c r="A181" s="16">
        <f>ROW()-ROW(Таблица3[[#Headers],[N]])</f>
        <v>180</v>
      </c>
      <c r="B181" s="46" t="s">
        <v>895</v>
      </c>
      <c r="C181" s="4" t="s">
        <v>896</v>
      </c>
      <c r="D181" s="4" t="s">
        <v>897</v>
      </c>
      <c r="E181" s="74" t="s">
        <v>92</v>
      </c>
      <c r="F181" s="55">
        <v>1</v>
      </c>
      <c r="G181" s="55">
        <v>1</v>
      </c>
      <c r="H181" s="55" t="str">
        <f>IF(Таблица3[[#This Row],[Разработано]]=1,"Разработано","НЕ разработано")</f>
        <v>Разработано</v>
      </c>
      <c r="I181" s="55" t="str">
        <f>_xlfn.XLOOKUP(Таблица3[[#This Row],[Par. ]],Table1[Par. ],Table1[Потенциальный субподрядчик],,0,1)</f>
        <v>Netiks d.o.o.</v>
      </c>
      <c r="J181" s="55"/>
    </row>
    <row r="182" spans="1:10" ht="45" x14ac:dyDescent="0.25">
      <c r="A182" s="16">
        <f>ROW()-ROW(Таблица3[[#Headers],[N]])</f>
        <v>181</v>
      </c>
      <c r="B182" s="46" t="s">
        <v>898</v>
      </c>
      <c r="C182" s="4" t="s">
        <v>899</v>
      </c>
      <c r="D182" s="4" t="s">
        <v>900</v>
      </c>
      <c r="E182" s="74" t="s">
        <v>92</v>
      </c>
      <c r="F182" s="55">
        <v>1</v>
      </c>
      <c r="G182" s="55">
        <v>1</v>
      </c>
      <c r="H182" s="55" t="str">
        <f>IF(Таблица3[[#This Row],[Разработано]]=1,"Разработано","НЕ разработано")</f>
        <v>Разработано</v>
      </c>
      <c r="I182" s="55" t="str">
        <f>_xlfn.XLOOKUP(Таблица3[[#This Row],[Par. ]],Table1[Par. ],Table1[Потенциальный субподрядчик],,0,1)</f>
        <v>Netiks d.o.o.</v>
      </c>
      <c r="J182" s="55"/>
    </row>
    <row r="183" spans="1:10" x14ac:dyDescent="0.25">
      <c r="A183" s="16">
        <f>ROW()-ROW(Таблица3[[#Headers],[N]])</f>
        <v>182</v>
      </c>
      <c r="B183" s="46" t="s">
        <v>904</v>
      </c>
      <c r="C183" s="26" t="s">
        <v>905</v>
      </c>
      <c r="D183" s="26" t="s">
        <v>906</v>
      </c>
      <c r="E183" s="74" t="s">
        <v>49</v>
      </c>
      <c r="F183" s="55">
        <v>1</v>
      </c>
      <c r="G183" s="55">
        <v>1</v>
      </c>
      <c r="H183" s="55" t="str">
        <f>IF(Таблица3[[#This Row],[Разработано]]=1,"Разработано","НЕ разработано")</f>
        <v>Разработано</v>
      </c>
      <c r="I183" s="55">
        <f>_xlfn.XLOOKUP(Таблица3[[#This Row],[Par. ]],Table1[Par. ],Table1[Потенциальный субподрядчик],,0,1)</f>
        <v>0</v>
      </c>
      <c r="J183" s="55"/>
    </row>
    <row r="184" spans="1:10" x14ac:dyDescent="0.25">
      <c r="A184" s="16">
        <f>ROW()-ROW(Таблица3[[#Headers],[N]])</f>
        <v>183</v>
      </c>
      <c r="B184" s="46" t="s">
        <v>907</v>
      </c>
      <c r="C184" s="4" t="s">
        <v>908</v>
      </c>
      <c r="D184" s="4" t="s">
        <v>909</v>
      </c>
      <c r="E184" s="74" t="s">
        <v>49</v>
      </c>
      <c r="F184" s="55">
        <v>1</v>
      </c>
      <c r="G184" s="55">
        <v>1</v>
      </c>
      <c r="H184" s="55" t="str">
        <f>IF(Таблица3[[#This Row],[Разработано]]=1,"Разработано","НЕ разработано")</f>
        <v>Разработано</v>
      </c>
      <c r="I184" s="55">
        <f>_xlfn.XLOOKUP(Таблица3[[#This Row],[Par. ]],Table1[Par. ],Table1[Потенциальный субподрядчик],,0,1)</f>
        <v>0</v>
      </c>
      <c r="J184" s="55"/>
    </row>
    <row r="185" spans="1:10" ht="30" x14ac:dyDescent="0.25">
      <c r="A185" s="16">
        <f>ROW()-ROW(Таблица3[[#Headers],[N]])</f>
        <v>184</v>
      </c>
      <c r="B185" s="46" t="s">
        <v>914</v>
      </c>
      <c r="C185" s="4" t="s">
        <v>915</v>
      </c>
      <c r="D185" s="4" t="s">
        <v>916</v>
      </c>
      <c r="E185" s="74" t="s">
        <v>146</v>
      </c>
      <c r="F185" s="55">
        <v>1</v>
      </c>
      <c r="G185" s="55">
        <v>1</v>
      </c>
      <c r="H185" s="55" t="str">
        <f>IF(Таблица3[[#This Row],[Разработано]]=1,"Разработано","НЕ разработано")</f>
        <v>Разработано</v>
      </c>
      <c r="I185" s="55" t="str">
        <f>_xlfn.XLOOKUP(Таблица3[[#This Row],[Par. ]],Table1[Par. ],Table1[Потенциальный субподрядчик],,0,1)</f>
        <v>Martin-Systems</v>
      </c>
      <c r="J185" s="55" t="s">
        <v>1169</v>
      </c>
    </row>
    <row r="186" spans="1:10" ht="30" x14ac:dyDescent="0.25">
      <c r="A186" s="16">
        <f>ROW()-ROW(Таблица3[[#Headers],[N]])</f>
        <v>185</v>
      </c>
      <c r="B186" s="46" t="s">
        <v>914</v>
      </c>
      <c r="C186" s="4" t="s">
        <v>915</v>
      </c>
      <c r="D186" s="4" t="s">
        <v>916</v>
      </c>
      <c r="E186" s="74" t="s">
        <v>92</v>
      </c>
      <c r="F186" s="55">
        <v>1</v>
      </c>
      <c r="G186" s="55">
        <v>1</v>
      </c>
      <c r="H186" s="55" t="str">
        <f>IF(Таблица3[[#This Row],[Разработано]]=1,"Разработано","НЕ разработано")</f>
        <v>Разработано</v>
      </c>
      <c r="I186" s="55" t="str">
        <f>_xlfn.XLOOKUP(Таблица3[[#This Row],[Par. ]],Table1[Par. ],Table1[Потенциальный субподрядчик],,0,1)</f>
        <v>Martin-Systems</v>
      </c>
      <c r="J186" s="55" t="s">
        <v>1122</v>
      </c>
    </row>
    <row r="187" spans="1:10" ht="30" x14ac:dyDescent="0.25">
      <c r="A187" s="16">
        <f>ROW()-ROW(Таблица3[[#Headers],[N]])</f>
        <v>186</v>
      </c>
      <c r="B187" s="46" t="s">
        <v>914</v>
      </c>
      <c r="C187" s="4" t="s">
        <v>915</v>
      </c>
      <c r="D187" s="4" t="s">
        <v>916</v>
      </c>
      <c r="E187" s="75" t="s">
        <v>49</v>
      </c>
      <c r="F187" s="55">
        <v>1</v>
      </c>
      <c r="G187" s="55">
        <v>1</v>
      </c>
      <c r="H187" s="55" t="str">
        <f>IF(Таблица3[[#This Row],[Разработано]]=1,"Разработано","НЕ разработано")</f>
        <v>Разработано</v>
      </c>
      <c r="I187" s="55" t="str">
        <f>_xlfn.XLOOKUP(Таблица3[[#This Row],[Par. ]],Table1[Par. ],Table1[Потенциальный субподрядчик],,0,1)</f>
        <v>Martin-Systems</v>
      </c>
      <c r="J187" s="55" t="s">
        <v>1122</v>
      </c>
    </row>
    <row r="188" spans="1:10" ht="30" x14ac:dyDescent="0.25">
      <c r="A188" s="16">
        <f>ROW()-ROW(Таблица3[[#Headers],[N]])</f>
        <v>187</v>
      </c>
      <c r="B188" s="46" t="s">
        <v>924</v>
      </c>
      <c r="C188" s="4" t="s">
        <v>925</v>
      </c>
      <c r="D188" s="4" t="s">
        <v>926</v>
      </c>
      <c r="E188" s="74" t="s">
        <v>49</v>
      </c>
      <c r="F188" s="55">
        <v>1</v>
      </c>
      <c r="G188" s="55">
        <v>1</v>
      </c>
      <c r="H188" s="55" t="str">
        <f>IF(Таблица3[[#This Row],[Разработано]]=1,"Разработано","НЕ разработано")</f>
        <v>Разработано</v>
      </c>
      <c r="I188" s="55">
        <f>_xlfn.XLOOKUP(Таблица3[[#This Row],[Par. ]],Table1[Par. ],Table1[Потенциальный субподрядчик],,0,1)</f>
        <v>0</v>
      </c>
      <c r="J188" s="55"/>
    </row>
    <row r="189" spans="1:10" ht="30" x14ac:dyDescent="0.25">
      <c r="A189" s="16">
        <f>ROW()-ROW(Таблица3[[#Headers],[N]])</f>
        <v>188</v>
      </c>
      <c r="B189" s="46" t="s">
        <v>940</v>
      </c>
      <c r="C189" s="13" t="s">
        <v>941</v>
      </c>
      <c r="D189" s="13" t="s">
        <v>124</v>
      </c>
      <c r="E189" s="74" t="s">
        <v>92</v>
      </c>
      <c r="F189" s="55">
        <v>1</v>
      </c>
      <c r="G189" s="55">
        <v>1</v>
      </c>
      <c r="H189" s="55" t="str">
        <f>IF(Таблица3[[#This Row],[Разработано]]=1,"Разработано","НЕ разработано")</f>
        <v>Разработано</v>
      </c>
      <c r="I189" s="55" t="str">
        <f>_xlfn.XLOOKUP(Таблица3[[#This Row],[Par. ]],Table1[Par. ],Table1[Потенциальный субподрядчик],,0,1)</f>
        <v>Promont Group</v>
      </c>
      <c r="J189" s="55" t="s">
        <v>1141</v>
      </c>
    </row>
    <row r="190" spans="1:10" ht="45" x14ac:dyDescent="0.25">
      <c r="A190" s="16">
        <f>ROW()-ROW(Таблица3[[#Headers],[N]])</f>
        <v>189</v>
      </c>
      <c r="B190" s="46" t="s">
        <v>944</v>
      </c>
      <c r="C190" s="4" t="s">
        <v>945</v>
      </c>
      <c r="D190" s="4" t="s">
        <v>142</v>
      </c>
      <c r="E190" s="74" t="s">
        <v>92</v>
      </c>
      <c r="F190" s="55">
        <v>1</v>
      </c>
      <c r="G190" s="55">
        <v>1</v>
      </c>
      <c r="H190" s="55" t="str">
        <f>IF(Таблица3[[#This Row],[Разработано]]=1,"Разработано","НЕ разработано")</f>
        <v>Разработано</v>
      </c>
      <c r="I190" s="55" t="str">
        <f>_xlfn.XLOOKUP(Таблица3[[#This Row],[Par. ]],Table1[Par. ],Table1[Потенциальный субподрядчик],,0,1)</f>
        <v>Promont Group</v>
      </c>
      <c r="J190" s="55" t="s">
        <v>1141</v>
      </c>
    </row>
    <row r="191" spans="1:10" ht="30" x14ac:dyDescent="0.25">
      <c r="A191" s="16">
        <f>ROW()-ROW(Таблица3[[#Headers],[N]])</f>
        <v>190</v>
      </c>
      <c r="B191" s="46" t="s">
        <v>946</v>
      </c>
      <c r="C191" s="4" t="s">
        <v>152</v>
      </c>
      <c r="D191" s="4" t="s">
        <v>153</v>
      </c>
      <c r="E191" s="75" t="s">
        <v>154</v>
      </c>
      <c r="F191" s="55">
        <v>1</v>
      </c>
      <c r="G191" s="55">
        <v>1</v>
      </c>
      <c r="H191" s="55" t="str">
        <f>IF(Таблица3[[#This Row],[Разработано]]=1,"Разработано","НЕ разработано")</f>
        <v>Разработано</v>
      </c>
      <c r="I191" s="55" t="str">
        <f>_xlfn.XLOOKUP(Таблица3[[#This Row],[Par. ]],Table1[Par. ],Table1[Потенциальный субподрядчик],,0,1)</f>
        <v>Promont Group</v>
      </c>
      <c r="J191" s="55" t="s">
        <v>1141</v>
      </c>
    </row>
    <row r="192" spans="1:10" ht="45" x14ac:dyDescent="0.25">
      <c r="A192" s="16">
        <f>ROW()-ROW(Таблица3[[#Headers],[N]])</f>
        <v>191</v>
      </c>
      <c r="B192" s="46" t="s">
        <v>951</v>
      </c>
      <c r="C192" s="4" t="s">
        <v>952</v>
      </c>
      <c r="D192" s="4" t="s">
        <v>953</v>
      </c>
      <c r="E192" s="74" t="s">
        <v>92</v>
      </c>
      <c r="F192" s="55">
        <v>1</v>
      </c>
      <c r="G192" s="55">
        <v>1</v>
      </c>
      <c r="H192" s="55" t="str">
        <f>IF(Таблица3[[#This Row],[Разработано]]=1,"Разработано","НЕ разработано")</f>
        <v>Разработано</v>
      </c>
      <c r="I192" s="55">
        <f>_xlfn.XLOOKUP(Таблица3[[#This Row],[Par. ]],Table1[Par. ],Table1[Потенциальный субподрядчик],,0,1)</f>
        <v>0</v>
      </c>
      <c r="J192" s="55"/>
    </row>
    <row r="193" spans="1:10" ht="45" x14ac:dyDescent="0.25">
      <c r="A193" s="16">
        <f>ROW()-ROW(Таблица3[[#Headers],[N]])</f>
        <v>192</v>
      </c>
      <c r="B193" s="46" t="s">
        <v>951</v>
      </c>
      <c r="C193" s="4" t="s">
        <v>952</v>
      </c>
      <c r="D193" s="4" t="s">
        <v>953</v>
      </c>
      <c r="E193" s="74" t="s">
        <v>49</v>
      </c>
      <c r="F193" s="55">
        <v>1</v>
      </c>
      <c r="G193" s="55">
        <v>1</v>
      </c>
      <c r="H193" s="55" t="str">
        <f>IF(Таблица3[[#This Row],[Разработано]]=1,"Разработано","НЕ разработано")</f>
        <v>Разработано</v>
      </c>
      <c r="I193" s="55">
        <f>_xlfn.XLOOKUP(Таблица3[[#This Row],[Par. ]],Table1[Par. ],Table1[Потенциальный субподрядчик],,0,1)</f>
        <v>0</v>
      </c>
      <c r="J193" s="55"/>
    </row>
    <row r="194" spans="1:10" x14ac:dyDescent="0.25">
      <c r="A194" s="16">
        <f>ROW()-ROW(Таблица3[[#Headers],[N]])</f>
        <v>193</v>
      </c>
      <c r="B194" s="46" t="s">
        <v>955</v>
      </c>
      <c r="C194" s="4" t="s">
        <v>956</v>
      </c>
      <c r="D194" s="4" t="s">
        <v>957</v>
      </c>
      <c r="E194" s="74" t="s">
        <v>92</v>
      </c>
      <c r="F194" s="55">
        <v>1</v>
      </c>
      <c r="G194" s="55">
        <v>1</v>
      </c>
      <c r="H194" s="55" t="str">
        <f>IF(Таблица3[[#This Row],[Разработано]]=1,"Разработано","НЕ разработано")</f>
        <v>Разработано</v>
      </c>
      <c r="I194" s="55" t="str">
        <f>_xlfn.XLOOKUP(Таблица3[[#This Row],[Par. ]],Table1[Par. ],Table1[Потенциальный субподрядчик],,0,1)</f>
        <v>Ostral / Senermax</v>
      </c>
      <c r="J194" s="55"/>
    </row>
    <row r="195" spans="1:10" x14ac:dyDescent="0.25">
      <c r="A195" s="16">
        <f>ROW()-ROW(Таблица3[[#Headers],[N]])</f>
        <v>194</v>
      </c>
      <c r="B195" s="46" t="s">
        <v>955</v>
      </c>
      <c r="C195" s="4" t="s">
        <v>956</v>
      </c>
      <c r="D195" s="4" t="s">
        <v>957</v>
      </c>
      <c r="E195" s="74" t="s">
        <v>49</v>
      </c>
      <c r="F195" s="55">
        <v>1</v>
      </c>
      <c r="G195" s="55">
        <v>1</v>
      </c>
      <c r="H195" s="55" t="str">
        <f>IF(Таблица3[[#This Row],[Разработано]]=1,"Разработано","НЕ разработано")</f>
        <v>Разработано</v>
      </c>
      <c r="I195" s="55" t="str">
        <f>_xlfn.XLOOKUP(Таблица3[[#This Row],[Par. ]],Table1[Par. ],Table1[Потенциальный субподрядчик],,0,1)</f>
        <v>Ostral / Senermax</v>
      </c>
      <c r="J195" s="55"/>
    </row>
    <row r="196" spans="1:10" x14ac:dyDescent="0.25">
      <c r="A196" s="16">
        <f>ROW()-ROW(Таблица3[[#Headers],[N]])</f>
        <v>195</v>
      </c>
      <c r="B196" s="46" t="s">
        <v>955</v>
      </c>
      <c r="C196" s="4" t="s">
        <v>956</v>
      </c>
      <c r="D196" s="4" t="s">
        <v>957</v>
      </c>
      <c r="E196" s="74" t="s">
        <v>211</v>
      </c>
      <c r="F196" s="55">
        <v>1</v>
      </c>
      <c r="G196" s="55">
        <v>1</v>
      </c>
      <c r="H196" s="55" t="str">
        <f>IF(Таблица3[[#This Row],[Разработано]]=1,"Разработано","НЕ разработано")</f>
        <v>Разработано</v>
      </c>
      <c r="I196" s="55" t="str">
        <f>_xlfn.XLOOKUP(Таблица3[[#This Row],[Par. ]],Table1[Par. ],Table1[Потенциальный субподрядчик],,0,1)</f>
        <v>Ostral / Senermax</v>
      </c>
      <c r="J196" s="55"/>
    </row>
    <row r="197" spans="1:10" x14ac:dyDescent="0.25">
      <c r="A197" s="16">
        <f>ROW()-ROW(Таблица3[[#Headers],[N]])</f>
        <v>196</v>
      </c>
      <c r="B197" s="46" t="s">
        <v>959</v>
      </c>
      <c r="C197" s="4" t="s">
        <v>960</v>
      </c>
      <c r="D197" s="4" t="s">
        <v>961</v>
      </c>
      <c r="E197" s="74" t="s">
        <v>92</v>
      </c>
      <c r="F197" s="55">
        <v>1</v>
      </c>
      <c r="G197" s="55">
        <v>1</v>
      </c>
      <c r="H197" s="55" t="str">
        <f>IF(Таблица3[[#This Row],[Разработано]]=1,"Разработано","НЕ разработано")</f>
        <v>Разработано</v>
      </c>
      <c r="I197" s="55" t="str">
        <f>_xlfn.XLOOKUP(Таблица3[[#This Row],[Par. ]],Table1[Par. ],Table1[Потенциальный субподрядчик],,0,1)</f>
        <v>Ostral / Senermax</v>
      </c>
      <c r="J197" s="55"/>
    </row>
    <row r="198" spans="1:10" x14ac:dyDescent="0.25">
      <c r="A198" s="16">
        <f>ROW()-ROW(Таблица3[[#Headers],[N]])</f>
        <v>197</v>
      </c>
      <c r="B198" s="46" t="s">
        <v>959</v>
      </c>
      <c r="C198" s="4" t="s">
        <v>960</v>
      </c>
      <c r="D198" s="4" t="s">
        <v>961</v>
      </c>
      <c r="E198" s="74" t="s">
        <v>49</v>
      </c>
      <c r="F198" s="55">
        <v>1</v>
      </c>
      <c r="G198" s="55">
        <v>1</v>
      </c>
      <c r="H198" s="55" t="str">
        <f>IF(Таблица3[[#This Row],[Разработано]]=1,"Разработано","НЕ разработано")</f>
        <v>Разработано</v>
      </c>
      <c r="I198" s="55" t="str">
        <f>_xlfn.XLOOKUP(Таблица3[[#This Row],[Par. ]],Table1[Par. ],Table1[Потенциальный субподрядчик],,0,1)</f>
        <v>Ostral / Senermax</v>
      </c>
      <c r="J198" s="55"/>
    </row>
    <row r="199" spans="1:10" x14ac:dyDescent="0.25">
      <c r="A199" s="16">
        <f>ROW()-ROW(Таблица3[[#Headers],[N]])</f>
        <v>198</v>
      </c>
      <c r="B199" s="46" t="s">
        <v>959</v>
      </c>
      <c r="C199" s="4" t="s">
        <v>960</v>
      </c>
      <c r="D199" s="4" t="s">
        <v>961</v>
      </c>
      <c r="E199" s="74" t="s">
        <v>55</v>
      </c>
      <c r="F199" s="55">
        <v>1</v>
      </c>
      <c r="G199" s="55">
        <v>1</v>
      </c>
      <c r="H199" s="55" t="str">
        <f>IF(Таблица3[[#This Row],[Разработано]]=1,"Разработано","НЕ разработано")</f>
        <v>Разработано</v>
      </c>
      <c r="I199" s="55" t="str">
        <f>_xlfn.XLOOKUP(Таблица3[[#This Row],[Par. ]],Table1[Par. ],Table1[Потенциальный субподрядчик],,0,1)</f>
        <v>Ostral / Senermax</v>
      </c>
      <c r="J199" s="55"/>
    </row>
    <row r="200" spans="1:10" x14ac:dyDescent="0.25">
      <c r="A200" s="16">
        <f>ROW()-ROW(Таблица3[[#Headers],[N]])</f>
        <v>199</v>
      </c>
      <c r="B200" s="46" t="s">
        <v>963</v>
      </c>
      <c r="C200" s="4" t="s">
        <v>969</v>
      </c>
      <c r="D200" s="4" t="s">
        <v>970</v>
      </c>
      <c r="E200" s="74" t="s">
        <v>146</v>
      </c>
      <c r="F200" s="55">
        <v>1</v>
      </c>
      <c r="G200" s="55">
        <v>1</v>
      </c>
      <c r="H200" s="55" t="str">
        <f>IF(Таблица3[[#This Row],[Разработано]]=1,"Разработано","НЕ разработано")</f>
        <v>Разработано</v>
      </c>
      <c r="I200" s="55" t="str">
        <f>_xlfn.XLOOKUP(Таблица3[[#This Row],[Par. ]],Table1[Par. ],Table1[Потенциальный субподрядчик],,0,1)</f>
        <v>BPP Group d.o.o. / KSR Service</v>
      </c>
      <c r="J200" s="55"/>
    </row>
    <row r="201" spans="1:10" x14ac:dyDescent="0.25">
      <c r="A201" s="16">
        <f>ROW()-ROW(Таблица3[[#Headers],[N]])</f>
        <v>200</v>
      </c>
      <c r="B201" s="46" t="s">
        <v>963</v>
      </c>
      <c r="C201" s="4" t="s">
        <v>969</v>
      </c>
      <c r="D201" s="4" t="s">
        <v>970</v>
      </c>
      <c r="E201" s="74" t="s">
        <v>92</v>
      </c>
      <c r="F201" s="55">
        <v>1</v>
      </c>
      <c r="G201" s="55">
        <v>1</v>
      </c>
      <c r="H201" s="55" t="str">
        <f>IF(Таблица3[[#This Row],[Разработано]]=1,"Разработано","НЕ разработано")</f>
        <v>Разработано</v>
      </c>
      <c r="I201" s="55" t="str">
        <f>_xlfn.XLOOKUP(Таблица3[[#This Row],[Par. ]],Table1[Par. ],Table1[Потенциальный субподрядчик],,0,1)</f>
        <v>BPP Group d.o.o. / KSR Service</v>
      </c>
      <c r="J201" s="55"/>
    </row>
    <row r="202" spans="1:10" x14ac:dyDescent="0.25">
      <c r="A202" s="16">
        <f>ROW()-ROW(Таблица3[[#Headers],[N]])</f>
        <v>201</v>
      </c>
      <c r="B202" s="46" t="s">
        <v>963</v>
      </c>
      <c r="C202" s="4" t="s">
        <v>969</v>
      </c>
      <c r="D202" s="4" t="s">
        <v>970</v>
      </c>
      <c r="E202" s="74" t="s">
        <v>49</v>
      </c>
      <c r="F202" s="55">
        <v>1</v>
      </c>
      <c r="G202" s="55">
        <v>1</v>
      </c>
      <c r="H202" s="55" t="str">
        <f>IF(Таблица3[[#This Row],[Разработано]]=1,"Разработано","НЕ разработано")</f>
        <v>Разработано</v>
      </c>
      <c r="I202" s="55" t="str">
        <f>_xlfn.XLOOKUP(Таблица3[[#This Row],[Par. ]],Table1[Par. ],Table1[Потенциальный субподрядчик],,0,1)</f>
        <v>BPP Group d.o.o. / KSR Service</v>
      </c>
      <c r="J202" s="55"/>
    </row>
    <row r="203" spans="1:10" x14ac:dyDescent="0.25">
      <c r="A203" s="16">
        <f>ROW()-ROW(Таблица3[[#Headers],[N]])</f>
        <v>202</v>
      </c>
      <c r="B203" s="46" t="s">
        <v>963</v>
      </c>
      <c r="C203" s="4" t="s">
        <v>969</v>
      </c>
      <c r="D203" s="4" t="s">
        <v>970</v>
      </c>
      <c r="E203" s="74" t="s">
        <v>55</v>
      </c>
      <c r="F203" s="55">
        <v>1</v>
      </c>
      <c r="G203" s="55">
        <v>1</v>
      </c>
      <c r="H203" s="55" t="str">
        <f>IF(Таблица3[[#This Row],[Разработано]]=1,"Разработано","НЕ разработано")</f>
        <v>Разработано</v>
      </c>
      <c r="I203" s="55" t="str">
        <f>_xlfn.XLOOKUP(Таблица3[[#This Row],[Par. ]],Table1[Par. ],Table1[Потенциальный субподрядчик],,0,1)</f>
        <v>BPP Group d.o.o. / KSR Service</v>
      </c>
      <c r="J203" s="55"/>
    </row>
    <row r="204" spans="1:10" x14ac:dyDescent="0.25">
      <c r="A204" s="16">
        <f>ROW()-ROW(Таблица3[[#Headers],[N]])</f>
        <v>203</v>
      </c>
      <c r="B204" s="46" t="s">
        <v>963</v>
      </c>
      <c r="C204" s="4" t="s">
        <v>969</v>
      </c>
      <c r="D204" s="4" t="s">
        <v>970</v>
      </c>
      <c r="E204" s="74" t="s">
        <v>154</v>
      </c>
      <c r="F204" s="55">
        <v>1</v>
      </c>
      <c r="G204" s="55">
        <v>1</v>
      </c>
      <c r="H204" s="55" t="str">
        <f>IF(Таблица3[[#This Row],[Разработано]]=1,"Разработано","НЕ разработано")</f>
        <v>Разработано</v>
      </c>
      <c r="I204" s="55" t="str">
        <f>_xlfn.XLOOKUP(Таблица3[[#This Row],[Par. ]],Table1[Par. ],Table1[Потенциальный субподрядчик],,0,1)</f>
        <v>BPP Group d.o.o. / KSR Service</v>
      </c>
      <c r="J204" s="55"/>
    </row>
    <row r="205" spans="1:10" x14ac:dyDescent="0.25">
      <c r="A205" s="16">
        <f>ROW()-ROW(Таблица3[[#Headers],[N]])</f>
        <v>204</v>
      </c>
      <c r="B205" s="46" t="s">
        <v>975</v>
      </c>
      <c r="C205" s="4" t="s">
        <v>976</v>
      </c>
      <c r="D205" s="4" t="s">
        <v>977</v>
      </c>
      <c r="E205" s="74" t="s">
        <v>139</v>
      </c>
      <c r="F205" s="55">
        <v>1</v>
      </c>
      <c r="G205" s="55">
        <v>1</v>
      </c>
      <c r="H205" s="55" t="str">
        <f>IF(Таблица3[[#This Row],[Разработано]]=1,"Разработано","НЕ разработано")</f>
        <v>Разработано</v>
      </c>
      <c r="I205" s="55">
        <f>_xlfn.XLOOKUP(Таблица3[[#This Row],[Par. ]],Table1[Par. ],Table1[Потенциальный субподрядчик],,0,1)</f>
        <v>0</v>
      </c>
      <c r="J205" s="55"/>
    </row>
    <row r="206" spans="1:10" x14ac:dyDescent="0.25">
      <c r="A206" s="16">
        <f>ROW()-ROW(Таблица3[[#Headers],[N]])</f>
        <v>205</v>
      </c>
      <c r="B206" s="46" t="s">
        <v>975</v>
      </c>
      <c r="C206" s="4" t="s">
        <v>976</v>
      </c>
      <c r="D206" s="4" t="s">
        <v>977</v>
      </c>
      <c r="E206" s="74" t="s">
        <v>92</v>
      </c>
      <c r="F206" s="55">
        <v>1</v>
      </c>
      <c r="G206" s="55">
        <v>1</v>
      </c>
      <c r="H206" s="55" t="str">
        <f>IF(Таблица3[[#This Row],[Разработано]]=1,"Разработано","НЕ разработано")</f>
        <v>Разработано</v>
      </c>
      <c r="I206" s="55">
        <f>_xlfn.XLOOKUP(Таблица3[[#This Row],[Par. ]],Table1[Par. ],Table1[Потенциальный субподрядчик],,0,1)</f>
        <v>0</v>
      </c>
      <c r="J206" s="55"/>
    </row>
    <row r="207" spans="1:10" ht="60" x14ac:dyDescent="0.25">
      <c r="A207" s="16">
        <f>ROW()-ROW(Таблица3[[#Headers],[N]])</f>
        <v>206</v>
      </c>
      <c r="B207" s="46" t="s">
        <v>982</v>
      </c>
      <c r="C207" s="26" t="s">
        <v>983</v>
      </c>
      <c r="D207" s="26" t="s">
        <v>984</v>
      </c>
      <c r="E207" s="76" t="s">
        <v>92</v>
      </c>
      <c r="F207" s="55">
        <v>1</v>
      </c>
      <c r="G207" s="55">
        <v>1</v>
      </c>
      <c r="H207" s="55" t="str">
        <f>IF(Таблица3[[#This Row],[Разработано]]=1,"Разработано","НЕ разработано")</f>
        <v>Разработано</v>
      </c>
      <c r="I207" s="55" t="str">
        <f>_xlfn.XLOOKUP(Таблица3[[#This Row],[Par. ]],Table1[Par. ],Table1[Потенциальный субподрядчик],,0,1)</f>
        <v>IvDam Process Control</v>
      </c>
      <c r="J207" s="55"/>
    </row>
    <row r="208" spans="1:10" ht="30" x14ac:dyDescent="0.25">
      <c r="A208" s="16">
        <f>ROW()-ROW(Таблица3[[#Headers],[N]])</f>
        <v>207</v>
      </c>
      <c r="B208" s="46" t="s">
        <v>989</v>
      </c>
      <c r="C208" s="4" t="s">
        <v>1176</v>
      </c>
      <c r="D208" s="4" t="s">
        <v>1177</v>
      </c>
      <c r="E208" s="74" t="s">
        <v>49</v>
      </c>
      <c r="F208" s="55">
        <v>1</v>
      </c>
      <c r="G208" s="55">
        <v>0</v>
      </c>
      <c r="H208" s="55" t="str">
        <f>IF(Таблица3[[#This Row],[Разработано]]=1,"Разработано","НЕ разработано")</f>
        <v>НЕ разработано</v>
      </c>
      <c r="I208" s="55" t="str">
        <f>_xlfn.XLOOKUP(Таблица3[[#This Row],[Par. ]],Table1[Par. ],Table1[Потенциальный субподрядчик],,0,1)</f>
        <v>Pionirgas</v>
      </c>
      <c r="J208" s="55"/>
    </row>
    <row r="209" spans="1:10" ht="30" x14ac:dyDescent="0.25">
      <c r="A209" s="16">
        <f>ROW()-ROW(Таблица3[[#Headers],[N]])</f>
        <v>208</v>
      </c>
      <c r="B209" s="46" t="s">
        <v>1009</v>
      </c>
      <c r="C209" s="4" t="s">
        <v>1178</v>
      </c>
      <c r="D209" s="4" t="s">
        <v>1179</v>
      </c>
      <c r="E209" s="74" t="s">
        <v>49</v>
      </c>
      <c r="F209" s="55">
        <v>1</v>
      </c>
      <c r="G209" s="55">
        <v>1</v>
      </c>
      <c r="H209" s="55" t="str">
        <f>IF(Таблица3[[#This Row],[Разработано]]=1,"Разработано","НЕ разработано")</f>
        <v>Разработано</v>
      </c>
      <c r="I209" s="55" t="str">
        <f>_xlfn.XLOOKUP(Таблица3[[#This Row],[Par. ]],Table1[Par. ],Table1[Потенциальный субподрядчик],,0,1)</f>
        <v>Pionirgas</v>
      </c>
      <c r="J209" s="55"/>
    </row>
    <row r="210" spans="1:10" ht="30" x14ac:dyDescent="0.25">
      <c r="A210" s="16">
        <f>ROW()-ROW(Таблица3[[#Headers],[N]])</f>
        <v>209</v>
      </c>
      <c r="B210" s="46" t="s">
        <v>1027</v>
      </c>
      <c r="C210" s="4" t="s">
        <v>1180</v>
      </c>
      <c r="D210" s="4" t="s">
        <v>1181</v>
      </c>
      <c r="E210" s="74" t="s">
        <v>49</v>
      </c>
      <c r="F210" s="55">
        <v>1</v>
      </c>
      <c r="G210" s="55">
        <v>0</v>
      </c>
      <c r="H210" s="55" t="str">
        <f>IF(Таблица3[[#This Row],[Разработано]]=1,"Разработано","НЕ разработано")</f>
        <v>НЕ разработано</v>
      </c>
      <c r="I210" s="55" t="str">
        <f>_xlfn.XLOOKUP(Таблица3[[#This Row],[Par. ]],Table1[Par. ],Table1[Потенциальный субподрядчик],,0,1)</f>
        <v>Pionirgas</v>
      </c>
      <c r="J210" s="55"/>
    </row>
    <row r="211" spans="1:10" ht="30" x14ac:dyDescent="0.25">
      <c r="A211" s="16">
        <f>ROW()-ROW(Таблица3[[#Headers],[N]])</f>
        <v>210</v>
      </c>
      <c r="B211" s="46" t="s">
        <v>1051</v>
      </c>
      <c r="C211" s="4" t="s">
        <v>1052</v>
      </c>
      <c r="D211" s="4" t="s">
        <v>1053</v>
      </c>
      <c r="E211" s="75" t="s">
        <v>49</v>
      </c>
      <c r="F211" s="55">
        <v>1</v>
      </c>
      <c r="G211" s="55">
        <v>1</v>
      </c>
      <c r="H211" s="55" t="str">
        <f>IF(Таблица3[[#This Row],[Разработано]]=1,"Разработано","НЕ разработано")</f>
        <v>Разработано</v>
      </c>
      <c r="I211" s="55" t="str">
        <f>_xlfn.XLOOKUP(Таблица3[[#This Row],[Par. ]],Table1[Par. ],Table1[Потенциальный субподрядчик],,0,1)</f>
        <v>Premi Trade</v>
      </c>
      <c r="J211" s="55"/>
    </row>
    <row r="212" spans="1:10" ht="30" x14ac:dyDescent="0.25">
      <c r="A212" s="16">
        <f>ROW()-ROW(Таблица3[[#Headers],[N]])</f>
        <v>211</v>
      </c>
      <c r="B212" s="46" t="s">
        <v>1058</v>
      </c>
      <c r="C212" s="4" t="s">
        <v>1059</v>
      </c>
      <c r="D212" s="4" t="s">
        <v>1060</v>
      </c>
      <c r="E212" s="74" t="s">
        <v>139</v>
      </c>
      <c r="F212" s="55">
        <v>1</v>
      </c>
      <c r="G212" s="55">
        <v>1</v>
      </c>
      <c r="H212" s="55" t="str">
        <f>IF(Таблица3[[#This Row],[Разработано]]=1,"Разработано","НЕ разработано")</f>
        <v>Разработано</v>
      </c>
      <c r="I212" s="55" t="str">
        <f>_xlfn.XLOOKUP(Таблица3[[#This Row],[Par. ]],Table1[Par. ],Table1[Потенциальный субподрядчик],,0,1)</f>
        <v>Real Impeks</v>
      </c>
      <c r="J212" s="55"/>
    </row>
    <row r="213" spans="1:10" ht="90" x14ac:dyDescent="0.25">
      <c r="A213" s="68">
        <f>ROW()-ROW(Таблица3[[#Headers],[N]])</f>
        <v>212</v>
      </c>
      <c r="B213" s="201" t="s">
        <v>1067</v>
      </c>
      <c r="C213" s="198" t="s">
        <v>594</v>
      </c>
      <c r="D213" s="198" t="s">
        <v>595</v>
      </c>
      <c r="E213" s="199" t="s">
        <v>55</v>
      </c>
      <c r="F213" s="55">
        <v>1</v>
      </c>
      <c r="G213" s="55">
        <v>0</v>
      </c>
      <c r="H213" s="55" t="str">
        <f>IF(Таблица3[[#This Row],[Разработано]]=1,"Разработано","НЕ разработано")</f>
        <v>НЕ разработано</v>
      </c>
      <c r="I213" s="55" t="str">
        <f>_xlfn.XLOOKUP(Таблица3[[#This Row],[Par. ]],Table1[Par. ],Table1[Потенциальный субподрядчик],,0,1)</f>
        <v>TMS CEE</v>
      </c>
      <c r="J213" s="55"/>
    </row>
  </sheetData>
  <phoneticPr fontId="1" type="noConversion"/>
  <conditionalFormatting sqref="A1:B1">
    <cfRule type="duplicateValues" dxfId="12" priority="9"/>
  </conditionalFormatting>
  <conditionalFormatting sqref="A2:B213">
    <cfRule type="duplicateValues" dxfId="11" priority="10"/>
  </conditionalFormatting>
  <conditionalFormatting sqref="C163">
    <cfRule type="duplicateValues" dxfId="10" priority="2"/>
  </conditionalFormatting>
  <conditionalFormatting sqref="C116:D116 C120:D121 C153:D153 C164:D165 C171:D172 C183:D183">
    <cfRule type="expression" dxfId="9" priority="5">
      <formula>C116&lt;&gt;#REF!</formula>
    </cfRule>
  </conditionalFormatting>
  <conditionalFormatting sqref="C208:D211">
    <cfRule type="expression" dxfId="8" priority="6">
      <formula>C208&lt;&gt;#REF!</formula>
    </cfRule>
  </conditionalFormatting>
  <conditionalFormatting sqref="C131:E143">
    <cfRule type="expression" dxfId="7" priority="4">
      <formula>C131&lt;&gt;#REF!</formula>
    </cfRule>
  </conditionalFormatting>
  <conditionalFormatting sqref="E22 E24:E25 E27:E28 E30:E31 E33 E38 E40 E42 E44:E45 E47 E49 E51 E53:E54 E56 E58:E59 E61:E62 E64 E66 E68 E73 E76 E78 E80 E85 E87 E89 E91 E93 E97 E99 E101 E103 E105 E108 E164 E166:E167 E169 E171 E177:E178 E185 E192 E194:E195 E197:E198 E200:E203 E205">
    <cfRule type="expression" dxfId="6" priority="7">
      <formula>$E23=TRUE</formula>
    </cfRule>
  </conditionalFormatting>
  <conditionalFormatting sqref="E109:E163 E2:E21 E23 E26 E29 E32 E34:E37 E39 E41 E43 E46 E48 E50 E52 E55 E57 E60 E63 E65 E67 E69:E72 E74:E75 E77 E79 E81:E84 E86 E88 E90 E92 E94:E96 E98 E100 E102 E104 E106:E107 E165 E168 E170 E172:E176 E179:E184 E186:E191 E193 E196 E199 E202:E204 E206:E213">
    <cfRule type="expression" dxfId="5" priority="8">
      <formula>#REF!=TRUE</formula>
    </cfRule>
  </conditionalFormatting>
  <conditionalFormatting sqref="E120:E121">
    <cfRule type="expression" dxfId="4" priority="3">
      <formula>E120&lt;&gt;#REF!</formula>
    </cfRule>
  </conditionalFormatting>
  <conditionalFormatting sqref="G1:G213">
    <cfRule type="cellIs" dxfId="3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40BC-DB2B-4C37-A89F-E1632B492DC0}">
  <sheetPr>
    <pageSetUpPr fitToPage="1"/>
  </sheetPr>
  <dimension ref="A1:E35"/>
  <sheetViews>
    <sheetView zoomScale="90" zoomScaleNormal="90" zoomScaleSheetLayoutView="50" zoomScalePageLayoutView="85" workbookViewId="0">
      <pane ySplit="3" topLeftCell="A22" activePane="bottomLeft" state="frozen"/>
      <selection pane="bottomLeft" activeCell="E28" sqref="E28"/>
    </sheetView>
  </sheetViews>
  <sheetFormatPr defaultColWidth="0" defaultRowHeight="15.75" x14ac:dyDescent="0.25"/>
  <cols>
    <col min="1" max="1" width="6.5703125" style="168" customWidth="1"/>
    <col min="2" max="2" width="12.5703125" style="165" customWidth="1"/>
    <col min="3" max="3" width="27.7109375" style="166" customWidth="1"/>
    <col min="4" max="4" width="38" style="165" customWidth="1"/>
    <col min="5" max="5" width="24" style="165" customWidth="1"/>
    <col min="6" max="16384" width="0" style="168" hidden="1"/>
  </cols>
  <sheetData>
    <row r="1" spans="1:5" x14ac:dyDescent="0.25">
      <c r="A1" s="164"/>
      <c r="D1" s="167"/>
    </row>
    <row r="2" spans="1:5" s="172" customFormat="1" ht="31.5" x14ac:dyDescent="0.25">
      <c r="A2" s="169"/>
      <c r="B2" s="170" t="s">
        <v>1081</v>
      </c>
      <c r="C2" s="170" t="s">
        <v>1082</v>
      </c>
      <c r="D2" s="170" t="s">
        <v>1083</v>
      </c>
      <c r="E2" s="171" t="s">
        <v>1084</v>
      </c>
    </row>
    <row r="3" spans="1:5" s="177" customFormat="1" x14ac:dyDescent="0.25">
      <c r="A3" s="173"/>
      <c r="B3" s="174"/>
      <c r="C3" s="174"/>
      <c r="D3" s="175"/>
      <c r="E3" s="176"/>
    </row>
    <row r="4" spans="1:5" s="180" customFormat="1" x14ac:dyDescent="0.25">
      <c r="A4" s="178"/>
      <c r="B4" s="179">
        <v>1</v>
      </c>
      <c r="C4" s="179" t="s">
        <v>1085</v>
      </c>
      <c r="D4" s="99" t="s">
        <v>1086</v>
      </c>
      <c r="E4" s="179" t="s">
        <v>1087</v>
      </c>
    </row>
    <row r="5" spans="1:5" s="180" customFormat="1" ht="78.75" x14ac:dyDescent="0.25">
      <c r="A5" s="178"/>
      <c r="B5" s="179">
        <v>2</v>
      </c>
      <c r="C5" s="179" t="s">
        <v>1088</v>
      </c>
      <c r="D5" s="179" t="s">
        <v>1089</v>
      </c>
      <c r="E5" s="179" t="s">
        <v>1090</v>
      </c>
    </row>
    <row r="6" spans="1:5" s="180" customFormat="1" ht="31.5" x14ac:dyDescent="0.25">
      <c r="A6" s="178"/>
      <c r="B6" s="179">
        <v>3</v>
      </c>
      <c r="C6" s="181" t="s">
        <v>1091</v>
      </c>
      <c r="D6" s="179" t="s">
        <v>1092</v>
      </c>
      <c r="E6" s="179" t="s">
        <v>1093</v>
      </c>
    </row>
    <row r="7" spans="1:5" s="180" customFormat="1" x14ac:dyDescent="0.25">
      <c r="A7" s="178"/>
      <c r="B7" s="179">
        <v>4</v>
      </c>
      <c r="C7" s="179" t="s">
        <v>1094</v>
      </c>
      <c r="D7" s="179" t="s">
        <v>1095</v>
      </c>
      <c r="E7" s="179" t="s">
        <v>1096</v>
      </c>
    </row>
    <row r="8" spans="1:5" s="180" customFormat="1" x14ac:dyDescent="0.25">
      <c r="A8" s="178"/>
      <c r="B8" s="179">
        <v>5</v>
      </c>
      <c r="C8" s="179" t="s">
        <v>1097</v>
      </c>
      <c r="D8" s="179" t="s">
        <v>1098</v>
      </c>
      <c r="E8" s="179" t="s">
        <v>1099</v>
      </c>
    </row>
    <row r="9" spans="1:5" s="180" customFormat="1" x14ac:dyDescent="0.25">
      <c r="A9" s="178"/>
      <c r="B9" s="179">
        <v>6</v>
      </c>
      <c r="C9" s="179" t="s">
        <v>1100</v>
      </c>
      <c r="D9" s="179" t="s">
        <v>1101</v>
      </c>
      <c r="E9" s="179" t="s">
        <v>1102</v>
      </c>
    </row>
    <row r="10" spans="1:5" s="184" customFormat="1" ht="31.5" x14ac:dyDescent="0.25">
      <c r="A10" s="182"/>
      <c r="B10" s="179">
        <v>7</v>
      </c>
      <c r="C10" s="183" t="s">
        <v>1103</v>
      </c>
      <c r="D10" s="183" t="s">
        <v>1104</v>
      </c>
      <c r="E10" s="183" t="s">
        <v>1105</v>
      </c>
    </row>
    <row r="11" spans="1:5" s="184" customFormat="1" ht="31.5" x14ac:dyDescent="0.25">
      <c r="A11" s="182"/>
      <c r="B11" s="179">
        <v>8</v>
      </c>
      <c r="C11" s="183" t="s">
        <v>1106</v>
      </c>
      <c r="D11" s="185" t="s">
        <v>1107</v>
      </c>
      <c r="E11" s="183" t="s">
        <v>1108</v>
      </c>
    </row>
    <row r="12" spans="1:5" s="184" customFormat="1" x14ac:dyDescent="0.25">
      <c r="A12" s="182"/>
      <c r="B12" s="179">
        <v>9</v>
      </c>
      <c r="C12" s="183" t="s">
        <v>981</v>
      </c>
      <c r="D12" s="185" t="s">
        <v>1109</v>
      </c>
      <c r="E12" s="183" t="s">
        <v>1110</v>
      </c>
    </row>
    <row r="13" spans="1:5" s="184" customFormat="1" ht="63" x14ac:dyDescent="0.25">
      <c r="A13" s="182"/>
      <c r="B13" s="179">
        <v>10</v>
      </c>
      <c r="C13" s="183" t="s">
        <v>1111</v>
      </c>
      <c r="D13" s="183" t="s">
        <v>1112</v>
      </c>
      <c r="E13" s="183" t="s">
        <v>1113</v>
      </c>
    </row>
    <row r="14" spans="1:5" s="184" customFormat="1" ht="31.5" x14ac:dyDescent="0.25">
      <c r="A14" s="182"/>
      <c r="B14" s="179">
        <v>11</v>
      </c>
      <c r="C14" s="183" t="s">
        <v>1114</v>
      </c>
      <c r="D14" s="183" t="s">
        <v>1115</v>
      </c>
      <c r="E14" s="183" t="s">
        <v>1116</v>
      </c>
    </row>
    <row r="15" spans="1:5" s="184" customFormat="1" x14ac:dyDescent="0.25">
      <c r="A15" s="182"/>
      <c r="B15" s="179">
        <v>12</v>
      </c>
      <c r="C15" s="183" t="s">
        <v>1117</v>
      </c>
      <c r="D15" s="186" t="s">
        <v>1118</v>
      </c>
      <c r="E15" s="183" t="s">
        <v>1119</v>
      </c>
    </row>
    <row r="16" spans="1:5" s="184" customFormat="1" ht="78.75" x14ac:dyDescent="0.25">
      <c r="A16" s="182"/>
      <c r="B16" s="179">
        <v>13</v>
      </c>
      <c r="C16" s="183" t="s">
        <v>1120</v>
      </c>
      <c r="D16" s="183" t="s">
        <v>1121</v>
      </c>
      <c r="E16" s="183" t="s">
        <v>1122</v>
      </c>
    </row>
    <row r="17" spans="1:5" s="184" customFormat="1" ht="31.5" x14ac:dyDescent="0.25">
      <c r="A17" s="182"/>
      <c r="B17" s="179">
        <v>14</v>
      </c>
      <c r="C17" s="183" t="s">
        <v>1123</v>
      </c>
      <c r="D17" s="183" t="s">
        <v>1124</v>
      </c>
      <c r="E17" s="183" t="s">
        <v>1125</v>
      </c>
    </row>
    <row r="18" spans="1:5" s="184" customFormat="1" ht="31.5" x14ac:dyDescent="0.25">
      <c r="A18" s="182"/>
      <c r="B18" s="179">
        <v>15</v>
      </c>
      <c r="C18" s="183" t="s">
        <v>399</v>
      </c>
      <c r="D18" s="183" t="s">
        <v>1126</v>
      </c>
      <c r="E18" s="183" t="s">
        <v>1127</v>
      </c>
    </row>
    <row r="19" spans="1:5" s="189" customFormat="1" ht="47.25" x14ac:dyDescent="0.25">
      <c r="A19" s="187"/>
      <c r="B19" s="179">
        <v>16</v>
      </c>
      <c r="C19" s="183" t="s">
        <v>1128</v>
      </c>
      <c r="D19" s="183" t="s">
        <v>1129</v>
      </c>
      <c r="E19" s="188" t="s">
        <v>1130</v>
      </c>
    </row>
    <row r="20" spans="1:5" s="184" customFormat="1" ht="31.5" x14ac:dyDescent="0.25">
      <c r="A20" s="182"/>
      <c r="B20" s="179">
        <v>17</v>
      </c>
      <c r="C20" s="183" t="s">
        <v>1131</v>
      </c>
      <c r="D20" s="183" t="s">
        <v>1132</v>
      </c>
      <c r="E20" s="183" t="s">
        <v>1133</v>
      </c>
    </row>
    <row r="21" spans="1:5" s="184" customFormat="1" ht="31.5" x14ac:dyDescent="0.25">
      <c r="A21" s="182"/>
      <c r="B21" s="179">
        <v>18</v>
      </c>
      <c r="C21" s="183" t="s">
        <v>1134</v>
      </c>
      <c r="D21" s="183" t="s">
        <v>1135</v>
      </c>
      <c r="E21" s="183" t="s">
        <v>1136</v>
      </c>
    </row>
    <row r="22" spans="1:5" s="184" customFormat="1" x14ac:dyDescent="0.25">
      <c r="A22" s="182"/>
      <c r="B22" s="179">
        <v>19</v>
      </c>
      <c r="C22" s="183" t="s">
        <v>1050</v>
      </c>
      <c r="D22" s="186" t="s">
        <v>1137</v>
      </c>
      <c r="E22" s="183" t="s">
        <v>1138</v>
      </c>
    </row>
    <row r="23" spans="1:5" s="184" customFormat="1" ht="31.5" x14ac:dyDescent="0.25">
      <c r="A23" s="182"/>
      <c r="B23" s="179">
        <v>20</v>
      </c>
      <c r="C23" s="183" t="s">
        <v>1139</v>
      </c>
      <c r="D23" s="183" t="s">
        <v>1140</v>
      </c>
      <c r="E23" s="183" t="s">
        <v>1141</v>
      </c>
    </row>
    <row r="24" spans="1:5" s="184" customFormat="1" ht="63" x14ac:dyDescent="0.25">
      <c r="A24" s="182"/>
      <c r="B24" s="179">
        <v>21</v>
      </c>
      <c r="C24" s="183" t="s">
        <v>1142</v>
      </c>
      <c r="D24" s="183" t="s">
        <v>1143</v>
      </c>
      <c r="E24" s="183" t="s">
        <v>1144</v>
      </c>
    </row>
    <row r="25" spans="1:5" s="184" customFormat="1" x14ac:dyDescent="0.25">
      <c r="A25" s="182"/>
      <c r="B25" s="179">
        <v>22</v>
      </c>
      <c r="C25" s="183" t="s">
        <v>1145</v>
      </c>
      <c r="D25" s="183" t="s">
        <v>1146</v>
      </c>
      <c r="E25" s="183" t="s">
        <v>1147</v>
      </c>
    </row>
    <row r="26" spans="1:5" s="184" customFormat="1" ht="31.5" x14ac:dyDescent="0.25">
      <c r="A26" s="182"/>
      <c r="B26" s="179">
        <v>23</v>
      </c>
      <c r="C26" s="183" t="s">
        <v>1148</v>
      </c>
      <c r="D26" s="183" t="s">
        <v>1149</v>
      </c>
      <c r="E26" s="183" t="s">
        <v>1150</v>
      </c>
    </row>
    <row r="27" spans="1:5" s="184" customFormat="1" x14ac:dyDescent="0.25">
      <c r="A27" s="182"/>
      <c r="B27" s="179">
        <v>24</v>
      </c>
      <c r="C27" s="183" t="s">
        <v>1151</v>
      </c>
      <c r="D27" s="183" t="s">
        <v>1152</v>
      </c>
      <c r="E27" s="183" t="s">
        <v>1153</v>
      </c>
    </row>
    <row r="28" spans="1:5" s="184" customFormat="1" ht="31.5" x14ac:dyDescent="0.25">
      <c r="A28" s="182"/>
      <c r="B28" s="179">
        <v>25</v>
      </c>
      <c r="C28" s="183" t="s">
        <v>1154</v>
      </c>
      <c r="D28" s="183" t="s">
        <v>1155</v>
      </c>
      <c r="E28" s="183" t="s">
        <v>1156</v>
      </c>
    </row>
    <row r="29" spans="1:5" s="184" customFormat="1" ht="63" x14ac:dyDescent="0.25">
      <c r="A29" s="182"/>
      <c r="B29" s="179">
        <v>26</v>
      </c>
      <c r="C29" s="183" t="s">
        <v>1157</v>
      </c>
      <c r="D29" s="183" t="s">
        <v>1158</v>
      </c>
      <c r="E29" s="183" t="s">
        <v>1159</v>
      </c>
    </row>
    <row r="30" spans="1:5" s="184" customFormat="1" x14ac:dyDescent="0.25">
      <c r="A30" s="182"/>
      <c r="B30" s="179">
        <v>27</v>
      </c>
      <c r="C30" s="183" t="s">
        <v>874</v>
      </c>
      <c r="D30" s="186" t="s">
        <v>1160</v>
      </c>
      <c r="E30" s="183" t="s">
        <v>1161</v>
      </c>
    </row>
    <row r="31" spans="1:5" s="184" customFormat="1" x14ac:dyDescent="0.25">
      <c r="A31" s="182"/>
      <c r="B31" s="179">
        <v>28</v>
      </c>
      <c r="C31" s="183" t="s">
        <v>1162</v>
      </c>
      <c r="D31" s="183" t="s">
        <v>1163</v>
      </c>
      <c r="E31" s="183" t="s">
        <v>1164</v>
      </c>
    </row>
    <row r="32" spans="1:5" s="184" customFormat="1" ht="31.5" x14ac:dyDescent="0.25">
      <c r="B32" s="179">
        <v>29</v>
      </c>
      <c r="C32" s="183" t="s">
        <v>1165</v>
      </c>
      <c r="D32" s="183" t="s">
        <v>1166</v>
      </c>
      <c r="E32" s="183" t="s">
        <v>1167</v>
      </c>
    </row>
    <row r="33" spans="4:4" x14ac:dyDescent="0.25">
      <c r="D33" s="190"/>
    </row>
    <row r="34" spans="4:4" x14ac:dyDescent="0.25">
      <c r="D34" s="190"/>
    </row>
    <row r="35" spans="4:4" x14ac:dyDescent="0.25">
      <c r="D35" s="190"/>
    </row>
  </sheetData>
  <autoFilter ref="B3:E3" xr:uid="{460B36A4-8D09-4E1A-8BB8-8135360377BA}"/>
  <conditionalFormatting sqref="E4:E32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8" scale="51" fitToHeight="0" orientation="landscape" r:id="rId1"/>
  <headerFooter>
    <oddFooter>&amp;R&amp;10Page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b8695-a47c-478e-9925-ebd689fbd75e" xsi:nil="true"/>
    <lcf76f155ced4ddcb4097134ff3c332f xmlns="1d51655e-5cd3-4194-b15b-2bc203b67e6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10AFCD87A5BC49B28E62D7BC09A12E" ma:contentTypeVersion="10" ma:contentTypeDescription="Kreiraj novi dokument." ma:contentTypeScope="" ma:versionID="20c13e99c8cebdb2633b9045a3b9c3bd">
  <xsd:schema xmlns:xsd="http://www.w3.org/2001/XMLSchema" xmlns:xs="http://www.w3.org/2001/XMLSchema" xmlns:p="http://schemas.microsoft.com/office/2006/metadata/properties" xmlns:ns2="1d51655e-5cd3-4194-b15b-2bc203b67e63" xmlns:ns3="691b8695-a47c-478e-9925-ebd689fbd75e" targetNamespace="http://schemas.microsoft.com/office/2006/metadata/properties" ma:root="true" ma:fieldsID="bb4b2677cbe59649654dbe8f2a566821" ns2:_="" ns3:_="">
    <xsd:import namespace="1d51655e-5cd3-4194-b15b-2bc203b67e63"/>
    <xsd:import namespace="691b8695-a47c-478e-9925-ebd689fbd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1655e-5cd3-4194-b15b-2bc203b67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Oznake slika" ma:readOnly="false" ma:fieldId="{5cf76f15-5ced-4ddc-b409-7134ff3c332f}" ma:taxonomyMulti="true" ma:sspId="de541db4-5dc7-4011-80bc-b688d6258c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b8695-a47c-478e-9925-ebd689fbd7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c7569b-2a2b-4779-be4c-771768efd7ba}" ma:internalName="TaxCatchAll" ma:showField="CatchAllData" ma:web="691b8695-a47c-478e-9925-ebd689fbd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CAC44-A069-4A8A-8F22-17B240C9B7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0CB200-3391-4A8E-A209-D63C4F6B47D0}">
  <ds:schemaRefs>
    <ds:schemaRef ds:uri="http://schemas.microsoft.com/office/2006/documentManagement/types"/>
    <ds:schemaRef ds:uri="http://purl.org/dc/terms/"/>
    <ds:schemaRef ds:uri="691b8695-a47c-478e-9925-ebd689fbd75e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d51655e-5cd3-4194-b15b-2bc203b67e6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4B3709-2D44-4D1C-AF59-57A1DA735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1655e-5cd3-4194-b15b-2bc203b67e63"/>
    <ds:schemaRef ds:uri="691b8695-a47c-478e-9925-ebd689fbd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sheet</vt:lpstr>
      <vt:lpstr>gen_cl</vt:lpstr>
      <vt:lpstr>Контакты СУБ-ОВ</vt:lpstr>
      <vt:lpstr>sheet!Заголовки_для_печати</vt:lpstr>
      <vt:lpstr>sheet!Область_печати</vt:lpstr>
      <vt:lpstr>'Контакты СУБ-ОВ'!Область_печати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Сычёв Иван Александрович</dc:creator>
  <cp:keywords/>
  <dc:description/>
  <cp:lastModifiedBy>Andrei Dunaev</cp:lastModifiedBy>
  <cp:revision/>
  <dcterms:created xsi:type="dcterms:W3CDTF">2021-09-27T09:28:55Z</dcterms:created>
  <dcterms:modified xsi:type="dcterms:W3CDTF">2025-09-02T19:40:53Z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0x0101006E10AFCD87A5BC49B28E62D7BC09A12E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2025-08-05T08:58:06Z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5b945703-4519-4e97-9cd4-8ddde07f2ce8</vt:lpwstr>
  </property>
  <property fmtid="{D5CDD505-2E9C-101B-9397-08002B2CF9AE}" pid="8" name="MSIP_Label_defa4170-0d19-0005-0004-bc88714345d2_ActionId">
    <vt:lpwstr>ab7faf0a-27ed-41b0-a161-22b3faef44fb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