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Code_and_Scripts_local\for_work\toir_raspredelenije_report\Template\"/>
    </mc:Choice>
  </mc:AlternateContent>
  <xr:revisionPtr revIDLastSave="0" documentId="13_ncr:1_{57CEB7A8-A2E0-4E84-BA80-50492A433B94}" xr6:coauthVersionLast="47" xr6:coauthVersionMax="47" xr10:uidLastSave="{00000000-0000-0000-0000-000000000000}"/>
  <bookViews>
    <workbookView xWindow="-28920" yWindow="-120" windowWidth="29040" windowHeight="15720" xr2:uid="{87260E27-6010-4F4C-902C-0FBBD21A1BB8}"/>
  </bookViews>
  <sheets>
    <sheet name="gen_cl" sheetId="6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6" i="6" l="1"/>
  <c r="J246" i="6"/>
  <c r="L246" i="6" s="1"/>
  <c r="M246" i="6" s="1"/>
  <c r="A246" i="6"/>
  <c r="L245" i="6"/>
  <c r="M245" i="6" s="1"/>
  <c r="K245" i="6"/>
  <c r="J245" i="6"/>
  <c r="A245" i="6"/>
  <c r="L244" i="6"/>
  <c r="M244" i="6" s="1"/>
  <c r="K244" i="6"/>
  <c r="J244" i="6"/>
  <c r="A244" i="6"/>
  <c r="L243" i="6"/>
  <c r="M243" i="6" s="1"/>
  <c r="K243" i="6"/>
  <c r="J243" i="6"/>
  <c r="A243" i="6"/>
  <c r="L242" i="6"/>
  <c r="M242" i="6" s="1"/>
  <c r="K242" i="6"/>
  <c r="J242" i="6"/>
  <c r="A242" i="6"/>
  <c r="L241" i="6"/>
  <c r="M241" i="6" s="1"/>
  <c r="K241" i="6"/>
  <c r="J241" i="6"/>
  <c r="A241" i="6"/>
  <c r="L240" i="6"/>
  <c r="M240" i="6" s="1"/>
  <c r="K240" i="6"/>
  <c r="J240" i="6"/>
  <c r="A240" i="6"/>
  <c r="L239" i="6"/>
  <c r="M239" i="6" s="1"/>
  <c r="K239" i="6"/>
  <c r="J239" i="6"/>
  <c r="A239" i="6"/>
  <c r="L238" i="6"/>
  <c r="M238" i="6" s="1"/>
  <c r="K238" i="6"/>
  <c r="J238" i="6"/>
  <c r="A238" i="6"/>
  <c r="L237" i="6"/>
  <c r="M237" i="6" s="1"/>
  <c r="K237" i="6"/>
  <c r="J237" i="6"/>
  <c r="A237" i="6"/>
  <c r="L236" i="6"/>
  <c r="M236" i="6" s="1"/>
  <c r="K236" i="6"/>
  <c r="J236" i="6"/>
  <c r="A236" i="6"/>
  <c r="L235" i="6"/>
  <c r="M235" i="6" s="1"/>
  <c r="K235" i="6"/>
  <c r="J235" i="6"/>
  <c r="A235" i="6"/>
  <c r="L234" i="6"/>
  <c r="M234" i="6" s="1"/>
  <c r="K234" i="6"/>
  <c r="J234" i="6"/>
  <c r="A234" i="6"/>
  <c r="L233" i="6"/>
  <c r="M233" i="6" s="1"/>
  <c r="K233" i="6"/>
  <c r="J233" i="6"/>
  <c r="A233" i="6"/>
  <c r="L232" i="6"/>
  <c r="M232" i="6" s="1"/>
  <c r="K232" i="6"/>
  <c r="J232" i="6"/>
  <c r="A232" i="6"/>
  <c r="L231" i="6"/>
  <c r="M231" i="6" s="1"/>
  <c r="K231" i="6"/>
  <c r="J231" i="6"/>
  <c r="A231" i="6"/>
  <c r="L230" i="6"/>
  <c r="M230" i="6" s="1"/>
  <c r="K230" i="6"/>
  <c r="J230" i="6"/>
  <c r="A230" i="6"/>
  <c r="L229" i="6"/>
  <c r="M229" i="6" s="1"/>
  <c r="K229" i="6"/>
  <c r="J229" i="6"/>
  <c r="A229" i="6"/>
  <c r="L228" i="6"/>
  <c r="M228" i="6" s="1"/>
  <c r="K228" i="6"/>
  <c r="J228" i="6"/>
  <c r="A228" i="6"/>
  <c r="L227" i="6"/>
  <c r="M227" i="6" s="1"/>
  <c r="K227" i="6"/>
  <c r="J227" i="6"/>
  <c r="A227" i="6"/>
  <c r="L226" i="6"/>
  <c r="M226" i="6" s="1"/>
  <c r="K226" i="6"/>
  <c r="J226" i="6"/>
  <c r="A226" i="6"/>
  <c r="L225" i="6"/>
  <c r="M225" i="6" s="1"/>
  <c r="K225" i="6"/>
  <c r="J225" i="6"/>
  <c r="A225" i="6"/>
  <c r="L224" i="6"/>
  <c r="M224" i="6" s="1"/>
  <c r="K224" i="6"/>
  <c r="J224" i="6"/>
  <c r="A224" i="6"/>
  <c r="L223" i="6"/>
  <c r="M223" i="6" s="1"/>
  <c r="K223" i="6"/>
  <c r="J223" i="6"/>
  <c r="A223" i="6"/>
  <c r="L222" i="6"/>
  <c r="M222" i="6" s="1"/>
  <c r="K222" i="6"/>
  <c r="J222" i="6"/>
  <c r="A222" i="6"/>
  <c r="L221" i="6"/>
  <c r="M221" i="6" s="1"/>
  <c r="K221" i="6"/>
  <c r="J221" i="6"/>
  <c r="A221" i="6"/>
  <c r="K220" i="6"/>
  <c r="L220" i="6" s="1"/>
  <c r="M220" i="6" s="1"/>
  <c r="J220" i="6"/>
  <c r="A220" i="6"/>
  <c r="L219" i="6"/>
  <c r="M219" i="6" s="1"/>
  <c r="K219" i="6"/>
  <c r="J219" i="6"/>
  <c r="A219" i="6"/>
  <c r="K218" i="6"/>
  <c r="L218" i="6" s="1"/>
  <c r="M218" i="6" s="1"/>
  <c r="J218" i="6"/>
  <c r="A218" i="6"/>
  <c r="L217" i="6"/>
  <c r="M217" i="6" s="1"/>
  <c r="K217" i="6"/>
  <c r="J217" i="6"/>
  <c r="A217" i="6"/>
  <c r="L216" i="6"/>
  <c r="M216" i="6" s="1"/>
  <c r="K216" i="6"/>
  <c r="J216" i="6"/>
  <c r="A216" i="6"/>
  <c r="K215" i="6"/>
  <c r="L215" i="6" s="1"/>
  <c r="M215" i="6" s="1"/>
  <c r="J215" i="6"/>
  <c r="A215" i="6"/>
  <c r="L214" i="6"/>
  <c r="M214" i="6" s="1"/>
  <c r="K214" i="6"/>
  <c r="J214" i="6"/>
  <c r="A214" i="6"/>
  <c r="K213" i="6"/>
  <c r="L213" i="6" s="1"/>
  <c r="M213" i="6" s="1"/>
  <c r="J213" i="6"/>
  <c r="A213" i="6"/>
  <c r="L212" i="6"/>
  <c r="M212" i="6" s="1"/>
  <c r="K212" i="6"/>
  <c r="J212" i="6"/>
  <c r="A212" i="6"/>
  <c r="L211" i="6"/>
  <c r="M211" i="6" s="1"/>
  <c r="K211" i="6"/>
  <c r="J211" i="6"/>
  <c r="A211" i="6"/>
  <c r="K210" i="6"/>
  <c r="L210" i="6" s="1"/>
  <c r="M210" i="6" s="1"/>
  <c r="J210" i="6"/>
  <c r="A210" i="6"/>
  <c r="L209" i="6"/>
  <c r="M209" i="6" s="1"/>
  <c r="K209" i="6"/>
  <c r="J209" i="6"/>
  <c r="A209" i="6"/>
  <c r="K208" i="6"/>
  <c r="L208" i="6" s="1"/>
  <c r="M208" i="6" s="1"/>
  <c r="J208" i="6"/>
  <c r="A208" i="6"/>
  <c r="L207" i="6"/>
  <c r="M207" i="6" s="1"/>
  <c r="K207" i="6"/>
  <c r="J207" i="6"/>
  <c r="A207" i="6"/>
  <c r="K206" i="6"/>
  <c r="L206" i="6" s="1"/>
  <c r="M206" i="6" s="1"/>
  <c r="J206" i="6"/>
  <c r="A206" i="6"/>
  <c r="K205" i="6"/>
  <c r="L205" i="6" s="1"/>
  <c r="M205" i="6" s="1"/>
  <c r="J205" i="6"/>
  <c r="A205" i="6"/>
  <c r="L204" i="6"/>
  <c r="M204" i="6" s="1"/>
  <c r="K204" i="6"/>
  <c r="J204" i="6"/>
  <c r="A204" i="6"/>
  <c r="K203" i="6"/>
  <c r="L203" i="6" s="1"/>
  <c r="M203" i="6" s="1"/>
  <c r="J203" i="6"/>
  <c r="A203" i="6"/>
  <c r="L202" i="6"/>
  <c r="M202" i="6" s="1"/>
  <c r="K202" i="6"/>
  <c r="J202" i="6"/>
  <c r="A202" i="6"/>
  <c r="K201" i="6"/>
  <c r="L201" i="6" s="1"/>
  <c r="M201" i="6" s="1"/>
  <c r="J201" i="6"/>
  <c r="A201" i="6"/>
  <c r="K200" i="6"/>
  <c r="L200" i="6" s="1"/>
  <c r="M200" i="6" s="1"/>
  <c r="J200" i="6"/>
  <c r="A200" i="6"/>
  <c r="L199" i="6"/>
  <c r="M199" i="6" s="1"/>
  <c r="K199" i="6"/>
  <c r="J199" i="6"/>
  <c r="A199" i="6"/>
  <c r="K198" i="6"/>
  <c r="L198" i="6" s="1"/>
  <c r="M198" i="6" s="1"/>
  <c r="J198" i="6"/>
  <c r="A198" i="6"/>
  <c r="L197" i="6"/>
  <c r="M197" i="6" s="1"/>
  <c r="K197" i="6"/>
  <c r="J197" i="6"/>
  <c r="A197" i="6"/>
  <c r="K196" i="6"/>
  <c r="L196" i="6" s="1"/>
  <c r="M196" i="6" s="1"/>
  <c r="J196" i="6"/>
  <c r="A196" i="6"/>
  <c r="K195" i="6"/>
  <c r="L195" i="6" s="1"/>
  <c r="M195" i="6" s="1"/>
  <c r="J195" i="6"/>
  <c r="A195" i="6"/>
  <c r="L194" i="6"/>
  <c r="M194" i="6" s="1"/>
  <c r="K194" i="6"/>
  <c r="J194" i="6"/>
  <c r="A194" i="6"/>
  <c r="K193" i="6"/>
  <c r="L193" i="6" s="1"/>
  <c r="M193" i="6" s="1"/>
  <c r="J193" i="6"/>
  <c r="A193" i="6"/>
  <c r="L192" i="6"/>
  <c r="M192" i="6" s="1"/>
  <c r="K192" i="6"/>
  <c r="J192" i="6"/>
  <c r="A192" i="6"/>
  <c r="K191" i="6"/>
  <c r="L191" i="6" s="1"/>
  <c r="M191" i="6" s="1"/>
  <c r="J191" i="6"/>
  <c r="A191" i="6"/>
  <c r="K190" i="6"/>
  <c r="L190" i="6" s="1"/>
  <c r="M190" i="6" s="1"/>
  <c r="J190" i="6"/>
  <c r="A190" i="6"/>
  <c r="L189" i="6"/>
  <c r="M189" i="6" s="1"/>
  <c r="K189" i="6"/>
  <c r="J189" i="6"/>
  <c r="A189" i="6"/>
  <c r="K188" i="6"/>
  <c r="L188" i="6" s="1"/>
  <c r="M188" i="6" s="1"/>
  <c r="J188" i="6"/>
  <c r="A188" i="6"/>
  <c r="K187" i="6"/>
  <c r="J187" i="6"/>
  <c r="L187" i="6" s="1"/>
  <c r="M187" i="6" s="1"/>
  <c r="A187" i="6"/>
  <c r="K186" i="6"/>
  <c r="L186" i="6" s="1"/>
  <c r="M186" i="6" s="1"/>
  <c r="J186" i="6"/>
  <c r="A186" i="6"/>
  <c r="K185" i="6"/>
  <c r="J185" i="6"/>
  <c r="L185" i="6" s="1"/>
  <c r="M185" i="6" s="1"/>
  <c r="A185" i="6"/>
  <c r="L184" i="6"/>
  <c r="M184" i="6" s="1"/>
  <c r="K184" i="6"/>
  <c r="J184" i="6"/>
  <c r="A184" i="6"/>
  <c r="K183" i="6"/>
  <c r="L183" i="6" s="1"/>
  <c r="M183" i="6" s="1"/>
  <c r="J183" i="6"/>
  <c r="A183" i="6"/>
  <c r="L182" i="6"/>
  <c r="M182" i="6" s="1"/>
  <c r="K182" i="6"/>
  <c r="J182" i="6"/>
  <c r="A182" i="6"/>
  <c r="K181" i="6"/>
  <c r="L181" i="6" s="1"/>
  <c r="M181" i="6" s="1"/>
  <c r="J181" i="6"/>
  <c r="A181" i="6"/>
  <c r="K180" i="6"/>
  <c r="J180" i="6"/>
  <c r="L180" i="6" s="1"/>
  <c r="M180" i="6" s="1"/>
  <c r="A180" i="6"/>
  <c r="L179" i="6"/>
  <c r="M179" i="6" s="1"/>
  <c r="K179" i="6"/>
  <c r="J179" i="6"/>
  <c r="A179" i="6"/>
  <c r="K178" i="6"/>
  <c r="L178" i="6" s="1"/>
  <c r="M178" i="6" s="1"/>
  <c r="J178" i="6"/>
  <c r="A178" i="6"/>
  <c r="L177" i="6"/>
  <c r="M177" i="6" s="1"/>
  <c r="K177" i="6"/>
  <c r="J177" i="6"/>
  <c r="A177" i="6"/>
  <c r="K176" i="6"/>
  <c r="L176" i="6" s="1"/>
  <c r="M176" i="6" s="1"/>
  <c r="J176" i="6"/>
  <c r="A176" i="6"/>
  <c r="K175" i="6"/>
  <c r="J175" i="6"/>
  <c r="L175" i="6" s="1"/>
  <c r="M175" i="6" s="1"/>
  <c r="A175" i="6"/>
  <c r="L174" i="6"/>
  <c r="M174" i="6" s="1"/>
  <c r="K174" i="6"/>
  <c r="J174" i="6"/>
  <c r="A174" i="6"/>
  <c r="K173" i="6"/>
  <c r="L173" i="6" s="1"/>
  <c r="M173" i="6" s="1"/>
  <c r="J173" i="6"/>
  <c r="A173" i="6"/>
  <c r="K172" i="6"/>
  <c r="J172" i="6"/>
  <c r="L172" i="6" s="1"/>
  <c r="M172" i="6" s="1"/>
  <c r="A172" i="6"/>
  <c r="K171" i="6"/>
  <c r="L171" i="6" s="1"/>
  <c r="M171" i="6" s="1"/>
  <c r="J171" i="6"/>
  <c r="A171" i="6"/>
  <c r="K170" i="6"/>
  <c r="J170" i="6"/>
  <c r="L170" i="6" s="1"/>
  <c r="M170" i="6" s="1"/>
  <c r="A170" i="6"/>
  <c r="L169" i="6"/>
  <c r="M169" i="6" s="1"/>
  <c r="K169" i="6"/>
  <c r="J169" i="6"/>
  <c r="A169" i="6"/>
  <c r="K168" i="6"/>
  <c r="L168" i="6" s="1"/>
  <c r="M168" i="6" s="1"/>
  <c r="J168" i="6"/>
  <c r="A168" i="6"/>
  <c r="L167" i="6"/>
  <c r="M167" i="6" s="1"/>
  <c r="K167" i="6"/>
  <c r="J167" i="6"/>
  <c r="A167" i="6"/>
  <c r="K166" i="6"/>
  <c r="L166" i="6" s="1"/>
  <c r="M166" i="6" s="1"/>
  <c r="J166" i="6"/>
  <c r="A166" i="6"/>
  <c r="K165" i="6"/>
  <c r="J165" i="6"/>
  <c r="L165" i="6" s="1"/>
  <c r="M165" i="6" s="1"/>
  <c r="A165" i="6"/>
  <c r="L164" i="6"/>
  <c r="M164" i="6" s="1"/>
  <c r="K164" i="6"/>
  <c r="J164" i="6"/>
  <c r="A164" i="6"/>
  <c r="K163" i="6"/>
  <c r="L163" i="6" s="1"/>
  <c r="M163" i="6" s="1"/>
  <c r="J163" i="6"/>
  <c r="A163" i="6"/>
  <c r="K162" i="6"/>
  <c r="J162" i="6"/>
  <c r="L162" i="6" s="1"/>
  <c r="M162" i="6" s="1"/>
  <c r="A162" i="6"/>
  <c r="L161" i="6"/>
  <c r="M161" i="6" s="1"/>
  <c r="K161" i="6"/>
  <c r="J161" i="6"/>
  <c r="A161" i="6"/>
  <c r="L160" i="6"/>
  <c r="M160" i="6" s="1"/>
  <c r="K160" i="6"/>
  <c r="J160" i="6"/>
  <c r="A160" i="6"/>
  <c r="K159" i="6"/>
  <c r="J159" i="6"/>
  <c r="L159" i="6" s="1"/>
  <c r="M159" i="6" s="1"/>
  <c r="A159" i="6"/>
  <c r="K158" i="6"/>
  <c r="J158" i="6"/>
  <c r="L158" i="6" s="1"/>
  <c r="M158" i="6" s="1"/>
  <c r="A158" i="6"/>
  <c r="K157" i="6"/>
  <c r="J157" i="6"/>
  <c r="L157" i="6" s="1"/>
  <c r="M157" i="6" s="1"/>
  <c r="A157" i="6"/>
  <c r="L156" i="6"/>
  <c r="M156" i="6" s="1"/>
  <c r="K156" i="6"/>
  <c r="J156" i="6"/>
  <c r="A156" i="6"/>
  <c r="L155" i="6"/>
  <c r="M155" i="6" s="1"/>
  <c r="K155" i="6"/>
  <c r="J155" i="6"/>
  <c r="A155" i="6"/>
  <c r="L154" i="6"/>
  <c r="M154" i="6" s="1"/>
  <c r="K154" i="6"/>
  <c r="J154" i="6"/>
  <c r="A154" i="6"/>
  <c r="K153" i="6"/>
  <c r="J153" i="6"/>
  <c r="L153" i="6" s="1"/>
  <c r="M153" i="6" s="1"/>
  <c r="A153" i="6"/>
  <c r="K152" i="6"/>
  <c r="J152" i="6"/>
  <c r="L152" i="6" s="1"/>
  <c r="M152" i="6" s="1"/>
  <c r="A152" i="6"/>
  <c r="L151" i="6"/>
  <c r="M151" i="6" s="1"/>
  <c r="K151" i="6"/>
  <c r="J151" i="6"/>
  <c r="A151" i="6"/>
  <c r="L150" i="6"/>
  <c r="M150" i="6" s="1"/>
  <c r="K150" i="6"/>
  <c r="J150" i="6"/>
  <c r="A150" i="6"/>
  <c r="K149" i="6"/>
  <c r="J149" i="6"/>
  <c r="L149" i="6" s="1"/>
  <c r="M149" i="6" s="1"/>
  <c r="A149" i="6"/>
  <c r="K148" i="6"/>
  <c r="J148" i="6"/>
  <c r="L148" i="6" s="1"/>
  <c r="M148" i="6" s="1"/>
  <c r="A148" i="6"/>
  <c r="K147" i="6"/>
  <c r="J147" i="6"/>
  <c r="L147" i="6" s="1"/>
  <c r="M147" i="6" s="1"/>
  <c r="A147" i="6"/>
  <c r="L146" i="6"/>
  <c r="M146" i="6" s="1"/>
  <c r="K146" i="6"/>
  <c r="J146" i="6"/>
  <c r="A146" i="6"/>
  <c r="L145" i="6"/>
  <c r="M145" i="6" s="1"/>
  <c r="K145" i="6"/>
  <c r="J145" i="6"/>
  <c r="A145" i="6"/>
  <c r="K144" i="6"/>
  <c r="J144" i="6"/>
  <c r="L144" i="6" s="1"/>
  <c r="M144" i="6" s="1"/>
  <c r="A144" i="6"/>
  <c r="K143" i="6"/>
  <c r="J143" i="6"/>
  <c r="L143" i="6" s="1"/>
  <c r="M143" i="6" s="1"/>
  <c r="A143" i="6"/>
  <c r="K142" i="6"/>
  <c r="J142" i="6"/>
  <c r="L142" i="6" s="1"/>
  <c r="M142" i="6" s="1"/>
  <c r="A142" i="6"/>
  <c r="L141" i="6"/>
  <c r="M141" i="6" s="1"/>
  <c r="K141" i="6"/>
  <c r="J141" i="6"/>
  <c r="A141" i="6"/>
  <c r="L140" i="6"/>
  <c r="M140" i="6" s="1"/>
  <c r="K140" i="6"/>
  <c r="J140" i="6"/>
  <c r="A140" i="6"/>
  <c r="K139" i="6"/>
  <c r="J139" i="6"/>
  <c r="L139" i="6" s="1"/>
  <c r="M139" i="6" s="1"/>
  <c r="A139" i="6"/>
  <c r="K138" i="6"/>
  <c r="J138" i="6"/>
  <c r="L138" i="6" s="1"/>
  <c r="M138" i="6" s="1"/>
  <c r="A138" i="6"/>
  <c r="K137" i="6"/>
  <c r="J137" i="6"/>
  <c r="L137" i="6" s="1"/>
  <c r="M137" i="6" s="1"/>
  <c r="A137" i="6"/>
  <c r="L136" i="6"/>
  <c r="M136" i="6" s="1"/>
  <c r="K136" i="6"/>
  <c r="J136" i="6"/>
  <c r="A136" i="6"/>
  <c r="L135" i="6"/>
  <c r="M135" i="6" s="1"/>
  <c r="K135" i="6"/>
  <c r="J135" i="6"/>
  <c r="A135" i="6"/>
  <c r="K134" i="6"/>
  <c r="J134" i="6"/>
  <c r="L134" i="6" s="1"/>
  <c r="M134" i="6" s="1"/>
  <c r="A134" i="6"/>
  <c r="K133" i="6"/>
  <c r="J133" i="6"/>
  <c r="L133" i="6" s="1"/>
  <c r="M133" i="6" s="1"/>
  <c r="A133" i="6"/>
  <c r="K132" i="6"/>
  <c r="J132" i="6"/>
  <c r="L132" i="6" s="1"/>
  <c r="M132" i="6" s="1"/>
  <c r="A132" i="6"/>
  <c r="L131" i="6"/>
  <c r="M131" i="6" s="1"/>
  <c r="K131" i="6"/>
  <c r="J131" i="6"/>
  <c r="A131" i="6"/>
  <c r="L130" i="6"/>
  <c r="M130" i="6" s="1"/>
  <c r="K130" i="6"/>
  <c r="J130" i="6"/>
  <c r="A130" i="6"/>
  <c r="L129" i="6"/>
  <c r="M129" i="6" s="1"/>
  <c r="K129" i="6"/>
  <c r="J129" i="6"/>
  <c r="A129" i="6"/>
  <c r="K128" i="6"/>
  <c r="J128" i="6"/>
  <c r="L128" i="6" s="1"/>
  <c r="M128" i="6" s="1"/>
  <c r="A128" i="6"/>
  <c r="K127" i="6"/>
  <c r="J127" i="6"/>
  <c r="L127" i="6" s="1"/>
  <c r="M127" i="6" s="1"/>
  <c r="A127" i="6"/>
  <c r="L126" i="6"/>
  <c r="M126" i="6" s="1"/>
  <c r="K126" i="6"/>
  <c r="J126" i="6"/>
  <c r="A126" i="6"/>
  <c r="L125" i="6"/>
  <c r="M125" i="6" s="1"/>
  <c r="K125" i="6"/>
  <c r="J125" i="6"/>
  <c r="A125" i="6"/>
  <c r="K124" i="6"/>
  <c r="J124" i="6"/>
  <c r="L124" i="6" s="1"/>
  <c r="M124" i="6" s="1"/>
  <c r="A124" i="6"/>
  <c r="K123" i="6"/>
  <c r="J123" i="6"/>
  <c r="L123" i="6" s="1"/>
  <c r="M123" i="6" s="1"/>
  <c r="A123" i="6"/>
  <c r="K122" i="6"/>
  <c r="J122" i="6"/>
  <c r="L122" i="6" s="1"/>
  <c r="M122" i="6" s="1"/>
  <c r="A122" i="6"/>
  <c r="L121" i="6"/>
  <c r="M121" i="6" s="1"/>
  <c r="K121" i="6"/>
  <c r="J121" i="6"/>
  <c r="A121" i="6"/>
  <c r="L120" i="6"/>
  <c r="M120" i="6" s="1"/>
  <c r="K120" i="6"/>
  <c r="J120" i="6"/>
  <c r="A120" i="6"/>
  <c r="L119" i="6"/>
  <c r="M119" i="6" s="1"/>
  <c r="K119" i="6"/>
  <c r="J119" i="6"/>
  <c r="A119" i="6"/>
  <c r="K118" i="6"/>
  <c r="J118" i="6"/>
  <c r="L118" i="6" s="1"/>
  <c r="M118" i="6" s="1"/>
  <c r="A118" i="6"/>
  <c r="K117" i="6"/>
  <c r="J117" i="6"/>
  <c r="L117" i="6" s="1"/>
  <c r="M117" i="6" s="1"/>
  <c r="A117" i="6"/>
  <c r="L116" i="6"/>
  <c r="M116" i="6" s="1"/>
  <c r="K116" i="6"/>
  <c r="J116" i="6"/>
  <c r="A116" i="6"/>
  <c r="L115" i="6"/>
  <c r="M115" i="6" s="1"/>
  <c r="K115" i="6"/>
  <c r="J115" i="6"/>
  <c r="A115" i="6"/>
  <c r="K114" i="6"/>
  <c r="J114" i="6"/>
  <c r="L114" i="6" s="1"/>
  <c r="M114" i="6" s="1"/>
  <c r="A114" i="6"/>
  <c r="K113" i="6"/>
  <c r="J113" i="6"/>
  <c r="L113" i="6" s="1"/>
  <c r="M113" i="6" s="1"/>
  <c r="A113" i="6"/>
  <c r="K112" i="6"/>
  <c r="J112" i="6"/>
  <c r="L112" i="6" s="1"/>
  <c r="M112" i="6" s="1"/>
  <c r="A112" i="6"/>
  <c r="L111" i="6"/>
  <c r="M111" i="6" s="1"/>
  <c r="K111" i="6"/>
  <c r="J111" i="6"/>
  <c r="A111" i="6"/>
  <c r="L110" i="6"/>
  <c r="M110" i="6" s="1"/>
  <c r="K110" i="6"/>
  <c r="J110" i="6"/>
  <c r="A110" i="6"/>
  <c r="L109" i="6"/>
  <c r="M109" i="6" s="1"/>
  <c r="K109" i="6"/>
  <c r="J109" i="6"/>
  <c r="A109" i="6"/>
  <c r="K108" i="6"/>
  <c r="J108" i="6"/>
  <c r="L108" i="6" s="1"/>
  <c r="M108" i="6" s="1"/>
  <c r="A108" i="6"/>
  <c r="K107" i="6"/>
  <c r="J107" i="6"/>
  <c r="L107" i="6" s="1"/>
  <c r="M107" i="6" s="1"/>
  <c r="A107" i="6"/>
  <c r="L106" i="6"/>
  <c r="M106" i="6" s="1"/>
  <c r="K106" i="6"/>
  <c r="J106" i="6"/>
  <c r="A106" i="6"/>
  <c r="L105" i="6"/>
  <c r="M105" i="6" s="1"/>
  <c r="K105" i="6"/>
  <c r="J105" i="6"/>
  <c r="A105" i="6"/>
  <c r="L104" i="6"/>
  <c r="M104" i="6" s="1"/>
  <c r="K104" i="6"/>
  <c r="J104" i="6"/>
  <c r="A104" i="6"/>
  <c r="K103" i="6"/>
  <c r="J103" i="6"/>
  <c r="L103" i="6" s="1"/>
  <c r="M103" i="6" s="1"/>
  <c r="A103" i="6"/>
  <c r="K102" i="6"/>
  <c r="J102" i="6"/>
  <c r="L102" i="6" s="1"/>
  <c r="M102" i="6" s="1"/>
  <c r="A102" i="6"/>
  <c r="L101" i="6"/>
  <c r="M101" i="6" s="1"/>
  <c r="K101" i="6"/>
  <c r="J101" i="6"/>
  <c r="A101" i="6"/>
  <c r="L100" i="6"/>
  <c r="M100" i="6" s="1"/>
  <c r="K100" i="6"/>
  <c r="J100" i="6"/>
  <c r="A100" i="6"/>
  <c r="K99" i="6"/>
  <c r="J99" i="6"/>
  <c r="L99" i="6" s="1"/>
  <c r="M99" i="6" s="1"/>
  <c r="A99" i="6"/>
  <c r="K98" i="6"/>
  <c r="J98" i="6"/>
  <c r="L98" i="6" s="1"/>
  <c r="M98" i="6" s="1"/>
  <c r="A98" i="6"/>
  <c r="K97" i="6"/>
  <c r="J97" i="6"/>
  <c r="L97" i="6" s="1"/>
  <c r="M97" i="6" s="1"/>
  <c r="A97" i="6"/>
  <c r="K96" i="6"/>
  <c r="J96" i="6"/>
  <c r="L96" i="6" s="1"/>
  <c r="M96" i="6" s="1"/>
  <c r="A96" i="6"/>
  <c r="K95" i="6"/>
  <c r="J95" i="6"/>
  <c r="L95" i="6" s="1"/>
  <c r="M95" i="6" s="1"/>
  <c r="A95" i="6"/>
  <c r="K94" i="6"/>
  <c r="J94" i="6"/>
  <c r="L94" i="6" s="1"/>
  <c r="M94" i="6" s="1"/>
  <c r="A94" i="6"/>
  <c r="K93" i="6"/>
  <c r="J93" i="6"/>
  <c r="L93" i="6" s="1"/>
  <c r="M93" i="6" s="1"/>
  <c r="A93" i="6"/>
  <c r="K92" i="6"/>
  <c r="J92" i="6"/>
  <c r="L92" i="6" s="1"/>
  <c r="M92" i="6" s="1"/>
  <c r="A92" i="6"/>
  <c r="K91" i="6"/>
  <c r="J91" i="6"/>
  <c r="L91" i="6" s="1"/>
  <c r="M91" i="6" s="1"/>
  <c r="A91" i="6"/>
  <c r="K90" i="6"/>
  <c r="J90" i="6"/>
  <c r="L90" i="6" s="1"/>
  <c r="M90" i="6" s="1"/>
  <c r="A90" i="6"/>
  <c r="K89" i="6"/>
  <c r="J89" i="6"/>
  <c r="L89" i="6" s="1"/>
  <c r="M89" i="6" s="1"/>
  <c r="A89" i="6"/>
  <c r="K88" i="6"/>
  <c r="J88" i="6"/>
  <c r="L88" i="6" s="1"/>
  <c r="M88" i="6" s="1"/>
  <c r="A88" i="6"/>
  <c r="K87" i="6"/>
  <c r="J87" i="6"/>
  <c r="L87" i="6" s="1"/>
  <c r="M87" i="6" s="1"/>
  <c r="A87" i="6"/>
  <c r="K86" i="6"/>
  <c r="J86" i="6"/>
  <c r="L86" i="6" s="1"/>
  <c r="M86" i="6" s="1"/>
  <c r="A86" i="6"/>
  <c r="K85" i="6"/>
  <c r="J85" i="6"/>
  <c r="L85" i="6" s="1"/>
  <c r="M85" i="6" s="1"/>
  <c r="A85" i="6"/>
  <c r="K84" i="6"/>
  <c r="J84" i="6"/>
  <c r="L84" i="6" s="1"/>
  <c r="M84" i="6" s="1"/>
  <c r="A84" i="6"/>
  <c r="K83" i="6"/>
  <c r="J83" i="6"/>
  <c r="L83" i="6" s="1"/>
  <c r="M83" i="6" s="1"/>
  <c r="A83" i="6"/>
  <c r="K82" i="6"/>
  <c r="J82" i="6"/>
  <c r="L82" i="6" s="1"/>
  <c r="M82" i="6" s="1"/>
  <c r="A82" i="6"/>
  <c r="K81" i="6"/>
  <c r="J81" i="6"/>
  <c r="L81" i="6" s="1"/>
  <c r="M81" i="6" s="1"/>
  <c r="A81" i="6"/>
  <c r="K80" i="6"/>
  <c r="J80" i="6"/>
  <c r="L80" i="6" s="1"/>
  <c r="M80" i="6" s="1"/>
  <c r="A80" i="6"/>
  <c r="K79" i="6"/>
  <c r="J79" i="6"/>
  <c r="L79" i="6" s="1"/>
  <c r="M79" i="6" s="1"/>
  <c r="A79" i="6"/>
  <c r="K78" i="6"/>
  <c r="J78" i="6"/>
  <c r="L78" i="6" s="1"/>
  <c r="M78" i="6" s="1"/>
  <c r="A78" i="6"/>
  <c r="K77" i="6"/>
  <c r="J77" i="6"/>
  <c r="L77" i="6" s="1"/>
  <c r="M77" i="6" s="1"/>
  <c r="A77" i="6"/>
  <c r="K76" i="6"/>
  <c r="J76" i="6"/>
  <c r="L76" i="6" s="1"/>
  <c r="M76" i="6" s="1"/>
  <c r="A76" i="6"/>
  <c r="K75" i="6"/>
  <c r="J75" i="6"/>
  <c r="L75" i="6" s="1"/>
  <c r="M75" i="6" s="1"/>
  <c r="A75" i="6"/>
  <c r="K74" i="6"/>
  <c r="J74" i="6"/>
  <c r="L74" i="6" s="1"/>
  <c r="M74" i="6" s="1"/>
  <c r="A74" i="6"/>
  <c r="K73" i="6"/>
  <c r="J73" i="6"/>
  <c r="L73" i="6" s="1"/>
  <c r="M73" i="6" s="1"/>
  <c r="A73" i="6"/>
  <c r="K72" i="6"/>
  <c r="J72" i="6"/>
  <c r="L72" i="6" s="1"/>
  <c r="M72" i="6" s="1"/>
  <c r="A72" i="6"/>
  <c r="K71" i="6"/>
  <c r="J71" i="6"/>
  <c r="L71" i="6" s="1"/>
  <c r="M71" i="6" s="1"/>
  <c r="A71" i="6"/>
  <c r="K70" i="6"/>
  <c r="J70" i="6"/>
  <c r="L70" i="6" s="1"/>
  <c r="M70" i="6" s="1"/>
  <c r="A70" i="6"/>
  <c r="K69" i="6"/>
  <c r="J69" i="6"/>
  <c r="L69" i="6" s="1"/>
  <c r="M69" i="6" s="1"/>
  <c r="A69" i="6"/>
  <c r="K68" i="6"/>
  <c r="J68" i="6"/>
  <c r="L68" i="6" s="1"/>
  <c r="M68" i="6" s="1"/>
  <c r="A68" i="6"/>
  <c r="K67" i="6"/>
  <c r="J67" i="6"/>
  <c r="L67" i="6" s="1"/>
  <c r="M67" i="6" s="1"/>
  <c r="A67" i="6"/>
  <c r="K66" i="6"/>
  <c r="J66" i="6"/>
  <c r="L66" i="6" s="1"/>
  <c r="M66" i="6" s="1"/>
  <c r="A66" i="6"/>
  <c r="K65" i="6"/>
  <c r="J65" i="6"/>
  <c r="L65" i="6" s="1"/>
  <c r="M65" i="6" s="1"/>
  <c r="A65" i="6"/>
  <c r="K64" i="6"/>
  <c r="J64" i="6"/>
  <c r="L64" i="6" s="1"/>
  <c r="M64" i="6" s="1"/>
  <c r="A64" i="6"/>
  <c r="K63" i="6"/>
  <c r="J63" i="6"/>
  <c r="L63" i="6" s="1"/>
  <c r="M63" i="6" s="1"/>
  <c r="A63" i="6"/>
  <c r="K62" i="6"/>
  <c r="J62" i="6"/>
  <c r="L62" i="6" s="1"/>
  <c r="M62" i="6" s="1"/>
  <c r="A62" i="6"/>
  <c r="K61" i="6"/>
  <c r="J61" i="6"/>
  <c r="L61" i="6" s="1"/>
  <c r="M61" i="6" s="1"/>
  <c r="A61" i="6"/>
  <c r="K60" i="6"/>
  <c r="J60" i="6"/>
  <c r="L60" i="6" s="1"/>
  <c r="M60" i="6" s="1"/>
  <c r="A60" i="6"/>
  <c r="K59" i="6"/>
  <c r="J59" i="6"/>
  <c r="L59" i="6" s="1"/>
  <c r="M59" i="6" s="1"/>
  <c r="A59" i="6"/>
  <c r="K58" i="6"/>
  <c r="J58" i="6"/>
  <c r="L58" i="6" s="1"/>
  <c r="M58" i="6" s="1"/>
  <c r="A58" i="6"/>
  <c r="K57" i="6"/>
  <c r="J57" i="6"/>
  <c r="L57" i="6" s="1"/>
  <c r="M57" i="6" s="1"/>
  <c r="A57" i="6"/>
  <c r="K56" i="6"/>
  <c r="J56" i="6"/>
  <c r="L56" i="6" s="1"/>
  <c r="M56" i="6" s="1"/>
  <c r="A56" i="6"/>
  <c r="K55" i="6"/>
  <c r="J55" i="6"/>
  <c r="L55" i="6" s="1"/>
  <c r="M55" i="6" s="1"/>
  <c r="A55" i="6"/>
  <c r="K54" i="6"/>
  <c r="J54" i="6"/>
  <c r="L54" i="6" s="1"/>
  <c r="M54" i="6" s="1"/>
  <c r="A54" i="6"/>
  <c r="K53" i="6"/>
  <c r="J53" i="6"/>
  <c r="L53" i="6" s="1"/>
  <c r="M53" i="6" s="1"/>
  <c r="A53" i="6"/>
  <c r="K52" i="6"/>
  <c r="J52" i="6"/>
  <c r="L52" i="6" s="1"/>
  <c r="M52" i="6" s="1"/>
  <c r="A52" i="6"/>
  <c r="K51" i="6"/>
  <c r="J51" i="6"/>
  <c r="L51" i="6" s="1"/>
  <c r="M51" i="6" s="1"/>
  <c r="A51" i="6"/>
  <c r="K50" i="6"/>
  <c r="J50" i="6"/>
  <c r="L50" i="6" s="1"/>
  <c r="M50" i="6" s="1"/>
  <c r="A50" i="6"/>
  <c r="K49" i="6"/>
  <c r="J49" i="6"/>
  <c r="L49" i="6" s="1"/>
  <c r="M49" i="6" s="1"/>
  <c r="A49" i="6"/>
  <c r="K48" i="6"/>
  <c r="J48" i="6"/>
  <c r="L48" i="6" s="1"/>
  <c r="M48" i="6" s="1"/>
  <c r="A48" i="6"/>
  <c r="K47" i="6"/>
  <c r="J47" i="6"/>
  <c r="L47" i="6" s="1"/>
  <c r="M47" i="6" s="1"/>
  <c r="A47" i="6"/>
  <c r="K46" i="6"/>
  <c r="J46" i="6"/>
  <c r="L46" i="6" s="1"/>
  <c r="M46" i="6" s="1"/>
  <c r="A46" i="6"/>
  <c r="K45" i="6"/>
  <c r="J45" i="6"/>
  <c r="L45" i="6" s="1"/>
  <c r="M45" i="6" s="1"/>
  <c r="A45" i="6"/>
  <c r="K44" i="6"/>
  <c r="J44" i="6"/>
  <c r="L44" i="6" s="1"/>
  <c r="M44" i="6" s="1"/>
  <c r="A44" i="6"/>
  <c r="K43" i="6"/>
  <c r="J43" i="6"/>
  <c r="L43" i="6" s="1"/>
  <c r="M43" i="6" s="1"/>
  <c r="A43" i="6"/>
  <c r="K42" i="6"/>
  <c r="J42" i="6"/>
  <c r="L42" i="6" s="1"/>
  <c r="M42" i="6" s="1"/>
  <c r="A42" i="6"/>
  <c r="K41" i="6"/>
  <c r="J41" i="6"/>
  <c r="L41" i="6" s="1"/>
  <c r="M41" i="6" s="1"/>
  <c r="A41" i="6"/>
  <c r="K40" i="6"/>
  <c r="J40" i="6"/>
  <c r="L40" i="6" s="1"/>
  <c r="M40" i="6" s="1"/>
  <c r="A40" i="6"/>
  <c r="K39" i="6"/>
  <c r="J39" i="6"/>
  <c r="L39" i="6" s="1"/>
  <c r="M39" i="6" s="1"/>
  <c r="A39" i="6"/>
  <c r="K38" i="6"/>
  <c r="J38" i="6"/>
  <c r="L38" i="6" s="1"/>
  <c r="M38" i="6" s="1"/>
  <c r="A38" i="6"/>
  <c r="K37" i="6"/>
  <c r="J37" i="6"/>
  <c r="L37" i="6" s="1"/>
  <c r="M37" i="6" s="1"/>
  <c r="A37" i="6"/>
  <c r="L36" i="6"/>
  <c r="M36" i="6" s="1"/>
  <c r="K36" i="6"/>
  <c r="J36" i="6"/>
  <c r="A36" i="6"/>
  <c r="L35" i="6"/>
  <c r="M35" i="6" s="1"/>
  <c r="K35" i="6"/>
  <c r="J35" i="6"/>
  <c r="A35" i="6"/>
  <c r="K34" i="6"/>
  <c r="J34" i="6"/>
  <c r="L34" i="6" s="1"/>
  <c r="M34" i="6" s="1"/>
  <c r="A34" i="6"/>
  <c r="L33" i="6"/>
  <c r="M33" i="6" s="1"/>
  <c r="K33" i="6"/>
  <c r="J33" i="6"/>
  <c r="A33" i="6"/>
  <c r="K32" i="6"/>
  <c r="J32" i="6"/>
  <c r="L32" i="6" s="1"/>
  <c r="M32" i="6" s="1"/>
  <c r="A32" i="6"/>
  <c r="L31" i="6"/>
  <c r="M31" i="6" s="1"/>
  <c r="K31" i="6"/>
  <c r="J31" i="6"/>
  <c r="A31" i="6"/>
  <c r="L30" i="6"/>
  <c r="M30" i="6" s="1"/>
  <c r="K30" i="6"/>
  <c r="J30" i="6"/>
  <c r="A30" i="6"/>
  <c r="K29" i="6"/>
  <c r="J29" i="6"/>
  <c r="L29" i="6" s="1"/>
  <c r="M29" i="6" s="1"/>
  <c r="A29" i="6"/>
  <c r="L28" i="6"/>
  <c r="M28" i="6" s="1"/>
  <c r="K28" i="6"/>
  <c r="J28" i="6"/>
  <c r="A28" i="6"/>
  <c r="K27" i="6"/>
  <c r="J27" i="6"/>
  <c r="L27" i="6" s="1"/>
  <c r="M27" i="6" s="1"/>
  <c r="A27" i="6"/>
  <c r="K26" i="6"/>
  <c r="J26" i="6"/>
  <c r="L26" i="6" s="1"/>
  <c r="M26" i="6" s="1"/>
  <c r="A26" i="6"/>
  <c r="K25" i="6"/>
  <c r="J25" i="6"/>
  <c r="L25" i="6" s="1"/>
  <c r="M25" i="6" s="1"/>
  <c r="A25" i="6"/>
  <c r="K24" i="6"/>
  <c r="J24" i="6"/>
  <c r="L24" i="6" s="1"/>
  <c r="M24" i="6" s="1"/>
  <c r="A24" i="6"/>
  <c r="K23" i="6"/>
  <c r="J23" i="6"/>
  <c r="L23" i="6" s="1"/>
  <c r="M23" i="6" s="1"/>
  <c r="A23" i="6"/>
  <c r="K22" i="6"/>
  <c r="J22" i="6"/>
  <c r="L22" i="6" s="1"/>
  <c r="M22" i="6" s="1"/>
  <c r="A22" i="6"/>
  <c r="K21" i="6"/>
  <c r="J21" i="6"/>
  <c r="L21" i="6" s="1"/>
  <c r="M21" i="6" s="1"/>
  <c r="A21" i="6"/>
  <c r="K20" i="6"/>
  <c r="J20" i="6"/>
  <c r="L20" i="6" s="1"/>
  <c r="M20" i="6" s="1"/>
  <c r="A20" i="6"/>
  <c r="K19" i="6"/>
  <c r="J19" i="6"/>
  <c r="L19" i="6" s="1"/>
  <c r="M19" i="6" s="1"/>
  <c r="A19" i="6"/>
  <c r="K18" i="6"/>
  <c r="J18" i="6"/>
  <c r="L18" i="6" s="1"/>
  <c r="M18" i="6" s="1"/>
  <c r="A18" i="6"/>
  <c r="K17" i="6"/>
  <c r="J17" i="6"/>
  <c r="L17" i="6" s="1"/>
  <c r="M17" i="6" s="1"/>
  <c r="A17" i="6"/>
  <c r="K16" i="6"/>
  <c r="J16" i="6"/>
  <c r="L16" i="6" s="1"/>
  <c r="M16" i="6" s="1"/>
  <c r="A16" i="6"/>
  <c r="K15" i="6"/>
  <c r="J15" i="6"/>
  <c r="L15" i="6" s="1"/>
  <c r="M15" i="6" s="1"/>
  <c r="A15" i="6"/>
  <c r="K14" i="6"/>
  <c r="J14" i="6"/>
  <c r="L14" i="6" s="1"/>
  <c r="M14" i="6" s="1"/>
  <c r="A14" i="6"/>
  <c r="K13" i="6"/>
  <c r="J13" i="6"/>
  <c r="L13" i="6" s="1"/>
  <c r="M13" i="6" s="1"/>
  <c r="A13" i="6"/>
  <c r="K12" i="6"/>
  <c r="J12" i="6"/>
  <c r="L12" i="6" s="1"/>
  <c r="M12" i="6" s="1"/>
  <c r="A12" i="6"/>
  <c r="K11" i="6"/>
  <c r="J11" i="6"/>
  <c r="L11" i="6" s="1"/>
  <c r="M11" i="6" s="1"/>
  <c r="A11" i="6"/>
  <c r="K10" i="6"/>
  <c r="J10" i="6"/>
  <c r="L10" i="6" s="1"/>
  <c r="M10" i="6" s="1"/>
  <c r="A10" i="6"/>
  <c r="K9" i="6"/>
  <c r="J9" i="6"/>
  <c r="L9" i="6" s="1"/>
  <c r="M9" i="6" s="1"/>
  <c r="A9" i="6"/>
  <c r="K8" i="6"/>
  <c r="J8" i="6"/>
  <c r="L8" i="6" s="1"/>
  <c r="M8" i="6" s="1"/>
  <c r="A8" i="6"/>
  <c r="K7" i="6"/>
  <c r="J7" i="6"/>
  <c r="L7" i="6" s="1"/>
  <c r="M7" i="6" s="1"/>
  <c r="A7" i="6"/>
  <c r="K6" i="6"/>
  <c r="J6" i="6"/>
  <c r="L6" i="6" s="1"/>
  <c r="M6" i="6" s="1"/>
  <c r="A6" i="6"/>
  <c r="K5" i="6"/>
  <c r="J5" i="6"/>
  <c r="L5" i="6" s="1"/>
  <c r="M5" i="6" s="1"/>
  <c r="A5" i="6"/>
  <c r="K4" i="6"/>
  <c r="J4" i="6"/>
  <c r="L4" i="6" s="1"/>
  <c r="M4" i="6" s="1"/>
  <c r="A4" i="6"/>
  <c r="K3" i="6"/>
  <c r="J3" i="6"/>
  <c r="L3" i="6" s="1"/>
  <c r="M3" i="6" s="1"/>
  <c r="A3" i="6"/>
  <c r="K2" i="6"/>
  <c r="J2" i="6"/>
  <c r="L2" i="6" s="1"/>
  <c r="M2" i="6" s="1"/>
  <c r="A2" i="6"/>
</calcChain>
</file>

<file path=xl/sharedStrings.xml><?xml version="1.0" encoding="utf-8"?>
<sst xmlns="http://schemas.openxmlformats.org/spreadsheetml/2006/main" count="1666" uniqueCount="521">
  <si>
    <t xml:space="preserve">Par. </t>
  </si>
  <si>
    <t>Попис радова</t>
  </si>
  <si>
    <t>Перечень работ</t>
  </si>
  <si>
    <t>1Г</t>
  </si>
  <si>
    <t>2Г</t>
  </si>
  <si>
    <t>I.1.13</t>
  </si>
  <si>
    <t>Техничко одржавање кранова са пнеуматским погоном у комори (кугличних, чепних, регулационих), набивка заптивне пасте</t>
  </si>
  <si>
    <t>Техническое обслуживание кранов с пневмоприводами камеры (шаровых, пробковых, кранов-регуляторов), набивка уплотнительной пасты</t>
  </si>
  <si>
    <t>6М</t>
  </si>
  <si>
    <t>I.1.15</t>
  </si>
  <si>
    <t>Техничко одржавање система азотирања</t>
  </si>
  <si>
    <t>Техническое обслуживание системы азотирования</t>
  </si>
  <si>
    <t>I.1.16</t>
  </si>
  <si>
    <t>Техничко одржавање система дренаже гасног кондензата</t>
  </si>
  <si>
    <t>Техническое обслуживание системы дренажа газового конденсата</t>
  </si>
  <si>
    <t>ЕНЕРГО ЛАБ</t>
  </si>
  <si>
    <t>I.1.18</t>
  </si>
  <si>
    <t>Техничко одржавање вентила са пнеуматским погоном (кугличних, чепних, регулационих вентила), набивка заптивне пасте.</t>
  </si>
  <si>
    <t>Техническое обслуживание кранов с пневмоприводами (шаровых, пробковых, кранов-регуляторов), набивка уплотнительной пасты</t>
  </si>
  <si>
    <t>I.1.19</t>
  </si>
  <si>
    <t>Сервис издувног сигурносног вентила (подешавање)</t>
  </si>
  <si>
    <t>Сервис сбросного предохранительного клапана (регулировка)</t>
  </si>
  <si>
    <t>Promont Group</t>
  </si>
  <si>
    <t>I.2.1</t>
  </si>
  <si>
    <t>Провера потенцијала и ефикасности система катодне заштите гасовода</t>
  </si>
  <si>
    <t>Проверка потенциала и эффективности систем катодной защиты газопровода</t>
  </si>
  <si>
    <t>3Г</t>
  </si>
  <si>
    <t>I.2.3</t>
  </si>
  <si>
    <t>Провера потенцијала и ефикасности система катодне заштите на МРС</t>
  </si>
  <si>
    <t>Проверка потенциала и эффективности систем катодной защиты ГИС</t>
  </si>
  <si>
    <t>3М</t>
  </si>
  <si>
    <t>I.2.5</t>
  </si>
  <si>
    <t>Функционална провера дренажних места и галванских анода за трајну катодну заштиту</t>
  </si>
  <si>
    <t>Функциональная проверка точек дренажа и гальванических анодов для постоянной катодной защиты.</t>
  </si>
  <si>
    <t>1М</t>
  </si>
  <si>
    <t>I.2.7</t>
  </si>
  <si>
    <t>Провера потенцијала на међутачкама између два узастопна система катодне заштите</t>
  </si>
  <si>
    <t>Проверка потенциала на промежуточных точках между двумя системами ЭХЗ, идущими одна за другой</t>
  </si>
  <si>
    <t>2М</t>
  </si>
  <si>
    <t>I.2.8</t>
  </si>
  <si>
    <t>Провера перманентних референтних електрода</t>
  </si>
  <si>
    <t>Проверка постоянных опорных электродов.</t>
  </si>
  <si>
    <t>4Г</t>
  </si>
  <si>
    <t>I.3.3</t>
  </si>
  <si>
    <t>Техничко одржавање вентила са електричним погоном (кугличних, регулационих вентила), набивка заптивне пасте.</t>
  </si>
  <si>
    <t>Техническое обслуживание кранов с электроприводом (шаровых, кранов-регуляторов), набивка уплотнительной пасты</t>
  </si>
  <si>
    <t>I.3.4</t>
  </si>
  <si>
    <t>Одржавање вентила са пнеуматским погоном</t>
  </si>
  <si>
    <t>Техническое обслуживание кранов с пневмоприводами</t>
  </si>
  <si>
    <t>I.3.5</t>
  </si>
  <si>
    <t>Техничко одржавање вентила са хидрауличким погоном ESD система (вентили ESDV и BDV)</t>
  </si>
  <si>
    <t>Техническое обслуживание кранов с гидроприводом ESD системы (краны ESDV и BDV)</t>
  </si>
  <si>
    <t>I.3.11</t>
  </si>
  <si>
    <t>Провера и по потреби подешавање сигурносних блокадних вентила</t>
  </si>
  <si>
    <t>Проверка и, при необходимости, настройка запорных предохранительных клапанов.</t>
  </si>
  <si>
    <t>ЕНЕРГО ЛАБ (1G)</t>
  </si>
  <si>
    <t>I.3.12</t>
  </si>
  <si>
    <t>Одржавање регулатора притиска</t>
  </si>
  <si>
    <t>Обслуживание регуляторов давления</t>
  </si>
  <si>
    <t>I.3.13</t>
  </si>
  <si>
    <t>Проверка, сервис сбросного предохранительного клапана (регулировка)</t>
  </si>
  <si>
    <t>I.3.14</t>
  </si>
  <si>
    <t>Техничко одржавање азотног система</t>
  </si>
  <si>
    <t>I.3.15</t>
  </si>
  <si>
    <t>Техничко одржавање система за дренажу гасног кондензата</t>
  </si>
  <si>
    <t>I.3.16</t>
  </si>
  <si>
    <t>Систем за припрему ложивог гаса (GMS)</t>
  </si>
  <si>
    <t>Блок подготовки топливного газа (GMS)</t>
  </si>
  <si>
    <t>5Г</t>
  </si>
  <si>
    <t>TEHNOTERM PLUS</t>
  </si>
  <si>
    <t>I.3.29</t>
  </si>
  <si>
    <t>Одржавање хроматографа MAG</t>
  </si>
  <si>
    <t>Обслуживание хроматографа MAG</t>
  </si>
  <si>
    <t>I.3.31</t>
  </si>
  <si>
    <t>Одржавање хромотографа MAG-S (Сумпор)</t>
  </si>
  <si>
    <t>Обслуживание хроматографа MAG-S (Сера)</t>
  </si>
  <si>
    <t>I.3.33</t>
  </si>
  <si>
    <t>Одржавање Анализатора тачке росе угљоводоника и воде</t>
  </si>
  <si>
    <t>Обслуживание Анализатора точек росы по воде и углеводородам</t>
  </si>
  <si>
    <t>I.3.34</t>
  </si>
  <si>
    <t>Одржавање Анализатора кисеоника)(Oxygen analyzer)</t>
  </si>
  <si>
    <t>Обслуживание АнОкс (Анализатор кислорода)</t>
  </si>
  <si>
    <t>I.4</t>
  </si>
  <si>
    <t>ГРЕЈНИ СИСТЕМ МРС</t>
  </si>
  <si>
    <t>СИСТЕМА ОБОГРЕВА НА ГИС</t>
  </si>
  <si>
    <t>I.5.2</t>
  </si>
  <si>
    <t>Електроопрема (систем осветљења, систем напајања електричном енергијом, систем уземљења и громобранске заштите) (BVS)</t>
  </si>
  <si>
    <t>Электрооборудование (система освещения, система энергоснабжения, система заземления и молниезащиты) (BVS)</t>
  </si>
  <si>
    <t>I.5.3</t>
  </si>
  <si>
    <t>Електроопрема (електрични ормарићи, УПС) (BVS)</t>
  </si>
  <si>
    <t>Электрооборудование (электрические шкафы, ИБП) (BVS) /</t>
  </si>
  <si>
    <t>I.5.4</t>
  </si>
  <si>
    <t>Вентилациони и клима уређаји (клима уређаји, вентилатори, електромагнетне клапне) (BVS)</t>
  </si>
  <si>
    <t>Системы вентиляции и кондиционирования (кондиционеры, вентиляторы, электромагнитные клапана) (BVS)</t>
  </si>
  <si>
    <t>Termoinženjering / VIS company</t>
  </si>
  <si>
    <t>I.5.5</t>
  </si>
  <si>
    <t>Мобилни дизел-генератор (BVS)</t>
  </si>
  <si>
    <t>Передвижной дизель – генератор (BVS)</t>
  </si>
  <si>
    <t>Senermax</t>
  </si>
  <si>
    <t>I.5.6</t>
  </si>
  <si>
    <t>Електроопрема (систем осветљења, систем напајања електричном енергијом, систем уземљења и громобранске заштите) (GMS)</t>
  </si>
  <si>
    <t>Электрооборудование (система освещения, система энергоснабжения, система заземления и молниезащиты) (GMS)</t>
  </si>
  <si>
    <t>I.5.7</t>
  </si>
  <si>
    <t>Електроопрема (електрични ормарићи, УПС) (GMS)</t>
  </si>
  <si>
    <t>Электрооборудование (электрические шкафы, ИБП) (GMS)</t>
  </si>
  <si>
    <t>I.5.8</t>
  </si>
  <si>
    <t>Вентилациони и клима уређаји (клима уређаји, вентилатори, електромагнетне клапне) (GMS)</t>
  </si>
  <si>
    <t>Системы вентиляции и кондиционирования (кондиционеры, вентиляторы, электромагнитные клапана) (GMS)</t>
  </si>
  <si>
    <t>I.5.9</t>
  </si>
  <si>
    <t>Дизел – генератор (GMS)</t>
  </si>
  <si>
    <t>Дизель – генератор (GMS)</t>
  </si>
  <si>
    <t>I.5.10</t>
  </si>
  <si>
    <t>Дренажни систем за одвод подземних и падавинских вода (GMS)</t>
  </si>
  <si>
    <t>Дренажная система отвода грунтовых и осадочных вод (GMS)</t>
  </si>
  <si>
    <t>I.5.11</t>
  </si>
  <si>
    <t>Једногредна дизалица (GMS)</t>
  </si>
  <si>
    <t>Балочный кран (GMS)</t>
  </si>
  <si>
    <t>I.5.12</t>
  </si>
  <si>
    <t>Дизел – генератор (МСС)</t>
  </si>
  <si>
    <t>Дизель - генератор (МСС)</t>
  </si>
  <si>
    <t>I.5.13</t>
  </si>
  <si>
    <t>Електроопрема (систем осветљења, систем напајања електричном енергијом, систем уземљења и громобранске заштите) (МСС)</t>
  </si>
  <si>
    <t>Электрооборудование (система освещения, система энергоснабжения, система заземления и молниезащиты) (МСС)</t>
  </si>
  <si>
    <t xml:space="preserve">Termoinženjering </t>
  </si>
  <si>
    <t>I.5.14</t>
  </si>
  <si>
    <t>Електроопрема (електрични ормарићи, УПС) (МСС)</t>
  </si>
  <si>
    <t>Электрооборудование (электрические шкафы, ИБП) (МСС)</t>
  </si>
  <si>
    <t>I.5.15</t>
  </si>
  <si>
    <t>Вентилациони и клима уређаји (клима уређаји, вентилатори, електромагнетне клапне) (МСС)</t>
  </si>
  <si>
    <t>Системы вентиляции и кондиционирования (кондиционеры, вентиляторы, электромагнитные клапана) (МСС)</t>
  </si>
  <si>
    <t>I.6.1</t>
  </si>
  <si>
    <t>Систем оперативног диспечерског управљања DOMS (Dispatching and Operation Management System)</t>
  </si>
  <si>
    <t>СОДУ (Система оперативно-диспетчерского управления)</t>
  </si>
  <si>
    <t>I.6.2</t>
  </si>
  <si>
    <t>Систем подршке за рад диспечера DDSS (Dispatch Decision Support System), DSSS (Dispatching Solutions Support System)</t>
  </si>
  <si>
    <t>СППР (Система поддержки принятия решений) DDSS (Dispatch Decision Support System), 
СППДР Система поддержки принятия диспетчерских решений DSSS (Dispatching Solutions Support System)</t>
  </si>
  <si>
    <t>I.6.3</t>
  </si>
  <si>
    <t>Систем диспечерског управљања DCMS (Dispatching Control and Management System)</t>
  </si>
  <si>
    <t>СДКУ (Система диспетчерского контроля и управления)</t>
  </si>
  <si>
    <t>I.6.4</t>
  </si>
  <si>
    <t>Централни мерни систем CMS/</t>
  </si>
  <si>
    <t>Центральная измерительная система</t>
  </si>
  <si>
    <t>Petrolsoft</t>
  </si>
  <si>
    <t>I.6.5</t>
  </si>
  <si>
    <t>Систем заштите од хаварије ESD (Emergency ShutDown system) на GMS и MCC</t>
  </si>
  <si>
    <t>ESD Система противоаварийной защиты (Аварийное отключение) на GMS и MCC</t>
  </si>
  <si>
    <t>I.6.6</t>
  </si>
  <si>
    <t>VideoWall опрема (MCC)</t>
  </si>
  <si>
    <t>Оборудование VideoWall (MCC)</t>
  </si>
  <si>
    <t>MOS-AV</t>
  </si>
  <si>
    <t>I.6.7</t>
  </si>
  <si>
    <t>RTU (Remote Terminal Unit) Удаљена терминална јединица/</t>
  </si>
  <si>
    <t>RTU (Remote Terminal Unit) Удаленный терминал</t>
  </si>
  <si>
    <t>I.6.8</t>
  </si>
  <si>
    <t>Мерно-регулациона опрема у пољу (сензори притиска, манометри, сензори температуре, локални термометри, сензори проласка чистача гасовода, гранични прекидачи и прекидачи на вентилима и извршним механизмима)/</t>
  </si>
  <si>
    <t>Полевое оборудование КИП (датчики давления, манометры, датчики температуры, местные показывающие термопреобразователи, датчики прохождения скребка, концевые выключатели и переключатели на кранах и исполнительных механизмах)</t>
  </si>
  <si>
    <t>I.6.9</t>
  </si>
  <si>
    <t>Систем детекције цурења гаса LDS (Leak Detection System), Опрема LDS у блок-контејнеру у ормару RTU + Опрема LDS у пољу/</t>
  </si>
  <si>
    <t>LDS (Leak Detection System), Оборудование LDS в блок контейнере в шкафу RTU + Полевые оборудование LDS</t>
  </si>
  <si>
    <t>I.6.10</t>
  </si>
  <si>
    <t>Контролни и нисконапонски каблови за инструментацију на свим локацијама</t>
  </si>
  <si>
    <t>Контрольные и слаботочные кабели для КИП на всех площадках</t>
  </si>
  <si>
    <t>I.6.11</t>
  </si>
  <si>
    <t>Систем управљања имовином AIMS (одржавање, без модификација)</t>
  </si>
  <si>
    <t>Система управления активами AIMS (обслуживание, без доработок)</t>
  </si>
  <si>
    <t>Comita CT</t>
  </si>
  <si>
    <t>KBV Datacom</t>
  </si>
  <si>
    <t>I.7.1</t>
  </si>
  <si>
    <t>Системи веза у Главном диспечерском центру МСС (WAN, LAN, IT, Telephony)</t>
  </si>
  <si>
    <t>Оборудование связи в МСС (WAN, LAN, IT, Telephony)</t>
  </si>
  <si>
    <t>I.7.2</t>
  </si>
  <si>
    <t>Системи веза WAN, LAN, Cybersecurity на линијском делу гасовода</t>
  </si>
  <si>
    <t>Оборудование связи WAN, LAN, Cybersecurity на линейной части</t>
  </si>
  <si>
    <t>4М</t>
  </si>
  <si>
    <t>I.7.3</t>
  </si>
  <si>
    <t>Систем телефоније (софтверско-хардверски систем) на линијском делу гасовода Telephony</t>
  </si>
  <si>
    <t>Телефония (программно-технические средства) на линейной части</t>
  </si>
  <si>
    <t>I.7.4</t>
  </si>
  <si>
    <t>PCCTV (Process-CCTVСистем процесног видео-надзора (софтверско- хардверски систем) на линијском делу гасовода</t>
  </si>
  <si>
    <t>PCCTV (Process-CCTV/ Система промышленного телевидения (программно-технические средства) на линейной части</t>
  </si>
  <si>
    <t>Energointeh Kibernetika</t>
  </si>
  <si>
    <t>I.7.5</t>
  </si>
  <si>
    <t>FOC (Fibre Optic Cable) Фибер-оптички кабл</t>
  </si>
  <si>
    <t>FOC (Fibre Optic Cable) Волоконно-оптический кабель</t>
  </si>
  <si>
    <t>I.7.6</t>
  </si>
  <si>
    <t>PCCTV (Process-CCTVСистем процесног видео-надзора (софтверско- хардверски систем) у МСС</t>
  </si>
  <si>
    <t>PCCTV (Process-CCTV/ Система промышленного телевидения (программно-технические средства) в МСС</t>
  </si>
  <si>
    <t>I.8.1</t>
  </si>
  <si>
    <t>Системи техничке заштите у MCC – ISS, Security-CCTV, ACMS</t>
  </si>
  <si>
    <t>Системы технической защиты в MCC – ISS, Security-CCTV, ACMS</t>
  </si>
  <si>
    <t>I.8.2</t>
  </si>
  <si>
    <t>Security-CCTV на линијском делу/</t>
  </si>
  <si>
    <t>Security-CCTV на линейной части</t>
  </si>
  <si>
    <t>I.8.3</t>
  </si>
  <si>
    <t>ACMS на линијском делу</t>
  </si>
  <si>
    <t>ACMS на линейной части</t>
  </si>
  <si>
    <t>I.8.4</t>
  </si>
  <si>
    <t>IDS на линијском делу</t>
  </si>
  <si>
    <t>IDS на линейной части</t>
  </si>
  <si>
    <t>I.8.5</t>
  </si>
  <si>
    <t>PAGA Систем јавног разгласа у случају хаварије</t>
  </si>
  <si>
    <t>PAGA Система общего аварийного оповещения</t>
  </si>
  <si>
    <t>I.12.2а</t>
  </si>
  <si>
    <t>Средства и опрема за гашење пожара: Ручни преносни апарати за гашење прахом</t>
  </si>
  <si>
    <t>Средства и оборудование пожаротушения: Ручные мобильные порошковые огнетушители</t>
  </si>
  <si>
    <t>Energointeh Kibernetika / VULKAN INŽENJERING</t>
  </si>
  <si>
    <t>I.12.2б</t>
  </si>
  <si>
    <t>Средства и опрема за гашење пожара: Ручни преносни апарати за гашење СО2</t>
  </si>
  <si>
    <t>Средства и оборудование пожаротушения: Ручные мобильные углекислотные огнетушители</t>
  </si>
  <si>
    <t>I.12.2в</t>
  </si>
  <si>
    <t>Средства и опрема за гашење пожара: Хидрантска инсталација</t>
  </si>
  <si>
    <t>Средства и оборудование пожаротушения: Система гидрантов</t>
  </si>
  <si>
    <t>VULKAN INŽENJERING</t>
  </si>
  <si>
    <t>I.12.4а</t>
  </si>
  <si>
    <t>Стабилне инсталације за дојаву пожара: Провера рада инсталације</t>
  </si>
  <si>
    <t>Стационарные системы пожарной сигнализации: Проверка работы системы</t>
  </si>
  <si>
    <t>I.12.4б</t>
  </si>
  <si>
    <t>Стабилне инсталације за дојаву пожара: Периодични преглед (сервис)</t>
  </si>
  <si>
    <t>Стационарные системы пожарной сигнализации: Периодический осмотр (сервисное обслуживание)</t>
  </si>
  <si>
    <t>I.12.4в</t>
  </si>
  <si>
    <t>Стабилне инсталације за дојаву пожара: Детаљан преглед свих саставних делова</t>
  </si>
  <si>
    <t>Стационарные системы пожарной сигнализации: Подробный осмотр всех элементов системы</t>
  </si>
  <si>
    <t>I.12.5</t>
  </si>
  <si>
    <t>Ручни и преносни детектори за гас (калибрација)</t>
  </si>
  <si>
    <t>Ручные и переносные газовые датчики (калибровка)</t>
  </si>
  <si>
    <t>Drager</t>
  </si>
  <si>
    <t>I.12.6а</t>
  </si>
  <si>
    <t>Стабилне инсталације за детекцију гаса</t>
  </si>
  <si>
    <t>Стационарные системы обнаружения загазованности</t>
  </si>
  <si>
    <t>I.12.6б</t>
  </si>
  <si>
    <t>Стабилне инсталације за детекцију гаса: Детаљан преглед свих саставних делова</t>
  </si>
  <si>
    <t>Стационарные системы обнаружения загазованности: Подробный осмотр всех элементов системы</t>
  </si>
  <si>
    <t>I.12.7а</t>
  </si>
  <si>
    <t>Стабилне инсталације за гашење пожара: Провера рада инсталације</t>
  </si>
  <si>
    <t>Стационарные системы пожаротушения: Проверка работы системы</t>
  </si>
  <si>
    <t>I.12.7б</t>
  </si>
  <si>
    <t>Стабилне инсталације за гашење пожара: Периодични преглед (сервис)</t>
  </si>
  <si>
    <t>Стационарные системы пожаротушения: Периодический осмотр (сервисное обслуживание)</t>
  </si>
  <si>
    <t>I.12.7в</t>
  </si>
  <si>
    <t>Стабилне инсталације за гашење пожара: Детаљан преглед свих саставних делова</t>
  </si>
  <si>
    <t>Подробный осмотр всех элементов системы</t>
  </si>
  <si>
    <t>I.12.8</t>
  </si>
  <si>
    <t>Испитивање боца за CO₂ и NOVEC хладном водом под притиском (метод HVP – Хладни водени притисак)</t>
  </si>
  <si>
    <t>Испытания баллонов СО2 и NOVEC давлением холодной воды (метод HVP - Hladni vodeni pritisak)</t>
  </si>
  <si>
    <t>I.12.9</t>
  </si>
  <si>
    <t>Испитивање ручних противпожарних апарата (CO₂ и прашкастих) хладном водом под притиском (метод HVP – Хладни водени притисак)</t>
  </si>
  <si>
    <t>Испытания ручных огнетушителей (СО2 и порошковых) давлением холодной воды (метод HVP - Hladni vodeni pritisak)</t>
  </si>
  <si>
    <t>TMS CEE</t>
  </si>
  <si>
    <t>I.13.2</t>
  </si>
  <si>
    <t>Преглед, испитивање и оверa опреме под притиском спроводе се од стране овлашћеног специјализованог тела за контролу и испитивање опреме под притиском Републике Србије, у складу са Правилником 110-00-107/2021-05.</t>
  </si>
  <si>
    <t>Осмотр, испытания и освидетельствование оборудования, работающего под давлением, осуществляются уполномоченным специализированным органом по контролю и испытаниям оборудования под давлением Республики Сербия в соответствии с Регламентом 110-00-107/2021-05.</t>
  </si>
  <si>
    <t>II.1.1</t>
  </si>
  <si>
    <t>DCS</t>
  </si>
  <si>
    <t>АСУ ТП</t>
  </si>
  <si>
    <t>II.1.2</t>
  </si>
  <si>
    <t>UCS GC</t>
  </si>
  <si>
    <t>САУ ГПА</t>
  </si>
  <si>
    <t>II.1.3</t>
  </si>
  <si>
    <t>AMSES</t>
  </si>
  <si>
    <t>АСУ Э</t>
  </si>
  <si>
    <t>II.1.4</t>
  </si>
  <si>
    <t>ESD</t>
  </si>
  <si>
    <t>ПАЗ</t>
  </si>
  <si>
    <t>II.1.5</t>
  </si>
  <si>
    <t>UCP GT</t>
  </si>
  <si>
    <t>БУД ГПА</t>
  </si>
  <si>
    <t>SIEMENS</t>
  </si>
  <si>
    <t>II.1.6</t>
  </si>
  <si>
    <t>Telecommunication System</t>
  </si>
  <si>
    <t>II.1.7</t>
  </si>
  <si>
    <t>Telephony System</t>
  </si>
  <si>
    <t>II.1.8</t>
  </si>
  <si>
    <t>BCC</t>
  </si>
  <si>
    <t>II.2.1</t>
  </si>
  <si>
    <t>Одржавање система убризгавања CO₂ (свећа)</t>
  </si>
  <si>
    <t>Обслуживание системы впрыскивания CO2 (свеча)</t>
  </si>
  <si>
    <t>DTA / VULKAN INŽENJERING</t>
  </si>
  <si>
    <t>II.2.2</t>
  </si>
  <si>
    <t>Ручни мобилни прашкасти апарати: Техничко одржавање</t>
  </si>
  <si>
    <t>Ручные мобильные порошковые огнетушители: Техническое обслуживание</t>
  </si>
  <si>
    <t>II.2.3</t>
  </si>
  <si>
    <t>Ручни мобилни CO₂ апарати: Техничко одржавање</t>
  </si>
  <si>
    <t>Ручные мобильные огнетушители СО2: Техническое обслуживание</t>
  </si>
  <si>
    <t>II.2.4</t>
  </si>
  <si>
    <t>Ручни мобилни CO₂ апарати: Контролни преглед, испитивање</t>
  </si>
  <si>
    <t>Ручные мобильные огнетушители СО2: Контрольный осмотр, испытания</t>
  </si>
  <si>
    <t>II.2.5</t>
  </si>
  <si>
    <t>Аутоматски стационарни системи противпожарне сигнализације: Провера исправности опреме</t>
  </si>
  <si>
    <t>Автоматические стационарные системы пожарной сигнализации: Проверка работоспособности оборудования</t>
  </si>
  <si>
    <t>II.2.6</t>
  </si>
  <si>
    <t>Аутоматски стационарни системи противпожарне сигнализације: Периодично техничко одржавање</t>
  </si>
  <si>
    <t>Автоматические стационарные системы пожарной сигнализации: Периодическое техническое обслуживание</t>
  </si>
  <si>
    <t>II.2.7</t>
  </si>
  <si>
    <t>Аутоматски стационарни системи противпожарне и гасне сигнализације: Техничко одржавање са детаљним прегледом свих компоненти</t>
  </si>
  <si>
    <t>Автоматические стационарные системы пожарной и газовой сигнализации: Техническое обслуживание с детальным осмотром всех составных частей</t>
  </si>
  <si>
    <t>II.2.8</t>
  </si>
  <si>
    <t>Аутоматски стационарни системи за детекцију гаса: Периодично техничко одржавање</t>
  </si>
  <si>
    <t>Автоматические стационарные системы обнаружения газа: Периодическое техническое обслуживание</t>
  </si>
  <si>
    <t>II.2.9</t>
  </si>
  <si>
    <t>Аутоматски стационарни системи за гашење пожара (CO₂, NOVEC, Water Mist): Периодично техничко одржавање</t>
  </si>
  <si>
    <t>Автоматические стационарные системы пожаротушения (СО2, NOVEC, Water Mist): Периодическое техническое обслуживание</t>
  </si>
  <si>
    <t>II.2.10</t>
  </si>
  <si>
    <t>Аутоматски стационарни системи за гашење пожара (CO₂, NOVEC, Water Mist): Техничко одржавање са детаљним прегледом свих компоненти</t>
  </si>
  <si>
    <t>Автоматические стационарные системы пожаротушения (СО2, NOVEC, Water Mist): Техническое обслуживание с детальным осмотром всех составных частей</t>
  </si>
  <si>
    <t>II.2.11</t>
  </si>
  <si>
    <t>Систем хидратне мреже за гашење пожара: периодични преглед са издавањем потврђујућег сертификата (ИСПРАВА)</t>
  </si>
  <si>
    <t>Система гидратной сети пожаротушения: периодический осмотр с выпуском подтверждающего сертификата (ИСПРАВА)</t>
  </si>
  <si>
    <t>II.2.12</t>
  </si>
  <si>
    <t>Испитивање боца CO₂ и NOVEC хладном водом под притиском (метод HVP – Хладни водени притисак)</t>
  </si>
  <si>
    <t>II.2.13</t>
  </si>
  <si>
    <t>II.3.1</t>
  </si>
  <si>
    <t>PAGA</t>
  </si>
  <si>
    <t>II.3.2</t>
  </si>
  <si>
    <t>PCCTV</t>
  </si>
  <si>
    <t>II.3.3</t>
  </si>
  <si>
    <t>ACMS</t>
  </si>
  <si>
    <t>II.3.4</t>
  </si>
  <si>
    <t>Security CCTV</t>
  </si>
  <si>
    <t>II.3.5</t>
  </si>
  <si>
    <t>IDS</t>
  </si>
  <si>
    <t>II.4.1</t>
  </si>
  <si>
    <t>Инструментација (укључујући еталонирање)</t>
  </si>
  <si>
    <t>КИПиА (включая эталонирование)</t>
  </si>
  <si>
    <t>II.5.1</t>
  </si>
  <si>
    <t>Годишње одржавање 3 гасне компресорске јединице Siemens са гаснотурбинским мотором SGT-300-2S и центрифугалним компресором STC-SV (ТИП А)</t>
  </si>
  <si>
    <t>Ежегодное техническое обслуживание 3-х газоперекачивающих агрегатов Siemens с газотурбинным двигателем SGT-300-2S и центробежным компрессором STC-SV (ТИП А)</t>
  </si>
  <si>
    <t>II.6.1</t>
  </si>
  <si>
    <t>Делимични технички пријем</t>
  </si>
  <si>
    <t>Частичное техническое освидетельствование</t>
  </si>
  <si>
    <t>II.6.2</t>
  </si>
  <si>
    <t>Потпуни технички пријем</t>
  </si>
  <si>
    <t>Полное техническое освидетельствование</t>
  </si>
  <si>
    <t>II.7.1</t>
  </si>
  <si>
    <t>Инспекција и испитивање/сертификација мултициклонских сакупљача прашине од стране посебног надлежног органа за преглед и испитивање опреме под притиском Републике Србије, у складу са Уредбом 110-00-107/2021-05.</t>
  </si>
  <si>
    <t>Осмотр и испытания/освидетельствования мультициклонных пылеуловителей специальным уполномоченным органом по проверке и испытанию оборудования, работающего под давлением, республики Сербия, в соответствии с Регламентом 110-00-107/2021-05</t>
  </si>
  <si>
    <t>II.8.1</t>
  </si>
  <si>
    <t>II.8.1.1</t>
  </si>
  <si>
    <t>Техничко одржавање вентила са пнеуматским погоном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</si>
  <si>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пневмоприводами ("стратегическая" трубопроводная арматура, обслуживаемая ежегодно во время планового останова транспорта газа)</t>
  </si>
  <si>
    <t>II.8.2</t>
  </si>
  <si>
    <t>Техничко одржавање вентила на електрични погон</t>
  </si>
  <si>
    <t>Техническое обслуживание кранов с электроприводами</t>
  </si>
  <si>
    <t>II.8.2.1</t>
  </si>
  <si>
    <t>Техничко одржавање вентила на електрични погон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</si>
  <si>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электроприводами  ("стратегическая" трубопроводная арматура, обслуживаемая ежегодно во время планового останова транспорта газа)</t>
  </si>
  <si>
    <t>II.8.3</t>
  </si>
  <si>
    <t>Провера функционалности вентила и засуна са ручним управљањем</t>
  </si>
  <si>
    <t>Проверка работоспособности кранов и задвижек с ручным управлением</t>
  </si>
  <si>
    <t>II.8.3.1</t>
  </si>
  <si>
    <t>Провера функционалности вентила и засуна са ручним управљањем („стратешка“ цевоводна арматура која се сервисира једном годишње током планираног застоја транспорта гаса).</t>
  </si>
  <si>
    <t>Проверка работоспособности кранов и задвижек с ручным управлением ("стратегическая" трубопроводная арматура, обслуживаемая ежегодно во время планового останова транспорта газа)</t>
  </si>
  <si>
    <t>II.8.4</t>
  </si>
  <si>
    <t>Контрола спољашње корозије надземних елемената (укљ. локалну санацију заштитног премаза и уклањање корозије на надземним елементима вентила, утврђених током одржавања)</t>
  </si>
  <si>
    <t>Контроль наличия и устранение внешней коррозии надземных элементов (в т.ч. локальное восстановление лакокрасочного покрытия и удаление коррозии на надземных элементах кранов, выявленных в ходе обслуживания)</t>
  </si>
  <si>
    <t>II.8.5</t>
  </si>
  <si>
    <t>Техничко одржавање регулатора MOKVELD</t>
  </si>
  <si>
    <t>Техническое обслуживание кранов-регуляторов MOKVELD</t>
  </si>
  <si>
    <t>II.8.6</t>
  </si>
  <si>
    <t>Одржавање сигурносних вентила Компресорска Станица</t>
  </si>
  <si>
    <t>Сервис предохранительных клапанов КС</t>
  </si>
  <si>
    <t>II.8.7</t>
  </si>
  <si>
    <t>Испитивање и подешавање сигурносних вентила на КС у складу са Правилником 110-00-107/2021-05</t>
  </si>
  <si>
    <t>Испытания и регулировка предохранительных клапанов КС в соответствии с Регламентом 110-00-107/2021-05</t>
  </si>
  <si>
    <t>II.9.1</t>
  </si>
  <si>
    <t>Одржавање вентилатора, зазора и углова кретања лопатица, одсуство вибрација мерење снаге, изолације и струја мотора, провера електричног грејања.Провера стања контролних, енергетских каблова, уземљења</t>
  </si>
  <si>
    <t>Обслуживание вентиляторов. Проверка зазоров и углов атаки лопастей, отсутствие вибрации, замер мощности, изоляции и токов двигателей, проверка электрообогрева. Проверка состояния контрольных, силовых кабелей, заземления</t>
  </si>
  <si>
    <t>II.10</t>
  </si>
  <si>
    <t>Хаваријска дизел електро станица (2 агрегата, уређај за оптерећење извора напајања (Loadbank),Панел контроле и синхронизације,Комплекс за хитно снабдевање горивом )</t>
  </si>
  <si>
    <t>«Аварийная дизельная электрическая станция» (2 агрегата, Нагрузочное устройство, Панель управления и синхронизации, Комплекс аварийного запаса топлива)»</t>
  </si>
  <si>
    <t>II.11</t>
  </si>
  <si>
    <t xml:space="preserve">Опрема у Котларници </t>
  </si>
  <si>
    <t xml:space="preserve">Котельное оборудование </t>
  </si>
  <si>
    <t>Termogama</t>
  </si>
  <si>
    <t>II.12</t>
  </si>
  <si>
    <t>Третман /припрема воде (Milanović tretman voda)</t>
  </si>
  <si>
    <t>Водоподготовка (Milanović tretman voda)</t>
  </si>
  <si>
    <t>Milanovic</t>
  </si>
  <si>
    <t>II.13</t>
  </si>
  <si>
    <t>Уређај за дистрибуцију електричне енергије 35 кV 500-EH-001</t>
  </si>
  <si>
    <t>Распределительное устройство 35кВ 500-EH-001</t>
  </si>
  <si>
    <t>Contex</t>
  </si>
  <si>
    <t>II.14</t>
  </si>
  <si>
    <t>Уређаји за дистрибуцију електричне енергије 0,4 кV 500-EP-001, 500-EM-001, 500-EM-101, 500-EM-102, 500-EM-103, GRO</t>
  </si>
  <si>
    <t>Распределительные устройства 0,4кВ 500-EP-001, 500-EM-001, 500-EM-101, 500-EM-102, 500-EM-103, GRO</t>
  </si>
  <si>
    <t>II.15</t>
  </si>
  <si>
    <t>Енергетски трансформатори 35 кВ (2 трансформатора)</t>
  </si>
  <si>
    <t>Силовые трансформаторы 35кВ 500-ET-001A, 500-ET-001B</t>
  </si>
  <si>
    <t>II.16</t>
  </si>
  <si>
    <t>Систем HVAC</t>
  </si>
  <si>
    <t>Система HVAC</t>
  </si>
  <si>
    <t>II.17</t>
  </si>
  <si>
    <t>Систем уземљивача, громобранска заштита. Електро-мерења</t>
  </si>
  <si>
    <t>Система заземления, молниезащиты и электроизмерительные работы</t>
  </si>
  <si>
    <t>Tesla Ekspo</t>
  </si>
  <si>
    <t>Netiks d.o.o.</t>
  </si>
  <si>
    <t>II.19.1</t>
  </si>
  <si>
    <t>Одржавање система осветљења КС</t>
  </si>
  <si>
    <t>Обслуживание системы освещения КС</t>
  </si>
  <si>
    <t>II.19.2</t>
  </si>
  <si>
    <t>Чишћење од прашине</t>
  </si>
  <si>
    <t>Обеспыливание, очистка</t>
  </si>
  <si>
    <t>II.20</t>
  </si>
  <si>
    <t>Систем чишћења комуналних отпадних вода «Martin-Systems»</t>
  </si>
  <si>
    <t>Система очистки хоз. бытовых сточных вод «Martin-Systems»</t>
  </si>
  <si>
    <t>Martin-Systems</t>
  </si>
  <si>
    <t>II.21</t>
  </si>
  <si>
    <t>Уређаји и опрема која има електро-мотор (Осим хладника гаса)</t>
  </si>
  <si>
    <t>Установки и оборудование, оснащённое электроприводом (кроме АВО газа)</t>
  </si>
  <si>
    <t>II.22.1</t>
  </si>
  <si>
    <t>Провера потенцијала и ефикасности система катодне заштите цевовода</t>
  </si>
  <si>
    <t>II.22.3</t>
  </si>
  <si>
    <t>Функционална провера одводних тачака и галванских анода за трајну катодну заштиту</t>
  </si>
  <si>
    <t>II.22.4</t>
  </si>
  <si>
    <t>Ostral / Senermax</t>
  </si>
  <si>
    <t>II.23.1</t>
  </si>
  <si>
    <t>Одржавање хидраната, заптивних вентила, водовода,противпожарних танкова и трансмитера</t>
  </si>
  <si>
    <t>Обслуживание гидрантов, задвижек, водопровода, резервуаров пожарной воды, трансмиттеров</t>
  </si>
  <si>
    <t>II.23.2</t>
  </si>
  <si>
    <t>Одржавање електричних пумпи</t>
  </si>
  <si>
    <t>Обслуживание электронасосов</t>
  </si>
  <si>
    <t>II.23.3</t>
  </si>
  <si>
    <t>Одржавање дизел-пумпе</t>
  </si>
  <si>
    <t>Обслуживание дизель-насоса</t>
  </si>
  <si>
    <t>II.24</t>
  </si>
  <si>
    <t>BPP Group d.o.o. / KSR Service</t>
  </si>
  <si>
    <t>Техничко одржавање опреме Каесер</t>
  </si>
  <si>
    <t>Техническое обслуживание оборудования Kaeser</t>
  </si>
  <si>
    <t>Техничко одржавање опреме "Grasis"</t>
  </si>
  <si>
    <t>Техническое обслуживание оборудования Грасис</t>
  </si>
  <si>
    <t>IvDam Process Control</t>
  </si>
  <si>
    <t>II.26.1.1</t>
  </si>
  <si>
    <t>Одржавање хроматографа, укључујући замену потрошног материјала, замену референтних гасних боца и хелијумских цилиндара</t>
  </si>
  <si>
    <t>ТО хроматографа, включая замену расходных материалов, замена баллонов эталонного газа и баллонов гелия</t>
  </si>
  <si>
    <t>II.26.2</t>
  </si>
  <si>
    <t>Pionirgas</t>
  </si>
  <si>
    <t>II.26.3</t>
  </si>
  <si>
    <t>II.26.4</t>
  </si>
  <si>
    <t>Premi Trade</t>
  </si>
  <si>
    <t>II.27.1</t>
  </si>
  <si>
    <t>Одржавање и чишћење канализационих система</t>
  </si>
  <si>
    <t>Техническое обслуживание и очистка канализационных систем</t>
  </si>
  <si>
    <t>Real Impeks</t>
  </si>
  <si>
    <t>II.28.1</t>
  </si>
  <si>
    <t>Water well System/Ситем бунара</t>
  </si>
  <si>
    <t>Техническое обслуживание системы водозаборных скважин</t>
  </si>
  <si>
    <t>II.29.2</t>
  </si>
  <si>
    <t>CNE</t>
  </si>
  <si>
    <t>ENK</t>
  </si>
  <si>
    <t>IDP</t>
  </si>
  <si>
    <t>KBV</t>
  </si>
  <si>
    <t>KSR</t>
  </si>
  <si>
    <t>MRS</t>
  </si>
  <si>
    <t>MSV</t>
  </si>
  <si>
    <t>NTK</t>
  </si>
  <si>
    <t>PSI</t>
  </si>
  <si>
    <t>PTD</t>
  </si>
  <si>
    <t>PMG</t>
  </si>
  <si>
    <t>RIM</t>
  </si>
  <si>
    <t>SNX</t>
  </si>
  <si>
    <t>SIM</t>
  </si>
  <si>
    <t>TTP</t>
  </si>
  <si>
    <t>TMG</t>
  </si>
  <si>
    <t>TIN</t>
  </si>
  <si>
    <t>VLK</t>
  </si>
  <si>
    <t>CT</t>
  </si>
  <si>
    <t>TER</t>
  </si>
  <si>
    <t>Периодичност</t>
  </si>
  <si>
    <t>Глави погонски гас (II.26.2.1, II.26.2.2, II.26.2.3, II.26.2.4, II.26.2.5)</t>
  </si>
  <si>
    <t>Main fuel gas system (II.26.2.1, II.26.2.2, II.26.2.3, II.26.2.4, II.26.2.5)</t>
  </si>
  <si>
    <t>Систем турбинског погонског гаса (II.26.3.1, II.26.3.2)</t>
  </si>
  <si>
    <t>Обслуживание системы топливного газа (II.26.4.1, II.26.4.2, II.26.4.3, II.26.4.4)</t>
  </si>
  <si>
    <t>Service fuel gas system (II.26.4.1, II.26.4.2, II.26.4.3, II.26.4.4)</t>
  </si>
  <si>
    <t>N</t>
  </si>
  <si>
    <t>Podizvođač</t>
  </si>
  <si>
    <t>Ukratko</t>
  </si>
  <si>
    <t>CT_DGT</t>
  </si>
  <si>
    <t>ENK_VLK</t>
  </si>
  <si>
    <t>DTA_VLK</t>
  </si>
  <si>
    <t>OST</t>
  </si>
  <si>
    <t>CT_ENL</t>
  </si>
  <si>
    <t>Не отправляем транмиталл</t>
  </si>
  <si>
    <t>II.18</t>
  </si>
  <si>
    <t>Систем непрекидног напајања 500-EK-001, 500-ED-001, Battery charger GCU 24V. Акумулаторске батерије</t>
  </si>
  <si>
    <t>Система бесперебойного питания (UPS) 500-EK-001, 500-ED-001, Battery charger GCU 24V. Аккумуляторные батареи</t>
  </si>
  <si>
    <t>00</t>
  </si>
  <si>
    <t>01</t>
  </si>
  <si>
    <t>02</t>
  </si>
  <si>
    <t>Reserved</t>
  </si>
  <si>
    <t>Comments</t>
  </si>
  <si>
    <t>Столбец4</t>
  </si>
  <si>
    <t>Столбец1</t>
  </si>
  <si>
    <t>Столбец2</t>
  </si>
  <si>
    <t>Status CL</t>
  </si>
  <si>
    <t>Чек-листы разделены, но отчет один</t>
  </si>
  <si>
    <t>03</t>
  </si>
  <si>
    <t>Termoinženjering</t>
  </si>
  <si>
    <t>VIS company</t>
  </si>
  <si>
    <t>VIS</t>
  </si>
  <si>
    <t>для GMS1,2</t>
  </si>
  <si>
    <t>для GMS3,4</t>
  </si>
  <si>
    <t>для CPC</t>
  </si>
  <si>
    <t>ENREGRO</t>
  </si>
  <si>
    <t>проверь_кому</t>
  </si>
  <si>
    <t>KNT</t>
  </si>
  <si>
    <t>Системы технической защиты в MCC – ISS, Security-CCTV, ACMS (ISS)</t>
  </si>
  <si>
    <t>Системы технической защиты в MCC – ISS, Security-CCTV, ACMS (Security-CCTV)</t>
  </si>
  <si>
    <t>Системы технической защиты в MCC – ISS, Security-CCTV, ACMS (ACMS)</t>
  </si>
  <si>
    <t>Техничко одржавање вентила на пнеуматски погон (ESDV, BDV, LCV, PCV) (BDV)</t>
  </si>
  <si>
    <t>Техническое обслуживание кранов с пневмоприводами (ESDV, BDV, LCV, PCV) (BDV)</t>
  </si>
  <si>
    <t>Техничко одржавање вентила на пнеуматски погон (ESDV, BDV, LCV, PCV) (ESDV)</t>
  </si>
  <si>
    <t>Техническое обслуживание кранов с пневмоприводами (ESDV, BDV, LCV, PCV) (ESDV)</t>
  </si>
  <si>
    <t>Техничко одржавање вентила на пнеуматски погон (ESDV, BDV, LCV, PCV) (LCV)</t>
  </si>
  <si>
    <t>Техническое обслуживание кранов с пневмоприводами (ESDV, BDV, LCV, PCV) (LCV)</t>
  </si>
  <si>
    <t>Техничко одржавање вентила на пнеуматски погон (ESDV, BDV, LCV, PCV) (PCV)</t>
  </si>
  <si>
    <t>Техническое обслуживание кранов с пневмоприводами (ESDV, BDV, LCV, PCV) (PCV)</t>
  </si>
  <si>
    <t>04</t>
  </si>
  <si>
    <t>CT_MWT</t>
  </si>
  <si>
    <t>Ostral</t>
  </si>
  <si>
    <t>Насос</t>
  </si>
  <si>
    <t>Двигатель</t>
  </si>
  <si>
    <t>II.25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</si>
</sst>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b/>
      <sz val="12"/>
      <color theme="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CEEF"/>
        <bgColor rgb="FFF2CEE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D86DCD"/>
      </top>
      <bottom style="thin">
        <color rgb="FFD86DCD"/>
      </bottom>
      <diagonal/>
    </border>
  </borders>
  <cellStyleXfs count="8">
    <xf numFmtId="0" fontId="0" fillId="0" borderId="0"/>
    <xf numFmtId="0" fontId="4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8">
    <cellStyle name="Hyperlink" xfId="6" xr:uid="{00000000-000B-0000-0000-000008000000}"/>
    <cellStyle name="Normal 2" xfId="4" xr:uid="{302A328F-0901-4B44-9446-16C1DECAE538}"/>
    <cellStyle name="Обычный" xfId="0" builtinId="0"/>
    <cellStyle name="Обычный 2" xfId="1" xr:uid="{D14071DE-FF9E-452A-91A1-EB34C873F224}"/>
    <cellStyle name="Обычный 2 2" xfId="7" xr:uid="{1A3E4701-C9C7-40D0-AB21-01F5CE32805E}"/>
    <cellStyle name="Процентный 2" xfId="2" xr:uid="{AFCE6077-5D90-4BD1-9942-008E19FDD2DF}"/>
    <cellStyle name="Финансовый [0] 2" xfId="3" xr:uid="{47616301-AC54-4CB6-89B3-D033E9758E4E}"/>
    <cellStyle name="Финансовый 2" xfId="5" xr:uid="{A7178EC7-4886-4E08-AB3B-462CE2DB2F85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ECC71"/>
      <color rgb="FF0078BF"/>
      <color rgb="FFB482DA"/>
      <color rgb="FFC209F5"/>
      <color rgb="FF0070BA"/>
      <color rgb="FF8EA9DB"/>
      <color rgb="FFE3E3E3"/>
      <color rgb="FFB3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mtechdoo-my.sharepoint.com/personal/dunaevaa_cmtech_rs/Documents/work%20CT/05_Logs%20check-list/mdr_chek-list_r1.xlsx" TargetMode="External"/><Relationship Id="rId1" Type="http://schemas.openxmlformats.org/officeDocument/2006/relationships/externalLinkPath" Target="https://cmtechdoo-my.sharepoint.com/personal/dunaevaa_cmtech_rs/Documents/work%20CT/05_Logs%20check-list/mdr_chek-list_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us (2)"/>
      <sheetName val="Смотреть. Status CL"/>
      <sheetName val="Заполнять"/>
      <sheetName val="folder_CS"/>
      <sheetName val="TZ_glob"/>
      <sheetName val="Proect_TZ"/>
      <sheetName val="_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87E6C4-F18D-4F61-BB28-337D0C22ADCE}" name="Таблица33" displayName="Таблица33" ref="A1:M246" totalsRowShown="0" headerRowDxfId="17" dataDxfId="16" headerRowBorderDxfId="14" tableBorderDxfId="15" totalsRowBorderDxfId="13">
  <autoFilter ref="A1:M246" xr:uid="{6D87E6C4-F18D-4F61-BB28-337D0C22ADCE}"/>
  <tableColumns count="13">
    <tableColumn id="5" xr3:uid="{171E931B-B3AC-4E04-B7B7-91B88450EA1C}" name="N" dataDxfId="12">
      <calculatedColumnFormula>ROW()-ROW(Таблица33[[#Headers],[N]])</calculatedColumnFormula>
    </tableColumn>
    <tableColumn id="1" xr3:uid="{C258E592-3A0F-4F0C-9EBF-0779B80FF83B}" name="Par. " dataDxfId="11"/>
    <tableColumn id="2" xr3:uid="{F1A32094-FF59-4BA4-8310-2007A2E591D9}" name="Попис радова" dataDxfId="10"/>
    <tableColumn id="3" xr3:uid="{518170FC-7304-4553-A330-E26E1C2C9ACF}" name="Перечень работ" dataDxfId="9"/>
    <tableColumn id="4" xr3:uid="{74622D20-FBE4-49AB-B254-E4F8ED45F36B}" name="Периодичност" dataDxfId="8"/>
    <tableColumn id="6" xr3:uid="{CC417EB5-37A1-4716-A266-BC7C1D22B581}" name="Podizvođač" dataDxfId="7"/>
    <tableColumn id="7" xr3:uid="{856A9D2E-ACCA-454C-B164-F4F6FD6737E3}" name="Ukratko" dataDxfId="6"/>
    <tableColumn id="10" xr3:uid="{5003DF01-D243-44DE-81C2-5A508BE6328C}" name="Reserved" dataDxfId="5"/>
    <tableColumn id="8" xr3:uid="{69C99496-7F27-45EA-AEE2-C3A57D342D8E}" name="Comments" dataDxfId="4"/>
    <tableColumn id="13" xr3:uid="{25CA6553-BC37-4E41-A8ED-6C1248D7969B}" name="Столбец4" dataDxfId="3">
      <calculatedColumnFormula>SUBSTITUTE(SUBSTITUTE(SUBSTITUTE(SUBSTITUTE(Таблица33[[#This Row],[Par. ]],"а","a"),"б","b"),"в","v"),"г","g")</calculatedColumnFormula>
    </tableColumn>
    <tableColumn id="9" xr3:uid="{84CC83F0-4E3F-4CA6-8000-79EF849F7AD3}" name="Столбец1" dataDxfId="2">
      <calculatedColumnFormula>SUBSTITUTE(SUBSTITUTE(Таблица33[[#This Row],[Периодичност]],"Г","G"),"М","M")</calculatedColumnFormula>
    </tableColumn>
    <tableColumn id="11" xr3:uid="{118CA49A-E119-49F5-B1EE-1C07261E6E94}" name="Столбец2" dataDxfId="1">
      <calculatedColumnFormula>_xlfn.TEXTJOIN("-",,Таблица33[[#This Row],[Столбец4]],Таблица33[[#This Row],[Reserved]],Таблица33[[#This Row],[Столбец1]])</calculatedColumnFormula>
    </tableColumn>
    <tableColumn id="12" xr3:uid="{2D39BA02-5228-4E0C-A73B-976D5BB74CAA}" name="Status CL" dataDxfId="0">
      <calculatedColumnFormula>_xlfn.XLOOKUP(Таблица33[[#This Row],[Столбец2]],[1]!Status[InPrPer],[1]!Status[Status],,0,1)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085-544B-4D39-960C-5520EAFB7863}">
  <dimension ref="A1:M246"/>
  <sheetViews>
    <sheetView tabSelected="1" topLeftCell="A28" zoomScale="70" zoomScaleNormal="70" workbookViewId="0">
      <selection activeCell="E46" sqref="E46"/>
    </sheetView>
  </sheetViews>
  <sheetFormatPr defaultColWidth="18.140625" defaultRowHeight="15" x14ac:dyDescent="0.25"/>
  <cols>
    <col min="1" max="1" width="4.85546875" customWidth="1"/>
    <col min="3" max="3" width="40.140625" customWidth="1"/>
    <col min="4" max="4" width="54.5703125" customWidth="1"/>
    <col min="6" max="6" width="40.85546875" customWidth="1"/>
    <col min="7" max="7" width="17" customWidth="1"/>
  </cols>
  <sheetData>
    <row r="1" spans="1:13" ht="15.75" x14ac:dyDescent="0.25">
      <c r="A1" s="14" t="s">
        <v>472</v>
      </c>
      <c r="B1" s="12" t="s">
        <v>0</v>
      </c>
      <c r="C1" s="13" t="s">
        <v>1</v>
      </c>
      <c r="D1" s="13" t="s">
        <v>2</v>
      </c>
      <c r="E1" s="14" t="s">
        <v>466</v>
      </c>
      <c r="F1" s="14" t="s">
        <v>473</v>
      </c>
      <c r="G1" s="14" t="s">
        <v>474</v>
      </c>
      <c r="H1" s="14" t="s">
        <v>487</v>
      </c>
      <c r="I1" s="20" t="s">
        <v>488</v>
      </c>
      <c r="J1" s="14" t="s">
        <v>489</v>
      </c>
      <c r="K1" s="14" t="s">
        <v>490</v>
      </c>
      <c r="L1" s="14" t="s">
        <v>491</v>
      </c>
      <c r="M1" s="14" t="s">
        <v>492</v>
      </c>
    </row>
    <row r="2" spans="1:13" ht="60" x14ac:dyDescent="0.25">
      <c r="A2" s="17">
        <f>ROW()-ROW(Таблица33[[#Headers],[N]])</f>
        <v>1</v>
      </c>
      <c r="B2" s="5" t="s">
        <v>5</v>
      </c>
      <c r="C2" s="1" t="s">
        <v>6</v>
      </c>
      <c r="D2" s="1" t="s">
        <v>7</v>
      </c>
      <c r="E2" s="9" t="s">
        <v>8</v>
      </c>
      <c r="F2" s="6">
        <v>0</v>
      </c>
      <c r="G2" s="6" t="s">
        <v>464</v>
      </c>
      <c r="H2" s="19" t="s">
        <v>485</v>
      </c>
      <c r="I2" s="21"/>
      <c r="J2" s="6" t="str">
        <f>SUBSTITUTE(SUBSTITUTE(SUBSTITUTE(SUBSTITUTE(Таблица33[[#This Row],[Par. ]],"а","a"),"б","b"),"в","v"),"г","g")</f>
        <v>I.1.13</v>
      </c>
      <c r="K2" s="6" t="str">
        <f>SUBSTITUTE(SUBSTITUTE(Таблица33[[#This Row],[Периодичност]],"Г","G"),"М","M")</f>
        <v>6M</v>
      </c>
      <c r="L2" s="6" t="str">
        <f>_xlfn.TEXTJOIN("-",,Таблица33[[#This Row],[Столбец4]],Таблица33[[#This Row],[Reserved]],Таблица33[[#This Row],[Столбец1]])</f>
        <v>I.1.13-01-6M</v>
      </c>
      <c r="M2" s="6" t="str">
        <f>_xlfn.XLOOKUP(Таблица33[[#This Row],[Столбец2]],[1]!Status[InPrPer],[1]!Status[Status],,0,1)</f>
        <v>Согласован Заказчиком (code A)</v>
      </c>
    </row>
    <row r="3" spans="1:13" ht="60" x14ac:dyDescent="0.25">
      <c r="A3" s="3">
        <f>ROW()-ROW(Таблица33[[#Headers],[N]])</f>
        <v>2</v>
      </c>
      <c r="B3" s="5" t="s">
        <v>5</v>
      </c>
      <c r="C3" s="1" t="s">
        <v>6</v>
      </c>
      <c r="D3" s="1" t="s">
        <v>7</v>
      </c>
      <c r="E3" s="9" t="s">
        <v>8</v>
      </c>
      <c r="F3" s="6">
        <v>0</v>
      </c>
      <c r="G3" s="6" t="s">
        <v>464</v>
      </c>
      <c r="H3" s="19" t="s">
        <v>486</v>
      </c>
      <c r="I3" s="21"/>
      <c r="J3" s="6" t="str">
        <f>SUBSTITUTE(SUBSTITUTE(SUBSTITUTE(SUBSTITUTE(Таблица33[[#This Row],[Par. ]],"а","a"),"б","b"),"в","v"),"г","g")</f>
        <v>I.1.13</v>
      </c>
      <c r="K3" s="6" t="str">
        <f>SUBSTITUTE(SUBSTITUTE(Таблица33[[#This Row],[Периодичност]],"Г","G"),"М","M")</f>
        <v>6M</v>
      </c>
      <c r="L3" s="6" t="str">
        <f>_xlfn.TEXTJOIN("-",,Таблица33[[#This Row],[Столбец4]],Таблица33[[#This Row],[Reserved]],Таблица33[[#This Row],[Столбец1]])</f>
        <v>I.1.13-02-6M</v>
      </c>
      <c r="M3" s="6" t="str">
        <f>_xlfn.XLOOKUP(Таблица33[[#This Row],[Столбец2]],[1]!Status[InPrPer],[1]!Status[Status],,0,1)</f>
        <v>Согласован Заказчиком (code A)</v>
      </c>
    </row>
    <row r="4" spans="1:13" x14ac:dyDescent="0.25">
      <c r="A4" s="3">
        <f>ROW()-ROW(Таблица33[[#Headers],[N]])</f>
        <v>3</v>
      </c>
      <c r="B4" s="5" t="s">
        <v>9</v>
      </c>
      <c r="C4" s="1" t="s">
        <v>10</v>
      </c>
      <c r="D4" s="1" t="s">
        <v>11</v>
      </c>
      <c r="E4" s="9" t="s">
        <v>8</v>
      </c>
      <c r="F4" s="6">
        <v>0</v>
      </c>
      <c r="G4" s="6" t="s">
        <v>464</v>
      </c>
      <c r="H4" s="19" t="s">
        <v>484</v>
      </c>
      <c r="I4" s="21"/>
      <c r="J4" s="6" t="str">
        <f>SUBSTITUTE(SUBSTITUTE(SUBSTITUTE(SUBSTITUTE(Таблица33[[#This Row],[Par. ]],"а","a"),"б","b"),"в","v"),"г","g")</f>
        <v>I.1.15</v>
      </c>
      <c r="K4" s="6" t="str">
        <f>SUBSTITUTE(SUBSTITUTE(Таблица33[[#This Row],[Периодичност]],"Г","G"),"М","M")</f>
        <v>6M</v>
      </c>
      <c r="L4" s="6" t="str">
        <f>_xlfn.TEXTJOIN("-",,Таблица33[[#This Row],[Столбец4]],Таблица33[[#This Row],[Reserved]],Таблица33[[#This Row],[Столбец1]])</f>
        <v>I.1.15-00-6M</v>
      </c>
      <c r="M4" s="6" t="str">
        <f>_xlfn.XLOOKUP(Таблица33[[#This Row],[Столбец2]],[1]!Status[InPrPer],[1]!Status[Status],,0,1)</f>
        <v>Согласован Заказчиком (code A)</v>
      </c>
    </row>
    <row r="5" spans="1:13" ht="30" x14ac:dyDescent="0.25">
      <c r="A5" s="3">
        <f>ROW()-ROW(Таблица33[[#Headers],[N]])</f>
        <v>4</v>
      </c>
      <c r="B5" s="5" t="s">
        <v>12</v>
      </c>
      <c r="C5" s="1" t="s">
        <v>13</v>
      </c>
      <c r="D5" s="1" t="s">
        <v>14</v>
      </c>
      <c r="E5" s="9" t="s">
        <v>8</v>
      </c>
      <c r="F5" s="6">
        <v>0</v>
      </c>
      <c r="G5" s="6" t="s">
        <v>464</v>
      </c>
      <c r="H5" s="19" t="s">
        <v>484</v>
      </c>
      <c r="I5" s="21"/>
      <c r="J5" s="6" t="str">
        <f>SUBSTITUTE(SUBSTITUTE(SUBSTITUTE(SUBSTITUTE(Таблица33[[#This Row],[Par. ]],"а","a"),"б","b"),"в","v"),"г","g")</f>
        <v>I.1.16</v>
      </c>
      <c r="K5" s="6" t="str">
        <f>SUBSTITUTE(SUBSTITUTE(Таблица33[[#This Row],[Периодичност]],"Г","G"),"М","M")</f>
        <v>6M</v>
      </c>
      <c r="L5" s="6" t="str">
        <f>_xlfn.TEXTJOIN("-",,Таблица33[[#This Row],[Столбец4]],Таблица33[[#This Row],[Reserved]],Таблица33[[#This Row],[Столбец1]])</f>
        <v>I.1.16-00-6M</v>
      </c>
      <c r="M5" s="6" t="str">
        <f>_xlfn.XLOOKUP(Таблица33[[#This Row],[Столбец2]],[1]!Status[InPrPer],[1]!Status[Status],,0,1)</f>
        <v>Согласован Заказчиком (code A)</v>
      </c>
    </row>
    <row r="6" spans="1:13" ht="60" x14ac:dyDescent="0.25">
      <c r="A6" s="3">
        <f>ROW()-ROW(Таблица33[[#Headers],[N]])</f>
        <v>5</v>
      </c>
      <c r="B6" s="5" t="s">
        <v>16</v>
      </c>
      <c r="C6" s="1" t="s">
        <v>17</v>
      </c>
      <c r="D6" s="1" t="s">
        <v>18</v>
      </c>
      <c r="E6" s="9" t="s">
        <v>8</v>
      </c>
      <c r="F6" s="6">
        <v>0</v>
      </c>
      <c r="G6" s="6" t="s">
        <v>464</v>
      </c>
      <c r="H6" s="19" t="s">
        <v>484</v>
      </c>
      <c r="I6" s="21" t="s">
        <v>493</v>
      </c>
      <c r="J6" s="6" t="str">
        <f>SUBSTITUTE(SUBSTITUTE(SUBSTITUTE(SUBSTITUTE(Таблица33[[#This Row],[Par. ]],"а","a"),"б","b"),"в","v"),"г","g")</f>
        <v>I.1.18</v>
      </c>
      <c r="K6" s="6" t="str">
        <f>SUBSTITUTE(SUBSTITUTE(Таблица33[[#This Row],[Периодичност]],"Г","G"),"М","M")</f>
        <v>6M</v>
      </c>
      <c r="L6" s="6" t="str">
        <f>_xlfn.TEXTJOIN("-",,Таблица33[[#This Row],[Столбец4]],Таблица33[[#This Row],[Reserved]],Таблица33[[#This Row],[Столбец1]])</f>
        <v>I.1.18-00-6M</v>
      </c>
      <c r="M6" s="6" t="e">
        <f>_xlfn.XLOOKUP(Таблица33[[#This Row],[Столбец2]],[1]!Status[InPrPer],[1]!Status[Status],,0,1)</f>
        <v>#N/A</v>
      </c>
    </row>
    <row r="7" spans="1:13" ht="60" x14ac:dyDescent="0.25">
      <c r="A7" s="3">
        <f>ROW()-ROW(Таблица33[[#Headers],[N]])</f>
        <v>6</v>
      </c>
      <c r="B7" s="5" t="s">
        <v>16</v>
      </c>
      <c r="C7" s="1" t="s">
        <v>17</v>
      </c>
      <c r="D7" s="1" t="s">
        <v>18</v>
      </c>
      <c r="E7" s="9" t="s">
        <v>8</v>
      </c>
      <c r="F7" s="6">
        <v>0</v>
      </c>
      <c r="G7" s="6" t="s">
        <v>464</v>
      </c>
      <c r="H7" s="19" t="s">
        <v>485</v>
      </c>
      <c r="I7" s="21"/>
      <c r="J7" s="6" t="str">
        <f>SUBSTITUTE(SUBSTITUTE(SUBSTITUTE(SUBSTITUTE(Таблица33[[#This Row],[Par. ]],"а","a"),"б","b"),"в","v"),"г","g")</f>
        <v>I.1.18</v>
      </c>
      <c r="K7" s="6" t="str">
        <f>SUBSTITUTE(SUBSTITUTE(Таблица33[[#This Row],[Периодичност]],"Г","G"),"М","M")</f>
        <v>6M</v>
      </c>
      <c r="L7" s="6" t="str">
        <f>_xlfn.TEXTJOIN("-",,Таблица33[[#This Row],[Столбец4]],Таблица33[[#This Row],[Reserved]],Таблица33[[#This Row],[Столбец1]])</f>
        <v>I.1.18-01-6M</v>
      </c>
      <c r="M7" s="6" t="str">
        <f>_xlfn.XLOOKUP(Таблица33[[#This Row],[Столбец2]],[1]!Status[InPrPer],[1]!Status[Status],,0,1)</f>
        <v>Согласован Заказчиком (code A)</v>
      </c>
    </row>
    <row r="8" spans="1:13" ht="60" x14ac:dyDescent="0.25">
      <c r="A8" s="3">
        <f>ROW()-ROW(Таблица33[[#Headers],[N]])</f>
        <v>7</v>
      </c>
      <c r="B8" s="5" t="s">
        <v>16</v>
      </c>
      <c r="C8" s="1" t="s">
        <v>17</v>
      </c>
      <c r="D8" s="1" t="s">
        <v>18</v>
      </c>
      <c r="E8" s="9" t="s">
        <v>8</v>
      </c>
      <c r="F8" s="6">
        <v>0</v>
      </c>
      <c r="G8" s="6" t="s">
        <v>464</v>
      </c>
      <c r="H8" s="19" t="s">
        <v>486</v>
      </c>
      <c r="I8" s="21"/>
      <c r="J8" s="6" t="str">
        <f>SUBSTITUTE(SUBSTITUTE(SUBSTITUTE(SUBSTITUTE(Таблица33[[#This Row],[Par. ]],"а","a"),"б","b"),"в","v"),"г","g")</f>
        <v>I.1.18</v>
      </c>
      <c r="K8" s="6" t="str">
        <f>SUBSTITUTE(SUBSTITUTE(Таблица33[[#This Row],[Периодичност]],"Г","G"),"М","M")</f>
        <v>6M</v>
      </c>
      <c r="L8" s="6" t="str">
        <f>_xlfn.TEXTJOIN("-",,Таблица33[[#This Row],[Столбец4]],Таблица33[[#This Row],[Reserved]],Таблица33[[#This Row],[Столбец1]])</f>
        <v>I.1.18-02-6M</v>
      </c>
      <c r="M8" s="6" t="str">
        <f>_xlfn.XLOOKUP(Таблица33[[#This Row],[Столбец2]],[1]!Status[InPrPer],[1]!Status[Status],,0,1)</f>
        <v>Согласован Заказчиком (code A)</v>
      </c>
    </row>
    <row r="9" spans="1:13" ht="60" x14ac:dyDescent="0.25">
      <c r="A9" s="3">
        <f>ROW()-ROW(Таблица33[[#Headers],[N]])</f>
        <v>8</v>
      </c>
      <c r="B9" s="5" t="s">
        <v>16</v>
      </c>
      <c r="C9" s="1" t="s">
        <v>17</v>
      </c>
      <c r="D9" s="1" t="s">
        <v>18</v>
      </c>
      <c r="E9" s="9" t="s">
        <v>8</v>
      </c>
      <c r="F9" s="6">
        <v>0</v>
      </c>
      <c r="G9" s="6" t="s">
        <v>464</v>
      </c>
      <c r="H9" s="19" t="s">
        <v>494</v>
      </c>
      <c r="I9" s="21"/>
      <c r="J9" s="6" t="str">
        <f>SUBSTITUTE(SUBSTITUTE(SUBSTITUTE(SUBSTITUTE(Таблица33[[#This Row],[Par. ]],"а","a"),"б","b"),"в","v"),"г","g")</f>
        <v>I.1.18</v>
      </c>
      <c r="K9" s="6" t="str">
        <f>SUBSTITUTE(SUBSTITUTE(Таблица33[[#This Row],[Периодичност]],"Г","G"),"М","M")</f>
        <v>6M</v>
      </c>
      <c r="L9" s="6" t="str">
        <f>_xlfn.TEXTJOIN("-",,Таблица33[[#This Row],[Столбец4]],Таблица33[[#This Row],[Reserved]],Таблица33[[#This Row],[Столбец1]])</f>
        <v>I.1.18-03-6M</v>
      </c>
      <c r="M9" s="6" t="str">
        <f>_xlfn.XLOOKUP(Таблица33[[#This Row],[Столбец2]],[1]!Status[InPrPer],[1]!Status[Status],,0,1)</f>
        <v>Согласован Заказчиком (code A)</v>
      </c>
    </row>
    <row r="10" spans="1:13" ht="30" x14ac:dyDescent="0.25">
      <c r="A10" s="3">
        <f>ROW()-ROW(Таблица33[[#Headers],[N]])</f>
        <v>9</v>
      </c>
      <c r="B10" s="5" t="s">
        <v>19</v>
      </c>
      <c r="C10" s="1" t="s">
        <v>20</v>
      </c>
      <c r="D10" s="1" t="s">
        <v>21</v>
      </c>
      <c r="E10" s="10" t="s">
        <v>3</v>
      </c>
      <c r="F10" s="6" t="s">
        <v>15</v>
      </c>
      <c r="G10" s="6" t="s">
        <v>479</v>
      </c>
      <c r="H10" s="19" t="s">
        <v>484</v>
      </c>
      <c r="I10" s="21" t="s">
        <v>480</v>
      </c>
      <c r="J10" s="6" t="str">
        <f>SUBSTITUTE(SUBSTITUTE(SUBSTITUTE(SUBSTITUTE(Таблица33[[#This Row],[Par. ]],"а","a"),"б","b"),"в","v"),"г","g")</f>
        <v>I.1.19</v>
      </c>
      <c r="K10" s="6" t="str">
        <f>SUBSTITUTE(SUBSTITUTE(Таблица33[[#This Row],[Периодичност]],"Г","G"),"М","M")</f>
        <v>1G</v>
      </c>
      <c r="L10" s="6" t="str">
        <f>_xlfn.TEXTJOIN("-",,Таблица33[[#This Row],[Столбец4]],Таблица33[[#This Row],[Reserved]],Таблица33[[#This Row],[Столбец1]])</f>
        <v>I.1.19-00-1G</v>
      </c>
      <c r="M10" s="6" t="str">
        <f>_xlfn.XLOOKUP(Таблица33[[#This Row],[Столбец2]],[1]!Status[InPrPer],[1]!Status[Status],,0,1)</f>
        <v>Формируется для отправки в GST</v>
      </c>
    </row>
    <row r="11" spans="1:13" ht="30" x14ac:dyDescent="0.25">
      <c r="A11" s="3">
        <f>ROW()-ROW(Таблица33[[#Headers],[N]])</f>
        <v>10</v>
      </c>
      <c r="B11" s="5" t="s">
        <v>23</v>
      </c>
      <c r="C11" s="1" t="s">
        <v>24</v>
      </c>
      <c r="D11" s="1" t="s">
        <v>25</v>
      </c>
      <c r="E11" s="9" t="s">
        <v>3</v>
      </c>
      <c r="F11" s="6" t="s">
        <v>22</v>
      </c>
      <c r="G11" s="6" t="s">
        <v>456</v>
      </c>
      <c r="H11" s="19" t="s">
        <v>484</v>
      </c>
      <c r="I11" s="21"/>
      <c r="J11" s="6" t="str">
        <f>SUBSTITUTE(SUBSTITUTE(SUBSTITUTE(SUBSTITUTE(Таблица33[[#This Row],[Par. ]],"а","a"),"б","b"),"в","v"),"г","g")</f>
        <v>I.2.1</v>
      </c>
      <c r="K11" s="6" t="str">
        <f>SUBSTITUTE(SUBSTITUTE(Таблица33[[#This Row],[Периодичност]],"Г","G"),"М","M")</f>
        <v>1G</v>
      </c>
      <c r="L11" s="6" t="str">
        <f>_xlfn.TEXTJOIN("-",,Таблица33[[#This Row],[Столбец4]],Таблица33[[#This Row],[Reserved]],Таблица33[[#This Row],[Столбец1]])</f>
        <v>I.2.1-00-1G</v>
      </c>
      <c r="M11" s="6" t="str">
        <f>_xlfn.XLOOKUP(Таблица33[[#This Row],[Столбец2]],[1]!Status[InPrPer],[1]!Status[Status],,0,1)</f>
        <v>На согласовании у GST</v>
      </c>
    </row>
    <row r="12" spans="1:13" ht="30" x14ac:dyDescent="0.25">
      <c r="A12" s="3">
        <f>ROW()-ROW(Таблица33[[#Headers],[N]])</f>
        <v>11</v>
      </c>
      <c r="B12" s="5" t="s">
        <v>27</v>
      </c>
      <c r="C12" s="1" t="s">
        <v>28</v>
      </c>
      <c r="D12" s="1" t="s">
        <v>29</v>
      </c>
      <c r="E12" s="9" t="s">
        <v>8</v>
      </c>
      <c r="F12" s="6" t="s">
        <v>22</v>
      </c>
      <c r="G12" s="6" t="s">
        <v>456</v>
      </c>
      <c r="H12" s="19" t="s">
        <v>484</v>
      </c>
      <c r="I12" s="21"/>
      <c r="J12" s="6" t="str">
        <f>SUBSTITUTE(SUBSTITUTE(SUBSTITUTE(SUBSTITUTE(Таблица33[[#This Row],[Par. ]],"а","a"),"б","b"),"в","v"),"г","g")</f>
        <v>I.2.3</v>
      </c>
      <c r="K12" s="6" t="str">
        <f>SUBSTITUTE(SUBSTITUTE(Таблица33[[#This Row],[Периодичност]],"Г","G"),"М","M")</f>
        <v>6M</v>
      </c>
      <c r="L12" s="6" t="str">
        <f>_xlfn.TEXTJOIN("-",,Таблица33[[#This Row],[Столбец4]],Таблица33[[#This Row],[Reserved]],Таблица33[[#This Row],[Столбец1]])</f>
        <v>I.2.3-00-6M</v>
      </c>
      <c r="M12" s="6" t="str">
        <f>_xlfn.XLOOKUP(Таблица33[[#This Row],[Столбец2]],[1]!Status[InPrPer],[1]!Status[Status],,0,1)</f>
        <v>Согласован Заказчиком (code A)</v>
      </c>
    </row>
    <row r="13" spans="1:13" ht="45" x14ac:dyDescent="0.25">
      <c r="A13" s="3">
        <f>ROW()-ROW(Таблица33[[#Headers],[N]])</f>
        <v>12</v>
      </c>
      <c r="B13" s="5" t="s">
        <v>31</v>
      </c>
      <c r="C13" s="1" t="s">
        <v>32</v>
      </c>
      <c r="D13" s="1" t="s">
        <v>33</v>
      </c>
      <c r="E13" s="9" t="s">
        <v>3</v>
      </c>
      <c r="F13" s="6" t="s">
        <v>22</v>
      </c>
      <c r="G13" s="6" t="s">
        <v>456</v>
      </c>
      <c r="H13" s="19" t="s">
        <v>484</v>
      </c>
      <c r="I13" s="21"/>
      <c r="J13" s="6" t="str">
        <f>SUBSTITUTE(SUBSTITUTE(SUBSTITUTE(SUBSTITUTE(Таблица33[[#This Row],[Par. ]],"а","a"),"б","b"),"в","v"),"г","g")</f>
        <v>I.2.5</v>
      </c>
      <c r="K13" s="6" t="str">
        <f>SUBSTITUTE(SUBSTITUTE(Таблица33[[#This Row],[Периодичност]],"Г","G"),"М","M")</f>
        <v>1G</v>
      </c>
      <c r="L13" s="6" t="str">
        <f>_xlfn.TEXTJOIN("-",,Таблица33[[#This Row],[Столбец4]],Таблица33[[#This Row],[Reserved]],Таблица33[[#This Row],[Столбец1]])</f>
        <v>I.2.5-00-1G</v>
      </c>
      <c r="M13" s="6" t="str">
        <f>_xlfn.XLOOKUP(Таблица33[[#This Row],[Столбец2]],[1]!Status[InPrPer],[1]!Status[Status],,0,1)</f>
        <v>На согласовании у GST</v>
      </c>
    </row>
    <row r="14" spans="1:13" ht="45" x14ac:dyDescent="0.25">
      <c r="A14" s="3">
        <f>ROW()-ROW(Таблица33[[#Headers],[N]])</f>
        <v>13</v>
      </c>
      <c r="B14" s="5" t="s">
        <v>35</v>
      </c>
      <c r="C14" s="1" t="s">
        <v>36</v>
      </c>
      <c r="D14" s="1" t="s">
        <v>37</v>
      </c>
      <c r="E14" s="9" t="s">
        <v>38</v>
      </c>
      <c r="F14" s="6" t="s">
        <v>22</v>
      </c>
      <c r="G14" s="6" t="s">
        <v>456</v>
      </c>
      <c r="H14" s="19" t="s">
        <v>484</v>
      </c>
      <c r="I14" s="21"/>
      <c r="J14" s="6" t="str">
        <f>SUBSTITUTE(SUBSTITUTE(SUBSTITUTE(SUBSTITUTE(Таблица33[[#This Row],[Par. ]],"а","a"),"б","b"),"в","v"),"г","g")</f>
        <v>I.2.7</v>
      </c>
      <c r="K14" s="6" t="str">
        <f>SUBSTITUTE(SUBSTITUTE(Таблица33[[#This Row],[Периодичност]],"Г","G"),"М","M")</f>
        <v>2M</v>
      </c>
      <c r="L14" s="6" t="str">
        <f>_xlfn.TEXTJOIN("-",,Таблица33[[#This Row],[Столбец4]],Таблица33[[#This Row],[Reserved]],Таблица33[[#This Row],[Столбец1]])</f>
        <v>I.2.7-00-2M</v>
      </c>
      <c r="M14" s="6" t="str">
        <f>_xlfn.XLOOKUP(Таблица33[[#This Row],[Столбец2]],[1]!Status[InPrPer],[1]!Status[Status],,0,1)</f>
        <v>Согласован Заказчиком (code A)</v>
      </c>
    </row>
    <row r="15" spans="1:13" ht="30" x14ac:dyDescent="0.25">
      <c r="A15" s="3">
        <f>ROW()-ROW(Таблица33[[#Headers],[N]])</f>
        <v>14</v>
      </c>
      <c r="B15" s="5" t="s">
        <v>39</v>
      </c>
      <c r="C15" s="1" t="s">
        <v>40</v>
      </c>
      <c r="D15" s="1" t="s">
        <v>41</v>
      </c>
      <c r="E15" s="10" t="s">
        <v>42</v>
      </c>
      <c r="F15" s="6" t="s">
        <v>22</v>
      </c>
      <c r="G15" s="6" t="s">
        <v>456</v>
      </c>
      <c r="H15" s="19" t="s">
        <v>484</v>
      </c>
      <c r="I15" s="21"/>
      <c r="J15" s="6" t="str">
        <f>SUBSTITUTE(SUBSTITUTE(SUBSTITUTE(SUBSTITUTE(Таблица33[[#This Row],[Par. ]],"а","a"),"б","b"),"в","v"),"г","g")</f>
        <v>I.2.8</v>
      </c>
      <c r="K15" s="6" t="str">
        <f>SUBSTITUTE(SUBSTITUTE(Таблица33[[#This Row],[Периодичност]],"Г","G"),"М","M")</f>
        <v>4G</v>
      </c>
      <c r="L15" s="6" t="str">
        <f>_xlfn.TEXTJOIN("-",,Таблица33[[#This Row],[Столбец4]],Таблица33[[#This Row],[Reserved]],Таблица33[[#This Row],[Столбец1]])</f>
        <v>I.2.8-00-4G</v>
      </c>
      <c r="M15" s="6" t="str">
        <f>_xlfn.XLOOKUP(Таблица33[[#This Row],[Столбец2]],[1]!Status[InPrPer],[1]!Status[Status],,0,1)</f>
        <v>Согласован Заказчиком (code A)</v>
      </c>
    </row>
    <row r="16" spans="1:13" ht="60" x14ac:dyDescent="0.25">
      <c r="A16" s="3">
        <f>ROW()-ROW(Таблица33[[#Headers],[N]])</f>
        <v>15</v>
      </c>
      <c r="B16" s="3" t="s">
        <v>43</v>
      </c>
      <c r="C16" s="1" t="s">
        <v>44</v>
      </c>
      <c r="D16" s="1" t="s">
        <v>45</v>
      </c>
      <c r="E16" s="9" t="s">
        <v>8</v>
      </c>
      <c r="F16" s="6">
        <v>0</v>
      </c>
      <c r="G16" s="6" t="s">
        <v>464</v>
      </c>
      <c r="H16" s="19" t="s">
        <v>484</v>
      </c>
      <c r="I16" s="21"/>
      <c r="J16" s="6" t="str">
        <f>SUBSTITUTE(SUBSTITUTE(SUBSTITUTE(SUBSTITUTE(Таблица33[[#This Row],[Par. ]],"а","a"),"б","b"),"в","v"),"г","g")</f>
        <v>I.3.3</v>
      </c>
      <c r="K16" s="6" t="str">
        <f>SUBSTITUTE(SUBSTITUTE(Таблица33[[#This Row],[Периодичност]],"Г","G"),"М","M")</f>
        <v>6M</v>
      </c>
      <c r="L16" s="6" t="str">
        <f>_xlfn.TEXTJOIN("-",,Таблица33[[#This Row],[Столбец4]],Таблица33[[#This Row],[Reserved]],Таблица33[[#This Row],[Столбец1]])</f>
        <v>I.3.3-00-6M</v>
      </c>
      <c r="M16" s="6" t="str">
        <f>_xlfn.XLOOKUP(Таблица33[[#This Row],[Столбец2]],[1]!Status[InPrPer],[1]!Status[Status],,0,1)</f>
        <v>Согласован Заказчиком (code A)</v>
      </c>
    </row>
    <row r="17" spans="1:13" ht="30" x14ac:dyDescent="0.25">
      <c r="A17" s="3">
        <f>ROW()-ROW(Таблица33[[#Headers],[N]])</f>
        <v>16</v>
      </c>
      <c r="B17" s="5" t="s">
        <v>46</v>
      </c>
      <c r="C17" s="1" t="s">
        <v>47</v>
      </c>
      <c r="D17" s="1" t="s">
        <v>48</v>
      </c>
      <c r="E17" s="9" t="s">
        <v>8</v>
      </c>
      <c r="F17" s="6">
        <v>0</v>
      </c>
      <c r="G17" s="6" t="s">
        <v>464</v>
      </c>
      <c r="H17" s="19" t="s">
        <v>484</v>
      </c>
      <c r="I17" s="21"/>
      <c r="J17" s="6" t="str">
        <f>SUBSTITUTE(SUBSTITUTE(SUBSTITUTE(SUBSTITUTE(Таблица33[[#This Row],[Par. ]],"а","a"),"б","b"),"в","v"),"г","g")</f>
        <v>I.3.4</v>
      </c>
      <c r="K17" s="6" t="str">
        <f>SUBSTITUTE(SUBSTITUTE(Таблица33[[#This Row],[Периодичност]],"Г","G"),"М","M")</f>
        <v>6M</v>
      </c>
      <c r="L17" s="6" t="str">
        <f>_xlfn.TEXTJOIN("-",,Таблица33[[#This Row],[Столбец4]],Таблица33[[#This Row],[Reserved]],Таблица33[[#This Row],[Столбец1]])</f>
        <v>I.3.4-00-6M</v>
      </c>
      <c r="M17" s="6" t="str">
        <f>_xlfn.XLOOKUP(Таблица33[[#This Row],[Столбец2]],[1]!Status[InPrPer],[1]!Status[Status],,0,1)</f>
        <v>Согласован Заказчиком (code A)</v>
      </c>
    </row>
    <row r="18" spans="1:13" ht="45" x14ac:dyDescent="0.25">
      <c r="A18" s="3">
        <f>ROW()-ROW(Таблица33[[#Headers],[N]])</f>
        <v>17</v>
      </c>
      <c r="B18" s="3" t="s">
        <v>49</v>
      </c>
      <c r="C18" s="1" t="s">
        <v>50</v>
      </c>
      <c r="D18" s="1" t="s">
        <v>51</v>
      </c>
      <c r="E18" s="10" t="s">
        <v>3</v>
      </c>
      <c r="F18" s="6">
        <v>0</v>
      </c>
      <c r="G18" s="6" t="s">
        <v>464</v>
      </c>
      <c r="H18" s="19" t="s">
        <v>484</v>
      </c>
      <c r="I18" s="21"/>
      <c r="J18" s="6" t="str">
        <f>SUBSTITUTE(SUBSTITUTE(SUBSTITUTE(SUBSTITUTE(Таблица33[[#This Row],[Par. ]],"а","a"),"б","b"),"в","v"),"г","g")</f>
        <v>I.3.5</v>
      </c>
      <c r="K18" s="6" t="str">
        <f>SUBSTITUTE(SUBSTITUTE(Таблица33[[#This Row],[Периодичност]],"Г","G"),"М","M")</f>
        <v>1G</v>
      </c>
      <c r="L18" s="6" t="str">
        <f>_xlfn.TEXTJOIN("-",,Таблица33[[#This Row],[Столбец4]],Таблица33[[#This Row],[Reserved]],Таблица33[[#This Row],[Столбец1]])</f>
        <v>I.3.5-00-1G</v>
      </c>
      <c r="M18" s="6" t="str">
        <f>_xlfn.XLOOKUP(Таблица33[[#This Row],[Столбец2]],[1]!Status[InPrPer],[1]!Status[Status],,0,1)</f>
        <v>Формируется для отправки в GST</v>
      </c>
    </row>
    <row r="19" spans="1:13" ht="30" x14ac:dyDescent="0.25">
      <c r="A19" s="3">
        <f>ROW()-ROW(Таблица33[[#Headers],[N]])</f>
        <v>18</v>
      </c>
      <c r="B19" s="5" t="s">
        <v>52</v>
      </c>
      <c r="C19" s="1" t="s">
        <v>53</v>
      </c>
      <c r="D19" s="1" t="s">
        <v>54</v>
      </c>
      <c r="E19" s="9" t="s">
        <v>8</v>
      </c>
      <c r="F19" s="6" t="s">
        <v>55</v>
      </c>
      <c r="G19" s="6" t="s">
        <v>479</v>
      </c>
      <c r="H19" s="19" t="s">
        <v>484</v>
      </c>
      <c r="I19" s="21" t="s">
        <v>480</v>
      </c>
      <c r="J19" s="6" t="str">
        <f>SUBSTITUTE(SUBSTITUTE(SUBSTITUTE(SUBSTITUTE(Таблица33[[#This Row],[Par. ]],"а","a"),"б","b"),"в","v"),"г","g")</f>
        <v>I.3.11</v>
      </c>
      <c r="K19" s="6" t="str">
        <f>SUBSTITUTE(SUBSTITUTE(Таблица33[[#This Row],[Периодичност]],"Г","G"),"М","M")</f>
        <v>6M</v>
      </c>
      <c r="L19" s="6" t="str">
        <f>_xlfn.TEXTJOIN("-",,Таблица33[[#This Row],[Столбец4]],Таблица33[[#This Row],[Reserved]],Таблица33[[#This Row],[Столбец1]])</f>
        <v>I.3.11-00-6M</v>
      </c>
      <c r="M19" s="6" t="str">
        <f>_xlfn.XLOOKUP(Таблица33[[#This Row],[Столбец2]],[1]!Status[InPrPer],[1]!Status[Status],,0,1)</f>
        <v>Согласован Заказчиком (code A)</v>
      </c>
    </row>
    <row r="20" spans="1:13" ht="30" x14ac:dyDescent="0.25">
      <c r="A20" s="3">
        <f>ROW()-ROW(Таблица33[[#Headers],[N]])</f>
        <v>19</v>
      </c>
      <c r="B20" s="5" t="s">
        <v>52</v>
      </c>
      <c r="C20" s="1" t="s">
        <v>53</v>
      </c>
      <c r="D20" s="1" t="s">
        <v>54</v>
      </c>
      <c r="E20" s="10" t="s">
        <v>3</v>
      </c>
      <c r="F20" s="6" t="s">
        <v>55</v>
      </c>
      <c r="G20" s="6" t="s">
        <v>479</v>
      </c>
      <c r="H20" s="19" t="s">
        <v>484</v>
      </c>
      <c r="I20" s="21" t="s">
        <v>480</v>
      </c>
      <c r="J20" s="6" t="str">
        <f>SUBSTITUTE(SUBSTITUTE(SUBSTITUTE(SUBSTITUTE(Таблица33[[#This Row],[Par. ]],"а","a"),"б","b"),"в","v"),"г","g")</f>
        <v>I.3.11</v>
      </c>
      <c r="K20" s="6" t="str">
        <f>SUBSTITUTE(SUBSTITUTE(Таблица33[[#This Row],[Периодичност]],"Г","G"),"М","M")</f>
        <v>1G</v>
      </c>
      <c r="L20" s="6" t="str">
        <f>_xlfn.TEXTJOIN("-",,Таблица33[[#This Row],[Столбец4]],Таблица33[[#This Row],[Reserved]],Таблица33[[#This Row],[Столбец1]])</f>
        <v>I.3.11-00-1G</v>
      </c>
      <c r="M20" s="6" t="str">
        <f>_xlfn.XLOOKUP(Таблица33[[#This Row],[Столбец2]],[1]!Status[InPrPer],[1]!Status[Status],,0,1)</f>
        <v>Формируется для отправки в GST</v>
      </c>
    </row>
    <row r="21" spans="1:13" x14ac:dyDescent="0.25">
      <c r="A21" s="3">
        <f>ROW()-ROW(Таблица33[[#Headers],[N]])</f>
        <v>20</v>
      </c>
      <c r="B21" s="5" t="s">
        <v>56</v>
      </c>
      <c r="C21" s="1" t="s">
        <v>57</v>
      </c>
      <c r="D21" s="1" t="s">
        <v>58</v>
      </c>
      <c r="E21" s="10" t="s">
        <v>3</v>
      </c>
      <c r="F21" s="6">
        <v>0</v>
      </c>
      <c r="G21" s="6" t="s">
        <v>464</v>
      </c>
      <c r="H21" s="19" t="s">
        <v>484</v>
      </c>
      <c r="I21" s="21"/>
      <c r="J21" s="6" t="str">
        <f>SUBSTITUTE(SUBSTITUTE(SUBSTITUTE(SUBSTITUTE(Таблица33[[#This Row],[Par. ]],"а","a"),"б","b"),"в","v"),"г","g")</f>
        <v>I.3.12</v>
      </c>
      <c r="K21" s="6" t="str">
        <f>SUBSTITUTE(SUBSTITUTE(Таблица33[[#This Row],[Периодичност]],"Г","G"),"М","M")</f>
        <v>1G</v>
      </c>
      <c r="L21" s="6" t="str">
        <f>_xlfn.TEXTJOIN("-",,Таблица33[[#This Row],[Столбец4]],Таблица33[[#This Row],[Reserved]],Таблица33[[#This Row],[Столбец1]])</f>
        <v>I.3.12-00-1G</v>
      </c>
      <c r="M21" s="6" t="str">
        <f>_xlfn.XLOOKUP(Таблица33[[#This Row],[Столбец2]],[1]!Status[InPrPer],[1]!Status[Status],,0,1)</f>
        <v>Формируется для отправки в GST</v>
      </c>
    </row>
    <row r="22" spans="1:13" ht="30" x14ac:dyDescent="0.25">
      <c r="A22" s="3">
        <f>ROW()-ROW(Таблица33[[#Headers],[N]])</f>
        <v>21</v>
      </c>
      <c r="B22" s="5" t="s">
        <v>59</v>
      </c>
      <c r="C22" s="1" t="s">
        <v>20</v>
      </c>
      <c r="D22" s="1" t="s">
        <v>60</v>
      </c>
      <c r="E22" s="9" t="s">
        <v>8</v>
      </c>
      <c r="F22" s="6" t="s">
        <v>55</v>
      </c>
      <c r="G22" s="6" t="s">
        <v>479</v>
      </c>
      <c r="H22" s="19" t="s">
        <v>484</v>
      </c>
      <c r="I22" s="21" t="s">
        <v>480</v>
      </c>
      <c r="J22" s="6" t="str">
        <f>SUBSTITUTE(SUBSTITUTE(SUBSTITUTE(SUBSTITUTE(Таблица33[[#This Row],[Par. ]],"а","a"),"б","b"),"в","v"),"г","g")</f>
        <v>I.3.13</v>
      </c>
      <c r="K22" s="6" t="str">
        <f>SUBSTITUTE(SUBSTITUTE(Таблица33[[#This Row],[Периодичност]],"Г","G"),"М","M")</f>
        <v>6M</v>
      </c>
      <c r="L22" s="6" t="str">
        <f>_xlfn.TEXTJOIN("-",,Таблица33[[#This Row],[Столбец4]],Таблица33[[#This Row],[Reserved]],Таблица33[[#This Row],[Столбец1]])</f>
        <v>I.3.13-00-6M</v>
      </c>
      <c r="M22" s="6" t="str">
        <f>_xlfn.XLOOKUP(Таблица33[[#This Row],[Столбец2]],[1]!Status[InPrPer],[1]!Status[Status],,0,1)</f>
        <v>Согласован Заказчиком (code A)</v>
      </c>
    </row>
    <row r="23" spans="1:13" ht="30" x14ac:dyDescent="0.25">
      <c r="A23" s="3">
        <f>ROW()-ROW(Таблица33[[#Headers],[N]])</f>
        <v>22</v>
      </c>
      <c r="B23" s="5" t="s">
        <v>59</v>
      </c>
      <c r="C23" s="1" t="s">
        <v>20</v>
      </c>
      <c r="D23" s="1" t="s">
        <v>60</v>
      </c>
      <c r="E23" s="10" t="s">
        <v>3</v>
      </c>
      <c r="F23" s="6" t="s">
        <v>55</v>
      </c>
      <c r="G23" s="6" t="s">
        <v>479</v>
      </c>
      <c r="H23" s="19" t="s">
        <v>484</v>
      </c>
      <c r="I23" s="21" t="s">
        <v>480</v>
      </c>
      <c r="J23" s="6" t="str">
        <f>SUBSTITUTE(SUBSTITUTE(SUBSTITUTE(SUBSTITUTE(Таблица33[[#This Row],[Par. ]],"а","a"),"б","b"),"в","v"),"г","g")</f>
        <v>I.3.13</v>
      </c>
      <c r="K23" s="6" t="str">
        <f>SUBSTITUTE(SUBSTITUTE(Таблица33[[#This Row],[Периодичност]],"Г","G"),"М","M")</f>
        <v>1G</v>
      </c>
      <c r="L23" s="6" t="str">
        <f>_xlfn.TEXTJOIN("-",,Таблица33[[#This Row],[Столбец4]],Таблица33[[#This Row],[Reserved]],Таблица33[[#This Row],[Столбец1]])</f>
        <v>I.3.13-00-1G</v>
      </c>
      <c r="M23" s="6" t="str">
        <f>_xlfn.XLOOKUP(Таблица33[[#This Row],[Столбец2]],[1]!Status[InPrPer],[1]!Status[Status],,0,1)</f>
        <v>Формируется для отправки в GST</v>
      </c>
    </row>
    <row r="24" spans="1:13" x14ac:dyDescent="0.25">
      <c r="A24" s="3">
        <f>ROW()-ROW(Таблица33[[#Headers],[N]])</f>
        <v>23</v>
      </c>
      <c r="B24" s="5" t="s">
        <v>61</v>
      </c>
      <c r="C24" s="1" t="s">
        <v>62</v>
      </c>
      <c r="D24" s="1" t="s">
        <v>11</v>
      </c>
      <c r="E24" s="9" t="s">
        <v>8</v>
      </c>
      <c r="F24" s="6">
        <v>0</v>
      </c>
      <c r="G24" s="6" t="s">
        <v>464</v>
      </c>
      <c r="H24" s="19" t="s">
        <v>485</v>
      </c>
      <c r="I24" s="21"/>
      <c r="J24" s="6" t="str">
        <f>SUBSTITUTE(SUBSTITUTE(SUBSTITUTE(SUBSTITUTE(Таблица33[[#This Row],[Par. ]],"а","a"),"б","b"),"в","v"),"г","g")</f>
        <v>I.3.14</v>
      </c>
      <c r="K24" s="6" t="str">
        <f>SUBSTITUTE(SUBSTITUTE(Таблица33[[#This Row],[Периодичност]],"Г","G"),"М","M")</f>
        <v>6M</v>
      </c>
      <c r="L24" s="6" t="str">
        <f>_xlfn.TEXTJOIN("-",,Таблица33[[#This Row],[Столбец4]],Таблица33[[#This Row],[Reserved]],Таблица33[[#This Row],[Столбец1]])</f>
        <v>I.3.14-01-6M</v>
      </c>
      <c r="M24" s="6" t="str">
        <f>_xlfn.XLOOKUP(Таблица33[[#This Row],[Столбец2]],[1]!Status[InPrPer],[1]!Status[Status],,0,1)</f>
        <v>Согласован Заказчиком (code A)</v>
      </c>
    </row>
    <row r="25" spans="1:13" x14ac:dyDescent="0.25">
      <c r="A25" s="3">
        <f>ROW()-ROW(Таблица33[[#Headers],[N]])</f>
        <v>24</v>
      </c>
      <c r="B25" s="5" t="s">
        <v>61</v>
      </c>
      <c r="C25" s="1" t="s">
        <v>62</v>
      </c>
      <c r="D25" s="1" t="s">
        <v>11</v>
      </c>
      <c r="E25" s="9" t="s">
        <v>8</v>
      </c>
      <c r="F25" s="6">
        <v>0</v>
      </c>
      <c r="G25" s="6" t="s">
        <v>464</v>
      </c>
      <c r="H25" s="19" t="s">
        <v>486</v>
      </c>
      <c r="I25" s="21"/>
      <c r="J25" s="6" t="str">
        <f>SUBSTITUTE(SUBSTITUTE(SUBSTITUTE(SUBSTITUTE(Таблица33[[#This Row],[Par. ]],"а","a"),"б","b"),"в","v"),"г","g")</f>
        <v>I.3.14</v>
      </c>
      <c r="K25" s="6" t="str">
        <f>SUBSTITUTE(SUBSTITUTE(Таблица33[[#This Row],[Периодичност]],"Г","G"),"М","M")</f>
        <v>6M</v>
      </c>
      <c r="L25" s="6" t="str">
        <f>_xlfn.TEXTJOIN("-",,Таблица33[[#This Row],[Столбец4]],Таблица33[[#This Row],[Reserved]],Таблица33[[#This Row],[Столбец1]])</f>
        <v>I.3.14-02-6M</v>
      </c>
      <c r="M25" s="6" t="str">
        <f>_xlfn.XLOOKUP(Таблица33[[#This Row],[Столбец2]],[1]!Status[InPrPer],[1]!Status[Status],,0,1)</f>
        <v>Согласован Заказчиком (code A)</v>
      </c>
    </row>
    <row r="26" spans="1:13" ht="30" x14ac:dyDescent="0.25">
      <c r="A26" s="3">
        <f>ROW()-ROW(Таблица33[[#Headers],[N]])</f>
        <v>25</v>
      </c>
      <c r="B26" s="5" t="s">
        <v>63</v>
      </c>
      <c r="C26" s="1" t="s">
        <v>64</v>
      </c>
      <c r="D26" s="1" t="s">
        <v>14</v>
      </c>
      <c r="E26" s="9" t="s">
        <v>8</v>
      </c>
      <c r="F26" s="6">
        <v>0</v>
      </c>
      <c r="G26" s="6" t="s">
        <v>464</v>
      </c>
      <c r="H26" s="19" t="s">
        <v>484</v>
      </c>
      <c r="I26" s="21"/>
      <c r="J26" s="6" t="str">
        <f>SUBSTITUTE(SUBSTITUTE(SUBSTITUTE(SUBSTITUTE(Таблица33[[#This Row],[Par. ]],"а","a"),"б","b"),"в","v"),"г","g")</f>
        <v>I.3.15</v>
      </c>
      <c r="K26" s="6" t="str">
        <f>SUBSTITUTE(SUBSTITUTE(Таблица33[[#This Row],[Периодичност]],"Г","G"),"М","M")</f>
        <v>6M</v>
      </c>
      <c r="L26" s="6" t="str">
        <f>_xlfn.TEXTJOIN("-",,Таблица33[[#This Row],[Столбец4]],Таблица33[[#This Row],[Reserved]],Таблица33[[#This Row],[Столбец1]])</f>
        <v>I.3.15-00-6M</v>
      </c>
      <c r="M26" s="6" t="str">
        <f>_xlfn.XLOOKUP(Таблица33[[#This Row],[Столбец2]],[1]!Status[InPrPer],[1]!Status[Status],,0,1)</f>
        <v>Согласован Заказчиком (code A)</v>
      </c>
    </row>
    <row r="27" spans="1:13" x14ac:dyDescent="0.25">
      <c r="A27" s="3">
        <f>ROW()-ROW(Таблица33[[#Headers],[N]])</f>
        <v>26</v>
      </c>
      <c r="B27" s="5" t="s">
        <v>65</v>
      </c>
      <c r="C27" s="1" t="s">
        <v>66</v>
      </c>
      <c r="D27" s="1" t="s">
        <v>67</v>
      </c>
      <c r="E27" s="9" t="s">
        <v>30</v>
      </c>
      <c r="F27" s="6">
        <v>0</v>
      </c>
      <c r="G27" s="6" t="s">
        <v>464</v>
      </c>
      <c r="H27" s="19" t="s">
        <v>484</v>
      </c>
      <c r="I27" s="21"/>
      <c r="J27" s="6" t="str">
        <f>SUBSTITUTE(SUBSTITUTE(SUBSTITUTE(SUBSTITUTE(Таблица33[[#This Row],[Par. ]],"а","a"),"б","b"),"в","v"),"г","g")</f>
        <v>I.3.16</v>
      </c>
      <c r="K27" s="6" t="str">
        <f>SUBSTITUTE(SUBSTITUTE(Таблица33[[#This Row],[Периодичност]],"Г","G"),"М","M")</f>
        <v>3M</v>
      </c>
      <c r="L27" s="6" t="str">
        <f>_xlfn.TEXTJOIN("-",,Таблица33[[#This Row],[Столбец4]],Таблица33[[#This Row],[Reserved]],Таблица33[[#This Row],[Столбец1]])</f>
        <v>I.3.16-00-3M</v>
      </c>
      <c r="M27" s="6" t="str">
        <f>_xlfn.XLOOKUP(Таблица33[[#This Row],[Столбец2]],[1]!Status[InPrPer],[1]!Status[Status],,0,1)</f>
        <v>Согласован Заказчиком (code A)</v>
      </c>
    </row>
    <row r="28" spans="1:13" x14ac:dyDescent="0.25">
      <c r="A28" s="3">
        <f>ROW()-ROW(Таблица33[[#Headers],[N]])</f>
        <v>27</v>
      </c>
      <c r="B28" s="5" t="s">
        <v>65</v>
      </c>
      <c r="C28" s="1" t="s">
        <v>66</v>
      </c>
      <c r="D28" s="1" t="s">
        <v>67</v>
      </c>
      <c r="E28" s="9" t="s">
        <v>8</v>
      </c>
      <c r="F28" s="6">
        <v>0</v>
      </c>
      <c r="G28" s="6" t="s">
        <v>464</v>
      </c>
      <c r="H28" s="19" t="s">
        <v>484</v>
      </c>
      <c r="I28" s="21"/>
      <c r="J28" s="6" t="str">
        <f>SUBSTITUTE(SUBSTITUTE(SUBSTITUTE(SUBSTITUTE(Таблица33[[#This Row],[Par. ]],"а","a"),"б","b"),"в","v"),"г","g")</f>
        <v>I.3.16</v>
      </c>
      <c r="K28" s="6" t="str">
        <f>SUBSTITUTE(SUBSTITUTE(Таблица33[[#This Row],[Периодичност]],"Г","G"),"М","M")</f>
        <v>6M</v>
      </c>
      <c r="L28" s="6" t="str">
        <f>_xlfn.TEXTJOIN("-",,Таблица33[[#This Row],[Столбец4]],Таблица33[[#This Row],[Reserved]],Таблица33[[#This Row],[Столбец1]])</f>
        <v>I.3.16-00-6M</v>
      </c>
      <c r="M28" s="6" t="str">
        <f>_xlfn.XLOOKUP(Таблица33[[#This Row],[Столбец2]],[1]!Status[InPrPer],[1]!Status[Status],,0,1)</f>
        <v>Согласован Заказчиком (code A)</v>
      </c>
    </row>
    <row r="29" spans="1:13" x14ac:dyDescent="0.25">
      <c r="A29" s="3">
        <f>ROW()-ROW(Таблица33[[#Headers],[N]])</f>
        <v>28</v>
      </c>
      <c r="B29" s="5" t="s">
        <v>70</v>
      </c>
      <c r="C29" s="1" t="s">
        <v>71</v>
      </c>
      <c r="D29" s="1" t="s">
        <v>72</v>
      </c>
      <c r="E29" s="9" t="s">
        <v>34</v>
      </c>
      <c r="F29" s="6">
        <v>0</v>
      </c>
      <c r="G29" s="6" t="s">
        <v>464</v>
      </c>
      <c r="H29" s="19" t="s">
        <v>484</v>
      </c>
      <c r="I29" s="21"/>
      <c r="J29" s="6" t="str">
        <f>SUBSTITUTE(SUBSTITUTE(SUBSTITUTE(SUBSTITUTE(Таблица33[[#This Row],[Par. ]],"а","a"),"б","b"),"в","v"),"г","g")</f>
        <v>I.3.29</v>
      </c>
      <c r="K29" s="6" t="str">
        <f>SUBSTITUTE(SUBSTITUTE(Таблица33[[#This Row],[Периодичност]],"Г","G"),"М","M")</f>
        <v>1M</v>
      </c>
      <c r="L29" s="6" t="str">
        <f>_xlfn.TEXTJOIN("-",,Таблица33[[#This Row],[Столбец4]],Таблица33[[#This Row],[Reserved]],Таблица33[[#This Row],[Столбец1]])</f>
        <v>I.3.29-00-1M</v>
      </c>
      <c r="M29" s="6" t="str">
        <f>_xlfn.XLOOKUP(Таблица33[[#This Row],[Столбец2]],[1]!Status[InPrPer],[1]!Status[Status],,0,1)</f>
        <v>Согласован Заказчиком (code A)</v>
      </c>
    </row>
    <row r="30" spans="1:13" x14ac:dyDescent="0.25">
      <c r="A30" s="3">
        <f>ROW()-ROW(Таблица33[[#Headers],[N]])</f>
        <v>29</v>
      </c>
      <c r="B30" s="5" t="s">
        <v>70</v>
      </c>
      <c r="C30" s="1" t="s">
        <v>71</v>
      </c>
      <c r="D30" s="1" t="s">
        <v>72</v>
      </c>
      <c r="E30" s="9" t="s">
        <v>8</v>
      </c>
      <c r="F30" s="6">
        <v>0</v>
      </c>
      <c r="G30" s="6" t="s">
        <v>464</v>
      </c>
      <c r="H30" s="19" t="s">
        <v>484</v>
      </c>
      <c r="I30" s="21"/>
      <c r="J30" s="6" t="str">
        <f>SUBSTITUTE(SUBSTITUTE(SUBSTITUTE(SUBSTITUTE(Таблица33[[#This Row],[Par. ]],"а","a"),"б","b"),"в","v"),"г","g")</f>
        <v>I.3.29</v>
      </c>
      <c r="K30" s="6" t="str">
        <f>SUBSTITUTE(SUBSTITUTE(Таблица33[[#This Row],[Периодичност]],"Г","G"),"М","M")</f>
        <v>6M</v>
      </c>
      <c r="L30" s="6" t="str">
        <f>_xlfn.TEXTJOIN("-",,Таблица33[[#This Row],[Столбец4]],Таблица33[[#This Row],[Reserved]],Таблица33[[#This Row],[Столбец1]])</f>
        <v>I.3.29-00-6M</v>
      </c>
      <c r="M30" s="6" t="str">
        <f>_xlfn.XLOOKUP(Таблица33[[#This Row],[Столбец2]],[1]!Status[InPrPer],[1]!Status[Status],,0,1)</f>
        <v>Формируется для отправки в GST</v>
      </c>
    </row>
    <row r="31" spans="1:13" x14ac:dyDescent="0.25">
      <c r="A31" s="3">
        <f>ROW()-ROW(Таблица33[[#Headers],[N]])</f>
        <v>30</v>
      </c>
      <c r="B31" s="5" t="s">
        <v>70</v>
      </c>
      <c r="C31" s="1" t="s">
        <v>71</v>
      </c>
      <c r="D31" s="1" t="s">
        <v>72</v>
      </c>
      <c r="E31" s="9" t="s">
        <v>3</v>
      </c>
      <c r="F31" s="6">
        <v>0</v>
      </c>
      <c r="G31" s="6" t="s">
        <v>464</v>
      </c>
      <c r="H31" s="19" t="s">
        <v>484</v>
      </c>
      <c r="I31" s="21"/>
      <c r="J31" s="6" t="str">
        <f>SUBSTITUTE(SUBSTITUTE(SUBSTITUTE(SUBSTITUTE(Таблица33[[#This Row],[Par. ]],"а","a"),"б","b"),"в","v"),"г","g")</f>
        <v>I.3.29</v>
      </c>
      <c r="K31" s="6" t="str">
        <f>SUBSTITUTE(SUBSTITUTE(Таблица33[[#This Row],[Периодичност]],"Г","G"),"М","M")</f>
        <v>1G</v>
      </c>
      <c r="L31" s="6" t="str">
        <f>_xlfn.TEXTJOIN("-",,Таблица33[[#This Row],[Столбец4]],Таблица33[[#This Row],[Reserved]],Таблица33[[#This Row],[Столбец1]])</f>
        <v>I.3.29-00-1G</v>
      </c>
      <c r="M31" s="6" t="str">
        <f>_xlfn.XLOOKUP(Таблица33[[#This Row],[Столбец2]],[1]!Status[InPrPer],[1]!Status[Status],,0,1)</f>
        <v>Согласован Заказчиком (code A)</v>
      </c>
    </row>
    <row r="32" spans="1:13" ht="30" x14ac:dyDescent="0.25">
      <c r="A32" s="3">
        <f>ROW()-ROW(Таблица33[[#Headers],[N]])</f>
        <v>31</v>
      </c>
      <c r="B32" s="5" t="s">
        <v>73</v>
      </c>
      <c r="C32" s="1" t="s">
        <v>74</v>
      </c>
      <c r="D32" s="1" t="s">
        <v>75</v>
      </c>
      <c r="E32" s="9" t="s">
        <v>34</v>
      </c>
      <c r="F32" s="6">
        <v>0</v>
      </c>
      <c r="G32" s="6" t="s">
        <v>464</v>
      </c>
      <c r="H32" s="19" t="s">
        <v>484</v>
      </c>
      <c r="I32" s="21"/>
      <c r="J32" s="6" t="str">
        <f>SUBSTITUTE(SUBSTITUTE(SUBSTITUTE(SUBSTITUTE(Таблица33[[#This Row],[Par. ]],"а","a"),"б","b"),"в","v"),"г","g")</f>
        <v>I.3.31</v>
      </c>
      <c r="K32" s="6" t="str">
        <f>SUBSTITUTE(SUBSTITUTE(Таблица33[[#This Row],[Периодичност]],"Г","G"),"М","M")</f>
        <v>1M</v>
      </c>
      <c r="L32" s="6" t="str">
        <f>_xlfn.TEXTJOIN("-",,Таблица33[[#This Row],[Столбец4]],Таблица33[[#This Row],[Reserved]],Таблица33[[#This Row],[Столбец1]])</f>
        <v>I.3.31-00-1M</v>
      </c>
      <c r="M32" s="6" t="str">
        <f>_xlfn.XLOOKUP(Таблица33[[#This Row],[Столбец2]],[1]!Status[InPrPer],[1]!Status[Status],,0,1)</f>
        <v>Согласован Заказчиком (code A)</v>
      </c>
    </row>
    <row r="33" spans="1:13" ht="30" x14ac:dyDescent="0.25">
      <c r="A33" s="3">
        <f>ROW()-ROW(Таблица33[[#Headers],[N]])</f>
        <v>32</v>
      </c>
      <c r="B33" s="5" t="s">
        <v>73</v>
      </c>
      <c r="C33" s="1" t="s">
        <v>74</v>
      </c>
      <c r="D33" s="1" t="s">
        <v>75</v>
      </c>
      <c r="E33" s="9" t="s">
        <v>8</v>
      </c>
      <c r="F33" s="6">
        <v>0</v>
      </c>
      <c r="G33" s="6" t="s">
        <v>464</v>
      </c>
      <c r="H33" s="19" t="s">
        <v>484</v>
      </c>
      <c r="I33" s="21"/>
      <c r="J33" s="6" t="str">
        <f>SUBSTITUTE(SUBSTITUTE(SUBSTITUTE(SUBSTITUTE(Таблица33[[#This Row],[Par. ]],"а","a"),"б","b"),"в","v"),"г","g")</f>
        <v>I.3.31</v>
      </c>
      <c r="K33" s="6" t="str">
        <f>SUBSTITUTE(SUBSTITUTE(Таблица33[[#This Row],[Периодичност]],"Г","G"),"М","M")</f>
        <v>6M</v>
      </c>
      <c r="L33" s="6" t="str">
        <f>_xlfn.TEXTJOIN("-",,Таблица33[[#This Row],[Столбец4]],Таблица33[[#This Row],[Reserved]],Таблица33[[#This Row],[Столбец1]])</f>
        <v>I.3.31-00-6M</v>
      </c>
      <c r="M33" s="6" t="str">
        <f>_xlfn.XLOOKUP(Таблица33[[#This Row],[Столбец2]],[1]!Status[InPrPer],[1]!Status[Status],,0,1)</f>
        <v>Формируется для отправки в GST</v>
      </c>
    </row>
    <row r="34" spans="1:13" ht="30" x14ac:dyDescent="0.25">
      <c r="A34" s="3">
        <f>ROW()-ROW(Таблица33[[#Headers],[N]])</f>
        <v>33</v>
      </c>
      <c r="B34" s="5" t="s">
        <v>73</v>
      </c>
      <c r="C34" s="1" t="s">
        <v>74</v>
      </c>
      <c r="D34" s="1" t="s">
        <v>75</v>
      </c>
      <c r="E34" s="9" t="s">
        <v>3</v>
      </c>
      <c r="F34" s="6">
        <v>0</v>
      </c>
      <c r="G34" s="6" t="s">
        <v>464</v>
      </c>
      <c r="H34" s="19" t="s">
        <v>484</v>
      </c>
      <c r="I34" s="21"/>
      <c r="J34" s="6" t="str">
        <f>SUBSTITUTE(SUBSTITUTE(SUBSTITUTE(SUBSTITUTE(Таблица33[[#This Row],[Par. ]],"а","a"),"б","b"),"в","v"),"г","g")</f>
        <v>I.3.31</v>
      </c>
      <c r="K34" s="6" t="str">
        <f>SUBSTITUTE(SUBSTITUTE(Таблица33[[#This Row],[Периодичност]],"Г","G"),"М","M")</f>
        <v>1G</v>
      </c>
      <c r="L34" s="6" t="str">
        <f>_xlfn.TEXTJOIN("-",,Таблица33[[#This Row],[Столбец4]],Таблица33[[#This Row],[Reserved]],Таблица33[[#This Row],[Столбец1]])</f>
        <v>I.3.31-00-1G</v>
      </c>
      <c r="M34" s="6" t="str">
        <f>_xlfn.XLOOKUP(Таблица33[[#This Row],[Столбец2]],[1]!Status[InPrPer],[1]!Status[Status],,0,1)</f>
        <v>Согласован Заказчиком (code A)</v>
      </c>
    </row>
    <row r="35" spans="1:13" ht="30" x14ac:dyDescent="0.25">
      <c r="A35" s="3">
        <f>ROW()-ROW(Таблица33[[#Headers],[N]])</f>
        <v>34</v>
      </c>
      <c r="B35" s="5" t="s">
        <v>76</v>
      </c>
      <c r="C35" s="1" t="s">
        <v>77</v>
      </c>
      <c r="D35" s="1" t="s">
        <v>78</v>
      </c>
      <c r="E35" s="9" t="s">
        <v>8</v>
      </c>
      <c r="F35" s="6" t="s">
        <v>69</v>
      </c>
      <c r="G35" s="6" t="s">
        <v>460</v>
      </c>
      <c r="H35" s="19" t="s">
        <v>484</v>
      </c>
      <c r="I35" s="21"/>
      <c r="J35" s="6" t="str">
        <f>SUBSTITUTE(SUBSTITUTE(SUBSTITUTE(SUBSTITUTE(Таблица33[[#This Row],[Par. ]],"а","a"),"б","b"),"в","v"),"г","g")</f>
        <v>I.3.33</v>
      </c>
      <c r="K35" s="6" t="str">
        <f>SUBSTITUTE(SUBSTITUTE(Таблица33[[#This Row],[Периодичност]],"Г","G"),"М","M")</f>
        <v>6M</v>
      </c>
      <c r="L35" s="6" t="str">
        <f>_xlfn.TEXTJOIN("-",,Таблица33[[#This Row],[Столбец4]],Таблица33[[#This Row],[Reserved]],Таблица33[[#This Row],[Столбец1]])</f>
        <v>I.3.33-00-6M</v>
      </c>
      <c r="M35" s="6" t="str">
        <f>_xlfn.XLOOKUP(Таблица33[[#This Row],[Столбец2]],[1]!Status[InPrPer],[1]!Status[Status],,0,1)</f>
        <v>Формируется для отправки в GST</v>
      </c>
    </row>
    <row r="36" spans="1:13" ht="30" x14ac:dyDescent="0.25">
      <c r="A36" s="3">
        <f>ROW()-ROW(Таблица33[[#Headers],[N]])</f>
        <v>35</v>
      </c>
      <c r="B36" s="5" t="s">
        <v>76</v>
      </c>
      <c r="C36" s="1" t="s">
        <v>77</v>
      </c>
      <c r="D36" s="1" t="s">
        <v>78</v>
      </c>
      <c r="E36" s="10" t="s">
        <v>3</v>
      </c>
      <c r="F36" s="6" t="s">
        <v>69</v>
      </c>
      <c r="G36" s="6" t="s">
        <v>460</v>
      </c>
      <c r="H36" s="19" t="s">
        <v>484</v>
      </c>
      <c r="I36" s="21"/>
      <c r="J36" s="6" t="str">
        <f>SUBSTITUTE(SUBSTITUTE(SUBSTITUTE(SUBSTITUTE(Таблица33[[#This Row],[Par. ]],"а","a"),"б","b"),"в","v"),"г","g")</f>
        <v>I.3.33</v>
      </c>
      <c r="K36" s="6" t="str">
        <f>SUBSTITUTE(SUBSTITUTE(Таблица33[[#This Row],[Периодичност]],"Г","G"),"М","M")</f>
        <v>1G</v>
      </c>
      <c r="L36" s="6" t="str">
        <f>_xlfn.TEXTJOIN("-",,Таблица33[[#This Row],[Столбец4]],Таблица33[[#This Row],[Reserved]],Таблица33[[#This Row],[Столбец1]])</f>
        <v>I.3.33-00-1G</v>
      </c>
      <c r="M36" s="6" t="str">
        <f>_xlfn.XLOOKUP(Таблица33[[#This Row],[Столбец2]],[1]!Status[InPrPer],[1]!Status[Status],,0,1)</f>
        <v>Согласован Заказчиком (code A)</v>
      </c>
    </row>
    <row r="37" spans="1:13" ht="30" x14ac:dyDescent="0.25">
      <c r="A37" s="3">
        <f>ROW()-ROW(Таблица33[[#Headers],[N]])</f>
        <v>36</v>
      </c>
      <c r="B37" s="5" t="s">
        <v>76</v>
      </c>
      <c r="C37" s="1" t="s">
        <v>77</v>
      </c>
      <c r="D37" s="1" t="s">
        <v>78</v>
      </c>
      <c r="E37" s="9" t="s">
        <v>4</v>
      </c>
      <c r="F37" s="6" t="s">
        <v>69</v>
      </c>
      <c r="G37" s="6" t="s">
        <v>460</v>
      </c>
      <c r="H37" s="19" t="s">
        <v>484</v>
      </c>
      <c r="I37" s="21"/>
      <c r="J37" s="6" t="str">
        <f>SUBSTITUTE(SUBSTITUTE(SUBSTITUTE(SUBSTITUTE(Таблица33[[#This Row],[Par. ]],"а","a"),"б","b"),"в","v"),"г","g")</f>
        <v>I.3.33</v>
      </c>
      <c r="K37" s="6" t="str">
        <f>SUBSTITUTE(SUBSTITUTE(Таблица33[[#This Row],[Периодичност]],"Г","G"),"М","M")</f>
        <v>2G</v>
      </c>
      <c r="L37" s="6" t="str">
        <f>_xlfn.TEXTJOIN("-",,Таблица33[[#This Row],[Столбец4]],Таблица33[[#This Row],[Reserved]],Таблица33[[#This Row],[Столбец1]])</f>
        <v>I.3.33-00-2G</v>
      </c>
      <c r="M37" s="6" t="str">
        <f>_xlfn.XLOOKUP(Таблица33[[#This Row],[Столбец2]],[1]!Status[InPrPer],[1]!Status[Status],,0,1)</f>
        <v>Формируется для отправки в GST</v>
      </c>
    </row>
    <row r="38" spans="1:13" ht="30" x14ac:dyDescent="0.25">
      <c r="A38" s="3">
        <f>ROW()-ROW(Таблица33[[#Headers],[N]])</f>
        <v>37</v>
      </c>
      <c r="B38" s="5" t="s">
        <v>79</v>
      </c>
      <c r="C38" s="1" t="s">
        <v>80</v>
      </c>
      <c r="D38" s="1" t="s">
        <v>81</v>
      </c>
      <c r="E38" s="9" t="s">
        <v>34</v>
      </c>
      <c r="F38" s="6">
        <v>0</v>
      </c>
      <c r="G38" s="6" t="s">
        <v>464</v>
      </c>
      <c r="H38" s="19" t="s">
        <v>484</v>
      </c>
      <c r="I38" s="21"/>
      <c r="J38" s="6" t="str">
        <f>SUBSTITUTE(SUBSTITUTE(SUBSTITUTE(SUBSTITUTE(Таблица33[[#This Row],[Par. ]],"а","a"),"б","b"),"в","v"),"г","g")</f>
        <v>I.3.34</v>
      </c>
      <c r="K38" s="6" t="str">
        <f>SUBSTITUTE(SUBSTITUTE(Таблица33[[#This Row],[Периодичност]],"Г","G"),"М","M")</f>
        <v>1M</v>
      </c>
      <c r="L38" s="6" t="str">
        <f>_xlfn.TEXTJOIN("-",,Таблица33[[#This Row],[Столбец4]],Таблица33[[#This Row],[Reserved]],Таблица33[[#This Row],[Столбец1]])</f>
        <v>I.3.34-00-1M</v>
      </c>
      <c r="M38" s="6" t="str">
        <f>_xlfn.XLOOKUP(Таблица33[[#This Row],[Столбец2]],[1]!Status[InPrPer],[1]!Status[Status],,0,1)</f>
        <v>Согласован Заказчиком (code A)</v>
      </c>
    </row>
    <row r="39" spans="1:13" ht="30" x14ac:dyDescent="0.25">
      <c r="A39" s="3">
        <f>ROW()-ROW(Таблица33[[#Headers],[N]])</f>
        <v>38</v>
      </c>
      <c r="B39" s="5" t="s">
        <v>79</v>
      </c>
      <c r="C39" s="1" t="s">
        <v>80</v>
      </c>
      <c r="D39" s="1" t="s">
        <v>81</v>
      </c>
      <c r="E39" s="10" t="s">
        <v>3</v>
      </c>
      <c r="F39" s="6">
        <v>0</v>
      </c>
      <c r="G39" s="6" t="s">
        <v>464</v>
      </c>
      <c r="H39" s="19" t="s">
        <v>484</v>
      </c>
      <c r="I39" s="21"/>
      <c r="J39" s="6" t="str">
        <f>SUBSTITUTE(SUBSTITUTE(SUBSTITUTE(SUBSTITUTE(Таблица33[[#This Row],[Par. ]],"а","a"),"б","b"),"в","v"),"г","g")</f>
        <v>I.3.34</v>
      </c>
      <c r="K39" s="6" t="str">
        <f>SUBSTITUTE(SUBSTITUTE(Таблица33[[#This Row],[Периодичност]],"Г","G"),"М","M")</f>
        <v>1G</v>
      </c>
      <c r="L39" s="6" t="str">
        <f>_xlfn.TEXTJOIN("-",,Таблица33[[#This Row],[Столбец4]],Таблица33[[#This Row],[Reserved]],Таблица33[[#This Row],[Столбец1]])</f>
        <v>I.3.34-00-1G</v>
      </c>
      <c r="M39" s="6" t="str">
        <f>_xlfn.XLOOKUP(Таблица33[[#This Row],[Столбец2]],[1]!Status[InPrPer],[1]!Status[Status],,0,1)</f>
        <v>Согласован Заказчиком (code A)</v>
      </c>
    </row>
    <row r="40" spans="1:13" x14ac:dyDescent="0.25">
      <c r="A40" s="3">
        <f>ROW()-ROW(Таблица33[[#Headers],[N]])</f>
        <v>39</v>
      </c>
      <c r="B40" s="5" t="s">
        <v>82</v>
      </c>
      <c r="C40" s="1" t="s">
        <v>83</v>
      </c>
      <c r="D40" s="1" t="s">
        <v>84</v>
      </c>
      <c r="E40" s="9" t="s">
        <v>30</v>
      </c>
      <c r="F40" s="6" t="s">
        <v>69</v>
      </c>
      <c r="G40" s="6" t="s">
        <v>460</v>
      </c>
      <c r="H40" s="19" t="s">
        <v>484</v>
      </c>
      <c r="I40" s="21"/>
      <c r="J40" s="6" t="str">
        <f>SUBSTITUTE(SUBSTITUTE(SUBSTITUTE(SUBSTITUTE(Таблица33[[#This Row],[Par. ]],"а","a"),"б","b"),"в","v"),"г","g")</f>
        <v>I.4</v>
      </c>
      <c r="K40" s="6" t="str">
        <f>SUBSTITUTE(SUBSTITUTE(Таблица33[[#This Row],[Периодичност]],"Г","G"),"М","M")</f>
        <v>3M</v>
      </c>
      <c r="L40" s="6" t="str">
        <f>_xlfn.TEXTJOIN("-",,Таблица33[[#This Row],[Столбец4]],Таблица33[[#This Row],[Reserved]],Таблица33[[#This Row],[Столбец1]])</f>
        <v>I.4-00-3M</v>
      </c>
      <c r="M40" s="6" t="str">
        <f>_xlfn.XLOOKUP(Таблица33[[#This Row],[Столбец2]],[1]!Status[InPrPer],[1]!Status[Status],,0,1)</f>
        <v>Согласован Заказчиком (code A)</v>
      </c>
    </row>
    <row r="41" spans="1:13" x14ac:dyDescent="0.25">
      <c r="A41" s="3">
        <f>ROW()-ROW(Таблица33[[#Headers],[N]])</f>
        <v>40</v>
      </c>
      <c r="B41" s="5" t="s">
        <v>82</v>
      </c>
      <c r="C41" s="1" t="s">
        <v>83</v>
      </c>
      <c r="D41" s="1" t="s">
        <v>84</v>
      </c>
      <c r="E41" s="9" t="s">
        <v>8</v>
      </c>
      <c r="F41" s="6" t="s">
        <v>69</v>
      </c>
      <c r="G41" s="6" t="s">
        <v>460</v>
      </c>
      <c r="H41" s="19" t="s">
        <v>484</v>
      </c>
      <c r="I41" s="21"/>
      <c r="J41" s="6" t="str">
        <f>SUBSTITUTE(SUBSTITUTE(SUBSTITUTE(SUBSTITUTE(Таблица33[[#This Row],[Par. ]],"а","a"),"б","b"),"в","v"),"г","g")</f>
        <v>I.4</v>
      </c>
      <c r="K41" s="6" t="str">
        <f>SUBSTITUTE(SUBSTITUTE(Таблица33[[#This Row],[Периодичност]],"Г","G"),"М","M")</f>
        <v>6M</v>
      </c>
      <c r="L41" s="6" t="str">
        <f>_xlfn.TEXTJOIN("-",,Таблица33[[#This Row],[Столбец4]],Таблица33[[#This Row],[Reserved]],Таблица33[[#This Row],[Столбец1]])</f>
        <v>I.4-00-6M</v>
      </c>
      <c r="M41" s="6" t="str">
        <f>_xlfn.XLOOKUP(Таблица33[[#This Row],[Столбец2]],[1]!Status[InPrPer],[1]!Status[Status],,0,1)</f>
        <v>Согласован Заказчиком (code A)</v>
      </c>
    </row>
    <row r="42" spans="1:13" x14ac:dyDescent="0.25">
      <c r="A42" s="3">
        <f>ROW()-ROW(Таблица33[[#Headers],[N]])</f>
        <v>41</v>
      </c>
      <c r="B42" s="3" t="s">
        <v>82</v>
      </c>
      <c r="C42" s="1" t="s">
        <v>83</v>
      </c>
      <c r="D42" s="1" t="s">
        <v>84</v>
      </c>
      <c r="E42" s="10" t="s">
        <v>26</v>
      </c>
      <c r="F42" s="6" t="s">
        <v>69</v>
      </c>
      <c r="G42" s="6" t="s">
        <v>460</v>
      </c>
      <c r="H42" s="19" t="s">
        <v>484</v>
      </c>
      <c r="I42" s="21"/>
      <c r="J42" s="6" t="str">
        <f>SUBSTITUTE(SUBSTITUTE(SUBSTITUTE(SUBSTITUTE(Таблица33[[#This Row],[Par. ]],"а","a"),"б","b"),"в","v"),"г","g")</f>
        <v>I.4</v>
      </c>
      <c r="K42" s="6" t="str">
        <f>SUBSTITUTE(SUBSTITUTE(Таблица33[[#This Row],[Периодичност]],"Г","G"),"М","M")</f>
        <v>3G</v>
      </c>
      <c r="L42" s="6" t="str">
        <f>_xlfn.TEXTJOIN("-",,Таблица33[[#This Row],[Столбец4]],Таблица33[[#This Row],[Reserved]],Таблица33[[#This Row],[Столбец1]])</f>
        <v>I.4-00-3G</v>
      </c>
      <c r="M42" s="6" t="str">
        <f>_xlfn.XLOOKUP(Таблица33[[#This Row],[Столбец2]],[1]!Status[InPrPer],[1]!Status[Status],,0,1)</f>
        <v>Согласован Заказчиком (code A)</v>
      </c>
    </row>
    <row r="43" spans="1:13" ht="60" x14ac:dyDescent="0.25">
      <c r="A43" s="3">
        <f>ROW()-ROW(Таблица33[[#Headers],[N]])</f>
        <v>42</v>
      </c>
      <c r="B43" s="5" t="s">
        <v>85</v>
      </c>
      <c r="C43" s="1" t="s">
        <v>86</v>
      </c>
      <c r="D43" s="1" t="s">
        <v>87</v>
      </c>
      <c r="E43" s="9" t="s">
        <v>30</v>
      </c>
      <c r="F43" s="6">
        <v>0</v>
      </c>
      <c r="G43" s="6" t="s">
        <v>464</v>
      </c>
      <c r="H43" s="19" t="s">
        <v>484</v>
      </c>
      <c r="I43" s="21"/>
      <c r="J43" s="6" t="str">
        <f>SUBSTITUTE(SUBSTITUTE(SUBSTITUTE(SUBSTITUTE(Таблица33[[#This Row],[Par. ]],"а","a"),"б","b"),"в","v"),"г","g")</f>
        <v>I.5.2</v>
      </c>
      <c r="K43" s="6" t="str">
        <f>SUBSTITUTE(SUBSTITUTE(Таблица33[[#This Row],[Периодичност]],"Г","G"),"М","M")</f>
        <v>3M</v>
      </c>
      <c r="L43" s="6" t="str">
        <f>_xlfn.TEXTJOIN("-",,Таблица33[[#This Row],[Столбец4]],Таблица33[[#This Row],[Reserved]],Таблица33[[#This Row],[Столбец1]])</f>
        <v>I.5.2-00-3M</v>
      </c>
      <c r="M43" s="6" t="str">
        <f>_xlfn.XLOOKUP(Таблица33[[#This Row],[Столбец2]],[1]!Status[InPrPer],[1]!Status[Status],,0,1)</f>
        <v>Согласован Заказчиком (code A)</v>
      </c>
    </row>
    <row r="44" spans="1:13" ht="60" x14ac:dyDescent="0.25">
      <c r="A44" s="3">
        <f>ROW()-ROW(Таблица33[[#Headers],[N]])</f>
        <v>43</v>
      </c>
      <c r="B44" s="5" t="s">
        <v>85</v>
      </c>
      <c r="C44" s="1" t="s">
        <v>86</v>
      </c>
      <c r="D44" s="1" t="s">
        <v>87</v>
      </c>
      <c r="E44" s="9" t="s">
        <v>8</v>
      </c>
      <c r="F44" s="6">
        <v>0</v>
      </c>
      <c r="G44" s="6" t="s">
        <v>464</v>
      </c>
      <c r="H44" s="19" t="s">
        <v>484</v>
      </c>
      <c r="I44" s="21"/>
      <c r="J44" s="6" t="str">
        <f>SUBSTITUTE(SUBSTITUTE(SUBSTITUTE(SUBSTITUTE(Таблица33[[#This Row],[Par. ]],"а","a"),"б","b"),"в","v"),"г","g")</f>
        <v>I.5.2</v>
      </c>
      <c r="K44" s="6" t="str">
        <f>SUBSTITUTE(SUBSTITUTE(Таблица33[[#This Row],[Периодичност]],"Г","G"),"М","M")</f>
        <v>6M</v>
      </c>
      <c r="L44" s="6" t="str">
        <f>_xlfn.TEXTJOIN("-",,Таблица33[[#This Row],[Столбец4]],Таблица33[[#This Row],[Reserved]],Таблица33[[#This Row],[Столбец1]])</f>
        <v>I.5.2-00-6M</v>
      </c>
      <c r="M44" s="6" t="str">
        <f>_xlfn.XLOOKUP(Таблица33[[#This Row],[Столбец2]],[1]!Status[InPrPer],[1]!Status[Status],,0,1)</f>
        <v>Согласован Заказчиком (code A)</v>
      </c>
    </row>
    <row r="45" spans="1:13" ht="30" x14ac:dyDescent="0.25">
      <c r="A45" s="3">
        <f>ROW()-ROW(Таблица33[[#Headers],[N]])</f>
        <v>44</v>
      </c>
      <c r="B45" s="5" t="s">
        <v>88</v>
      </c>
      <c r="C45" s="1" t="s">
        <v>89</v>
      </c>
      <c r="D45" s="1" t="s">
        <v>90</v>
      </c>
      <c r="E45" s="9" t="s">
        <v>30</v>
      </c>
      <c r="F45" s="6">
        <v>0</v>
      </c>
      <c r="G45" s="6" t="s">
        <v>464</v>
      </c>
      <c r="H45" s="19" t="s">
        <v>484</v>
      </c>
      <c r="I45" s="21"/>
      <c r="J45" s="6" t="str">
        <f>SUBSTITUTE(SUBSTITUTE(SUBSTITUTE(SUBSTITUTE(Таблица33[[#This Row],[Par. ]],"а","a"),"б","b"),"в","v"),"г","g")</f>
        <v>I.5.3</v>
      </c>
      <c r="K45" s="6" t="str">
        <f>SUBSTITUTE(SUBSTITUTE(Таблица33[[#This Row],[Периодичност]],"Г","G"),"М","M")</f>
        <v>3M</v>
      </c>
      <c r="L45" s="6" t="str">
        <f>_xlfn.TEXTJOIN("-",,Таблица33[[#This Row],[Столбец4]],Таблица33[[#This Row],[Reserved]],Таблица33[[#This Row],[Столбец1]])</f>
        <v>I.5.3-00-3M</v>
      </c>
      <c r="M45" s="6" t="str">
        <f>_xlfn.XLOOKUP(Таблица33[[#This Row],[Столбец2]],[1]!Status[InPrPer],[1]!Status[Status],,0,1)</f>
        <v>Согласован Заказчиком (code A)</v>
      </c>
    </row>
    <row r="46" spans="1:13" ht="30" x14ac:dyDescent="0.25">
      <c r="A46" s="3">
        <f>ROW()-ROW(Таблица33[[#Headers],[N]])</f>
        <v>45</v>
      </c>
      <c r="B46" s="5" t="s">
        <v>88</v>
      </c>
      <c r="C46" s="1" t="s">
        <v>89</v>
      </c>
      <c r="D46" s="1" t="s">
        <v>90</v>
      </c>
      <c r="E46" s="9" t="s">
        <v>8</v>
      </c>
      <c r="F46" s="6">
        <v>0</v>
      </c>
      <c r="G46" s="6" t="s">
        <v>464</v>
      </c>
      <c r="H46" s="19" t="s">
        <v>484</v>
      </c>
      <c r="I46" s="21"/>
      <c r="J46" s="6" t="str">
        <f>SUBSTITUTE(SUBSTITUTE(SUBSTITUTE(SUBSTITUTE(Таблица33[[#This Row],[Par. ]],"а","a"),"б","b"),"в","v"),"г","g")</f>
        <v>I.5.3</v>
      </c>
      <c r="K46" s="6" t="str">
        <f>SUBSTITUTE(SUBSTITUTE(Таблица33[[#This Row],[Периодичност]],"Г","G"),"М","M")</f>
        <v>6M</v>
      </c>
      <c r="L46" s="6" t="str">
        <f>_xlfn.TEXTJOIN("-",,Таблица33[[#This Row],[Столбец4]],Таблица33[[#This Row],[Reserved]],Таблица33[[#This Row],[Столбец1]])</f>
        <v>I.5.3-00-6M</v>
      </c>
      <c r="M46" s="6" t="str">
        <f>_xlfn.XLOOKUP(Таблица33[[#This Row],[Столбец2]],[1]!Status[InPrPer],[1]!Status[Status],,0,1)</f>
        <v>Согласован Заказчиком (code A)</v>
      </c>
    </row>
    <row r="47" spans="1:13" ht="45" x14ac:dyDescent="0.25">
      <c r="A47" s="3">
        <f>ROW()-ROW(Таблица33[[#Headers],[N]])</f>
        <v>46</v>
      </c>
      <c r="B47" s="5" t="s">
        <v>91</v>
      </c>
      <c r="C47" s="1" t="s">
        <v>92</v>
      </c>
      <c r="D47" s="1" t="s">
        <v>93</v>
      </c>
      <c r="E47" s="9" t="s">
        <v>38</v>
      </c>
      <c r="F47" s="6" t="s">
        <v>495</v>
      </c>
      <c r="G47" s="6" t="s">
        <v>465</v>
      </c>
      <c r="H47" s="19" t="s">
        <v>485</v>
      </c>
      <c r="I47" s="21"/>
      <c r="J47" s="6" t="str">
        <f>SUBSTITUTE(SUBSTITUTE(SUBSTITUTE(SUBSTITUTE(Таблица33[[#This Row],[Par. ]],"а","a"),"б","b"),"в","v"),"г","g")</f>
        <v>I.5.4</v>
      </c>
      <c r="K47" s="6" t="str">
        <f>SUBSTITUTE(SUBSTITUTE(Таблица33[[#This Row],[Периодичност]],"Г","G"),"М","M")</f>
        <v>2M</v>
      </c>
      <c r="L47" s="6" t="str">
        <f>_xlfn.TEXTJOIN("-",,Таблица33[[#This Row],[Столбец4]],Таблица33[[#This Row],[Reserved]],Таблица33[[#This Row],[Столбец1]])</f>
        <v>I.5.4-01-2M</v>
      </c>
      <c r="M47" s="6" t="str">
        <f>_xlfn.XLOOKUP(Таблица33[[#This Row],[Столбец2]],[1]!Status[InPrPer],[1]!Status[Status],,0,1)</f>
        <v>Согласован Заказчиком (code A)</v>
      </c>
    </row>
    <row r="48" spans="1:13" ht="45" x14ac:dyDescent="0.25">
      <c r="A48" s="3">
        <f>ROW()-ROW(Таблица33[[#Headers],[N]])</f>
        <v>47</v>
      </c>
      <c r="B48" s="5" t="s">
        <v>91</v>
      </c>
      <c r="C48" s="1" t="s">
        <v>92</v>
      </c>
      <c r="D48" s="1" t="s">
        <v>93</v>
      </c>
      <c r="E48" s="9" t="s">
        <v>38</v>
      </c>
      <c r="F48" s="6">
        <v>0</v>
      </c>
      <c r="G48" s="6" t="s">
        <v>464</v>
      </c>
      <c r="H48" s="19" t="s">
        <v>486</v>
      </c>
      <c r="I48" s="21"/>
      <c r="J48" s="6" t="str">
        <f>SUBSTITUTE(SUBSTITUTE(SUBSTITUTE(SUBSTITUTE(Таблица33[[#This Row],[Par. ]],"а","a"),"б","b"),"в","v"),"г","g")</f>
        <v>I.5.4</v>
      </c>
      <c r="K48" s="6" t="str">
        <f>SUBSTITUTE(SUBSTITUTE(Таблица33[[#This Row],[Периодичност]],"Г","G"),"М","M")</f>
        <v>2M</v>
      </c>
      <c r="L48" s="6" t="str">
        <f>_xlfn.TEXTJOIN("-",,Таблица33[[#This Row],[Столбец4]],Таблица33[[#This Row],[Reserved]],Таблица33[[#This Row],[Столбец1]])</f>
        <v>I.5.4-02-2M</v>
      </c>
      <c r="M48" s="6" t="str">
        <f>_xlfn.XLOOKUP(Таблица33[[#This Row],[Столбец2]],[1]!Status[InPrPer],[1]!Status[Status],,0,1)</f>
        <v>Согласован Заказчиком (code A)</v>
      </c>
    </row>
    <row r="49" spans="1:13" ht="45" x14ac:dyDescent="0.25">
      <c r="A49" s="3">
        <f>ROW()-ROW(Таблица33[[#Headers],[N]])</f>
        <v>48</v>
      </c>
      <c r="B49" s="5" t="s">
        <v>91</v>
      </c>
      <c r="C49" s="1" t="s">
        <v>92</v>
      </c>
      <c r="D49" s="1" t="s">
        <v>93</v>
      </c>
      <c r="E49" s="9" t="s">
        <v>8</v>
      </c>
      <c r="F49" s="6" t="s">
        <v>495</v>
      </c>
      <c r="G49" s="6" t="s">
        <v>465</v>
      </c>
      <c r="H49" s="19" t="s">
        <v>485</v>
      </c>
      <c r="I49" s="21"/>
      <c r="J49" s="6" t="str">
        <f>SUBSTITUTE(SUBSTITUTE(SUBSTITUTE(SUBSTITUTE(Таблица33[[#This Row],[Par. ]],"а","a"),"б","b"),"в","v"),"г","g")</f>
        <v>I.5.4</v>
      </c>
      <c r="K49" s="6" t="str">
        <f>SUBSTITUTE(SUBSTITUTE(Таблица33[[#This Row],[Периодичност]],"Г","G"),"М","M")</f>
        <v>6M</v>
      </c>
      <c r="L49" s="6" t="str">
        <f>_xlfn.TEXTJOIN("-",,Таблица33[[#This Row],[Столбец4]],Таблица33[[#This Row],[Reserved]],Таблица33[[#This Row],[Столбец1]])</f>
        <v>I.5.4-01-6M</v>
      </c>
      <c r="M49" s="6" t="str">
        <f>_xlfn.XLOOKUP(Таблица33[[#This Row],[Столбец2]],[1]!Status[InPrPer],[1]!Status[Status],,0,1)</f>
        <v>Согласован Заказчиком (code A)</v>
      </c>
    </row>
    <row r="50" spans="1:13" ht="45" x14ac:dyDescent="0.25">
      <c r="A50" s="3">
        <f>ROW()-ROW(Таблица33[[#Headers],[N]])</f>
        <v>49</v>
      </c>
      <c r="B50" s="5" t="s">
        <v>91</v>
      </c>
      <c r="C50" s="1" t="s">
        <v>92</v>
      </c>
      <c r="D50" s="1" t="s">
        <v>93</v>
      </c>
      <c r="E50" s="9" t="s">
        <v>8</v>
      </c>
      <c r="F50" s="6" t="s">
        <v>496</v>
      </c>
      <c r="G50" s="6" t="s">
        <v>497</v>
      </c>
      <c r="H50" s="19" t="s">
        <v>486</v>
      </c>
      <c r="I50" s="21"/>
      <c r="J50" s="6" t="str">
        <f>SUBSTITUTE(SUBSTITUTE(SUBSTITUTE(SUBSTITUTE(Таблица33[[#This Row],[Par. ]],"а","a"),"б","b"),"в","v"),"г","g")</f>
        <v>I.5.4</v>
      </c>
      <c r="K50" s="6" t="str">
        <f>SUBSTITUTE(SUBSTITUTE(Таблица33[[#This Row],[Периодичност]],"Г","G"),"М","M")</f>
        <v>6M</v>
      </c>
      <c r="L50" s="6" t="str">
        <f>_xlfn.TEXTJOIN("-",,Таблица33[[#This Row],[Столбец4]],Таблица33[[#This Row],[Reserved]],Таблица33[[#This Row],[Столбец1]])</f>
        <v>I.5.4-02-6M</v>
      </c>
      <c r="M50" s="6" t="str">
        <f>_xlfn.XLOOKUP(Таблица33[[#This Row],[Столбец2]],[1]!Status[InPrPer],[1]!Status[Status],,0,1)</f>
        <v>Согласован Заказчиком (code A)</v>
      </c>
    </row>
    <row r="51" spans="1:13" x14ac:dyDescent="0.25">
      <c r="A51" s="3">
        <f>ROW()-ROW(Таблица33[[#Headers],[N]])</f>
        <v>50</v>
      </c>
      <c r="B51" s="5" t="s">
        <v>95</v>
      </c>
      <c r="C51" s="1" t="s">
        <v>96</v>
      </c>
      <c r="D51" s="1" t="s">
        <v>97</v>
      </c>
      <c r="E51" s="9" t="s">
        <v>30</v>
      </c>
      <c r="F51" s="6" t="s">
        <v>98</v>
      </c>
      <c r="G51" s="6" t="s">
        <v>458</v>
      </c>
      <c r="H51" s="19" t="s">
        <v>484</v>
      </c>
      <c r="I51" s="21"/>
      <c r="J51" s="6" t="str">
        <f>SUBSTITUTE(SUBSTITUTE(SUBSTITUTE(SUBSTITUTE(Таблица33[[#This Row],[Par. ]],"а","a"),"б","b"),"в","v"),"г","g")</f>
        <v>I.5.5</v>
      </c>
      <c r="K51" s="6" t="str">
        <f>SUBSTITUTE(SUBSTITUTE(Таблица33[[#This Row],[Периодичност]],"Г","G"),"М","M")</f>
        <v>3M</v>
      </c>
      <c r="L51" s="6" t="str">
        <f>_xlfn.TEXTJOIN("-",,Таблица33[[#This Row],[Столбец4]],Таблица33[[#This Row],[Reserved]],Таблица33[[#This Row],[Столбец1]])</f>
        <v>I.5.5-00-3M</v>
      </c>
      <c r="M51" s="6" t="str">
        <f>_xlfn.XLOOKUP(Таблица33[[#This Row],[Столбец2]],[1]!Status[InPrPer],[1]!Status[Status],,0,1)</f>
        <v>Согласован Заказчиком (code A)</v>
      </c>
    </row>
    <row r="52" spans="1:13" x14ac:dyDescent="0.25">
      <c r="A52" s="3">
        <f>ROW()-ROW(Таблица33[[#Headers],[N]])</f>
        <v>51</v>
      </c>
      <c r="B52" s="5" t="s">
        <v>95</v>
      </c>
      <c r="C52" s="1" t="s">
        <v>96</v>
      </c>
      <c r="D52" s="1" t="s">
        <v>97</v>
      </c>
      <c r="E52" s="9" t="s">
        <v>8</v>
      </c>
      <c r="F52" s="6" t="s">
        <v>98</v>
      </c>
      <c r="G52" s="6" t="s">
        <v>458</v>
      </c>
      <c r="H52" s="19" t="s">
        <v>484</v>
      </c>
      <c r="I52" s="21"/>
      <c r="J52" s="6" t="str">
        <f>SUBSTITUTE(SUBSTITUTE(SUBSTITUTE(SUBSTITUTE(Таблица33[[#This Row],[Par. ]],"а","a"),"б","b"),"в","v"),"г","g")</f>
        <v>I.5.5</v>
      </c>
      <c r="K52" s="6" t="str">
        <f>SUBSTITUTE(SUBSTITUTE(Таблица33[[#This Row],[Периодичност]],"Г","G"),"М","M")</f>
        <v>6M</v>
      </c>
      <c r="L52" s="6" t="str">
        <f>_xlfn.TEXTJOIN("-",,Таблица33[[#This Row],[Столбец4]],Таблица33[[#This Row],[Reserved]],Таблица33[[#This Row],[Столбец1]])</f>
        <v>I.5.5-00-6M</v>
      </c>
      <c r="M52" s="6" t="str">
        <f>_xlfn.XLOOKUP(Таблица33[[#This Row],[Столбец2]],[1]!Status[InPrPer],[1]!Status[Status],,0,1)</f>
        <v>Формируется для отправки в GST</v>
      </c>
    </row>
    <row r="53" spans="1:13" x14ac:dyDescent="0.25">
      <c r="A53" s="3">
        <f>ROW()-ROW(Таблица33[[#Headers],[N]])</f>
        <v>52</v>
      </c>
      <c r="B53" s="5" t="s">
        <v>95</v>
      </c>
      <c r="C53" s="1" t="s">
        <v>96</v>
      </c>
      <c r="D53" s="1" t="s">
        <v>97</v>
      </c>
      <c r="E53" s="9" t="s">
        <v>68</v>
      </c>
      <c r="F53" s="6" t="s">
        <v>98</v>
      </c>
      <c r="G53" s="6" t="s">
        <v>458</v>
      </c>
      <c r="H53" s="19" t="s">
        <v>484</v>
      </c>
      <c r="I53" s="21"/>
      <c r="J53" s="6" t="str">
        <f>SUBSTITUTE(SUBSTITUTE(SUBSTITUTE(SUBSTITUTE(Таблица33[[#This Row],[Par. ]],"а","a"),"б","b"),"в","v"),"г","g")</f>
        <v>I.5.5</v>
      </c>
      <c r="K53" s="6" t="str">
        <f>SUBSTITUTE(SUBSTITUTE(Таблица33[[#This Row],[Периодичност]],"Г","G"),"М","M")</f>
        <v>5G</v>
      </c>
      <c r="L53" s="6" t="str">
        <f>_xlfn.TEXTJOIN("-",,Таблица33[[#This Row],[Столбец4]],Таблица33[[#This Row],[Reserved]],Таблица33[[#This Row],[Столбец1]])</f>
        <v>I.5.5-00-5G</v>
      </c>
      <c r="M53" s="6" t="str">
        <f>_xlfn.XLOOKUP(Таблица33[[#This Row],[Столбец2]],[1]!Status[InPrPer],[1]!Status[Status],,0,1)</f>
        <v>Согласован Заказчиком (code A)</v>
      </c>
    </row>
    <row r="54" spans="1:13" ht="60" x14ac:dyDescent="0.25">
      <c r="A54" s="3">
        <f>ROW()-ROW(Таблица33[[#Headers],[N]])</f>
        <v>53</v>
      </c>
      <c r="B54" s="5" t="s">
        <v>99</v>
      </c>
      <c r="C54" s="1" t="s">
        <v>100</v>
      </c>
      <c r="D54" s="1" t="s">
        <v>101</v>
      </c>
      <c r="E54" s="9" t="s">
        <v>30</v>
      </c>
      <c r="F54" s="6">
        <v>0</v>
      </c>
      <c r="G54" s="6" t="s">
        <v>464</v>
      </c>
      <c r="H54" s="19" t="s">
        <v>484</v>
      </c>
      <c r="I54" s="21"/>
      <c r="J54" s="6" t="str">
        <f>SUBSTITUTE(SUBSTITUTE(SUBSTITUTE(SUBSTITUTE(Таблица33[[#This Row],[Par. ]],"а","a"),"б","b"),"в","v"),"г","g")</f>
        <v>I.5.6</v>
      </c>
      <c r="K54" s="6" t="str">
        <f>SUBSTITUTE(SUBSTITUTE(Таблица33[[#This Row],[Периодичност]],"Г","G"),"М","M")</f>
        <v>3M</v>
      </c>
      <c r="L54" s="6" t="str">
        <f>_xlfn.TEXTJOIN("-",,Таблица33[[#This Row],[Столбец4]],Таблица33[[#This Row],[Reserved]],Таблица33[[#This Row],[Столбец1]])</f>
        <v>I.5.6-00-3M</v>
      </c>
      <c r="M54" s="6" t="str">
        <f>_xlfn.XLOOKUP(Таблица33[[#This Row],[Столбец2]],[1]!Status[InPrPer],[1]!Status[Status],,0,1)</f>
        <v>Согласован Заказчиком (code A)</v>
      </c>
    </row>
    <row r="55" spans="1:13" ht="60" x14ac:dyDescent="0.25">
      <c r="A55" s="3">
        <f>ROW()-ROW(Таблица33[[#Headers],[N]])</f>
        <v>54</v>
      </c>
      <c r="B55" s="5" t="s">
        <v>99</v>
      </c>
      <c r="C55" s="1" t="s">
        <v>100</v>
      </c>
      <c r="D55" s="1" t="s">
        <v>101</v>
      </c>
      <c r="E55" s="9" t="s">
        <v>8</v>
      </c>
      <c r="F55" s="6">
        <v>0</v>
      </c>
      <c r="G55" s="6" t="s">
        <v>464</v>
      </c>
      <c r="H55" s="19" t="s">
        <v>484</v>
      </c>
      <c r="I55" s="21"/>
      <c r="J55" s="6" t="str">
        <f>SUBSTITUTE(SUBSTITUTE(SUBSTITUTE(SUBSTITUTE(Таблица33[[#This Row],[Par. ]],"а","a"),"б","b"),"в","v"),"г","g")</f>
        <v>I.5.6</v>
      </c>
      <c r="K55" s="6" t="str">
        <f>SUBSTITUTE(SUBSTITUTE(Таблица33[[#This Row],[Периодичност]],"Г","G"),"М","M")</f>
        <v>6M</v>
      </c>
      <c r="L55" s="6" t="str">
        <f>_xlfn.TEXTJOIN("-",,Таблица33[[#This Row],[Столбец4]],Таблица33[[#This Row],[Reserved]],Таблица33[[#This Row],[Столбец1]])</f>
        <v>I.5.6-00-6M</v>
      </c>
      <c r="M55" s="6" t="str">
        <f>_xlfn.XLOOKUP(Таблица33[[#This Row],[Столбец2]],[1]!Status[InPrPer],[1]!Status[Status],,0,1)</f>
        <v>Согласован Заказчиком (code A)</v>
      </c>
    </row>
    <row r="56" spans="1:13" ht="30" x14ac:dyDescent="0.25">
      <c r="A56" s="3">
        <f>ROW()-ROW(Таблица33[[#Headers],[N]])</f>
        <v>55</v>
      </c>
      <c r="B56" s="5" t="s">
        <v>102</v>
      </c>
      <c r="C56" s="1" t="s">
        <v>103</v>
      </c>
      <c r="D56" s="1" t="s">
        <v>104</v>
      </c>
      <c r="E56" s="9" t="s">
        <v>30</v>
      </c>
      <c r="F56" s="6">
        <v>0</v>
      </c>
      <c r="G56" s="6" t="s">
        <v>464</v>
      </c>
      <c r="H56" s="19" t="s">
        <v>484</v>
      </c>
      <c r="I56" s="21"/>
      <c r="J56" s="6" t="str">
        <f>SUBSTITUTE(SUBSTITUTE(SUBSTITUTE(SUBSTITUTE(Таблица33[[#This Row],[Par. ]],"а","a"),"б","b"),"в","v"),"г","g")</f>
        <v>I.5.7</v>
      </c>
      <c r="K56" s="6" t="str">
        <f>SUBSTITUTE(SUBSTITUTE(Таблица33[[#This Row],[Периодичност]],"Г","G"),"М","M")</f>
        <v>3M</v>
      </c>
      <c r="L56" s="6" t="str">
        <f>_xlfn.TEXTJOIN("-",,Таблица33[[#This Row],[Столбец4]],Таблица33[[#This Row],[Reserved]],Таблица33[[#This Row],[Столбец1]])</f>
        <v>I.5.7-00-3M</v>
      </c>
      <c r="M56" s="6" t="str">
        <f>_xlfn.XLOOKUP(Таблица33[[#This Row],[Столбец2]],[1]!Status[InPrPer],[1]!Status[Status],,0,1)</f>
        <v>Согласован Заказчиком (code A)</v>
      </c>
    </row>
    <row r="57" spans="1:13" ht="30" x14ac:dyDescent="0.25">
      <c r="A57" s="3">
        <f>ROW()-ROW(Таблица33[[#Headers],[N]])</f>
        <v>56</v>
      </c>
      <c r="B57" s="5" t="s">
        <v>102</v>
      </c>
      <c r="C57" s="1" t="s">
        <v>103</v>
      </c>
      <c r="D57" s="1" t="s">
        <v>104</v>
      </c>
      <c r="E57" s="9" t="s">
        <v>8</v>
      </c>
      <c r="F57" s="6">
        <v>0</v>
      </c>
      <c r="G57" s="6" t="s">
        <v>464</v>
      </c>
      <c r="H57" s="19" t="s">
        <v>484</v>
      </c>
      <c r="I57" s="21"/>
      <c r="J57" s="6" t="str">
        <f>SUBSTITUTE(SUBSTITUTE(SUBSTITUTE(SUBSTITUTE(Таблица33[[#This Row],[Par. ]],"а","a"),"б","b"),"в","v"),"г","g")</f>
        <v>I.5.7</v>
      </c>
      <c r="K57" s="6" t="str">
        <f>SUBSTITUTE(SUBSTITUTE(Таблица33[[#This Row],[Периодичност]],"Г","G"),"М","M")</f>
        <v>6M</v>
      </c>
      <c r="L57" s="6" t="str">
        <f>_xlfn.TEXTJOIN("-",,Таблица33[[#This Row],[Столбец4]],Таблица33[[#This Row],[Reserved]],Таблица33[[#This Row],[Столбец1]])</f>
        <v>I.5.7-00-6M</v>
      </c>
      <c r="M57" s="6" t="str">
        <f>_xlfn.XLOOKUP(Таблица33[[#This Row],[Столбец2]],[1]!Status[InPrPer],[1]!Status[Status],,0,1)</f>
        <v>Согласован Заказчиком (code A)</v>
      </c>
    </row>
    <row r="58" spans="1:13" ht="45" x14ac:dyDescent="0.25">
      <c r="A58" s="3">
        <f>ROW()-ROW(Таблица33[[#Headers],[N]])</f>
        <v>57</v>
      </c>
      <c r="B58" s="5" t="s">
        <v>105</v>
      </c>
      <c r="C58" s="1" t="s">
        <v>106</v>
      </c>
      <c r="D58" s="1" t="s">
        <v>107</v>
      </c>
      <c r="E58" s="9" t="s">
        <v>38</v>
      </c>
      <c r="F58" s="6" t="s">
        <v>495</v>
      </c>
      <c r="G58" s="6" t="s">
        <v>465</v>
      </c>
      <c r="H58" s="19" t="s">
        <v>485</v>
      </c>
      <c r="I58" s="21"/>
      <c r="J58" s="6" t="str">
        <f>SUBSTITUTE(SUBSTITUTE(SUBSTITUTE(SUBSTITUTE(Таблица33[[#This Row],[Par. ]],"а","a"),"б","b"),"в","v"),"г","g")</f>
        <v>I.5.8</v>
      </c>
      <c r="K58" s="6" t="str">
        <f>SUBSTITUTE(SUBSTITUTE(Таблица33[[#This Row],[Периодичност]],"Г","G"),"М","M")</f>
        <v>2M</v>
      </c>
      <c r="L58" s="6" t="str">
        <f>_xlfn.TEXTJOIN("-",,Таблица33[[#This Row],[Столбец4]],Таблица33[[#This Row],[Reserved]],Таблица33[[#This Row],[Столбец1]])</f>
        <v>I.5.8-01-2M</v>
      </c>
      <c r="M58" s="6" t="str">
        <f>_xlfn.XLOOKUP(Таблица33[[#This Row],[Столбец2]],[1]!Status[InPrPer],[1]!Status[Status],,0,1)</f>
        <v>Согласован Заказчиком (code A)</v>
      </c>
    </row>
    <row r="59" spans="1:13" ht="45" x14ac:dyDescent="0.25">
      <c r="A59" s="3">
        <f>ROW()-ROW(Таблица33[[#Headers],[N]])</f>
        <v>58</v>
      </c>
      <c r="B59" s="5" t="s">
        <v>105</v>
      </c>
      <c r="C59" s="1" t="s">
        <v>106</v>
      </c>
      <c r="D59" s="1" t="s">
        <v>107</v>
      </c>
      <c r="E59" s="9" t="s">
        <v>38</v>
      </c>
      <c r="F59" s="6">
        <v>0</v>
      </c>
      <c r="G59" s="6" t="s">
        <v>464</v>
      </c>
      <c r="H59" s="19" t="s">
        <v>486</v>
      </c>
      <c r="I59" s="21"/>
      <c r="J59" s="6" t="str">
        <f>SUBSTITUTE(SUBSTITUTE(SUBSTITUTE(SUBSTITUTE(Таблица33[[#This Row],[Par. ]],"а","a"),"б","b"),"в","v"),"г","g")</f>
        <v>I.5.8</v>
      </c>
      <c r="K59" s="6" t="str">
        <f>SUBSTITUTE(SUBSTITUTE(Таблица33[[#This Row],[Периодичност]],"Г","G"),"М","M")</f>
        <v>2M</v>
      </c>
      <c r="L59" s="6" t="str">
        <f>_xlfn.TEXTJOIN("-",,Таблица33[[#This Row],[Столбец4]],Таблица33[[#This Row],[Reserved]],Таблица33[[#This Row],[Столбец1]])</f>
        <v>I.5.8-02-2M</v>
      </c>
      <c r="M59" s="6" t="str">
        <f>_xlfn.XLOOKUP(Таблица33[[#This Row],[Столбец2]],[1]!Status[InPrPer],[1]!Status[Status],,0,1)</f>
        <v>Согласован Заказчиком (code A)</v>
      </c>
    </row>
    <row r="60" spans="1:13" ht="45" x14ac:dyDescent="0.25">
      <c r="A60" s="3">
        <f>ROW()-ROW(Таблица33[[#Headers],[N]])</f>
        <v>59</v>
      </c>
      <c r="B60" s="5" t="s">
        <v>105</v>
      </c>
      <c r="C60" s="1" t="s">
        <v>106</v>
      </c>
      <c r="D60" s="1" t="s">
        <v>107</v>
      </c>
      <c r="E60" s="9" t="s">
        <v>8</v>
      </c>
      <c r="F60" s="6" t="s">
        <v>495</v>
      </c>
      <c r="G60" s="6" t="s">
        <v>465</v>
      </c>
      <c r="H60" s="19" t="s">
        <v>485</v>
      </c>
      <c r="I60" s="21"/>
      <c r="J60" s="6" t="str">
        <f>SUBSTITUTE(SUBSTITUTE(SUBSTITUTE(SUBSTITUTE(Таблица33[[#This Row],[Par. ]],"а","a"),"б","b"),"в","v"),"г","g")</f>
        <v>I.5.8</v>
      </c>
      <c r="K60" s="6" t="str">
        <f>SUBSTITUTE(SUBSTITUTE(Таблица33[[#This Row],[Периодичност]],"Г","G"),"М","M")</f>
        <v>6M</v>
      </c>
      <c r="L60" s="6" t="str">
        <f>_xlfn.TEXTJOIN("-",,Таблица33[[#This Row],[Столбец4]],Таблица33[[#This Row],[Reserved]],Таблица33[[#This Row],[Столбец1]])</f>
        <v>I.5.8-01-6M</v>
      </c>
      <c r="M60" s="6" t="str">
        <f>_xlfn.XLOOKUP(Таблица33[[#This Row],[Столбец2]],[1]!Status[InPrPer],[1]!Status[Status],,0,1)</f>
        <v>Согласован Заказчиком (code A)</v>
      </c>
    </row>
    <row r="61" spans="1:13" ht="45" x14ac:dyDescent="0.25">
      <c r="A61" s="3">
        <f>ROW()-ROW(Таблица33[[#Headers],[N]])</f>
        <v>60</v>
      </c>
      <c r="B61" s="5" t="s">
        <v>105</v>
      </c>
      <c r="C61" s="1" t="s">
        <v>106</v>
      </c>
      <c r="D61" s="1" t="s">
        <v>107</v>
      </c>
      <c r="E61" s="9" t="s">
        <v>8</v>
      </c>
      <c r="F61" s="6" t="s">
        <v>496</v>
      </c>
      <c r="G61" s="6" t="s">
        <v>497</v>
      </c>
      <c r="H61" s="19" t="s">
        <v>486</v>
      </c>
      <c r="I61" s="21"/>
      <c r="J61" s="6" t="str">
        <f>SUBSTITUTE(SUBSTITUTE(SUBSTITUTE(SUBSTITUTE(Таблица33[[#This Row],[Par. ]],"а","a"),"б","b"),"в","v"),"г","g")</f>
        <v>I.5.8</v>
      </c>
      <c r="K61" s="6" t="str">
        <f>SUBSTITUTE(SUBSTITUTE(Таблица33[[#This Row],[Периодичност]],"Г","G"),"М","M")</f>
        <v>6M</v>
      </c>
      <c r="L61" s="6" t="str">
        <f>_xlfn.TEXTJOIN("-",,Таблица33[[#This Row],[Столбец4]],Таблица33[[#This Row],[Reserved]],Таблица33[[#This Row],[Столбец1]])</f>
        <v>I.5.8-02-6M</v>
      </c>
      <c r="M61" s="6" t="str">
        <f>_xlfn.XLOOKUP(Таблица33[[#This Row],[Столбец2]],[1]!Status[InPrPer],[1]!Status[Status],,0,1)</f>
        <v>Согласован Заказчиком (code A)</v>
      </c>
    </row>
    <row r="62" spans="1:13" x14ac:dyDescent="0.25">
      <c r="A62" s="3">
        <f>ROW()-ROW(Таблица33[[#Headers],[N]])</f>
        <v>61</v>
      </c>
      <c r="B62" s="3" t="s">
        <v>108</v>
      </c>
      <c r="C62" s="1" t="s">
        <v>109</v>
      </c>
      <c r="D62" s="1" t="s">
        <v>110</v>
      </c>
      <c r="E62" s="9" t="s">
        <v>30</v>
      </c>
      <c r="F62" s="6" t="s">
        <v>98</v>
      </c>
      <c r="G62" s="6" t="s">
        <v>458</v>
      </c>
      <c r="H62" s="19" t="s">
        <v>484</v>
      </c>
      <c r="I62" s="21"/>
      <c r="J62" s="6" t="str">
        <f>SUBSTITUTE(SUBSTITUTE(SUBSTITUTE(SUBSTITUTE(Таблица33[[#This Row],[Par. ]],"а","a"),"б","b"),"в","v"),"г","g")</f>
        <v>I.5.9</v>
      </c>
      <c r="K62" s="6" t="str">
        <f>SUBSTITUTE(SUBSTITUTE(Таблица33[[#This Row],[Периодичност]],"Г","G"),"М","M")</f>
        <v>3M</v>
      </c>
      <c r="L62" s="6" t="str">
        <f>_xlfn.TEXTJOIN("-",,Таблица33[[#This Row],[Столбец4]],Таблица33[[#This Row],[Reserved]],Таблица33[[#This Row],[Столбец1]])</f>
        <v>I.5.9-00-3M</v>
      </c>
      <c r="M62" s="6" t="str">
        <f>_xlfn.XLOOKUP(Таблица33[[#This Row],[Столбец2]],[1]!Status[InPrPer],[1]!Status[Status],,0,1)</f>
        <v>Согласован Заказчиком (code A)</v>
      </c>
    </row>
    <row r="63" spans="1:13" x14ac:dyDescent="0.25">
      <c r="A63" s="3">
        <f>ROW()-ROW(Таблица33[[#Headers],[N]])</f>
        <v>62</v>
      </c>
      <c r="B63" s="3" t="s">
        <v>108</v>
      </c>
      <c r="C63" s="1" t="s">
        <v>109</v>
      </c>
      <c r="D63" s="1" t="s">
        <v>110</v>
      </c>
      <c r="E63" s="9" t="s">
        <v>8</v>
      </c>
      <c r="F63" s="6" t="s">
        <v>98</v>
      </c>
      <c r="G63" s="6" t="s">
        <v>458</v>
      </c>
      <c r="H63" s="19" t="s">
        <v>484</v>
      </c>
      <c r="I63" s="21"/>
      <c r="J63" s="6" t="str">
        <f>SUBSTITUTE(SUBSTITUTE(SUBSTITUTE(SUBSTITUTE(Таблица33[[#This Row],[Par. ]],"а","a"),"б","b"),"в","v"),"г","g")</f>
        <v>I.5.9</v>
      </c>
      <c r="K63" s="6" t="str">
        <f>SUBSTITUTE(SUBSTITUTE(Таблица33[[#This Row],[Периодичност]],"Г","G"),"М","M")</f>
        <v>6M</v>
      </c>
      <c r="L63" s="6" t="str">
        <f>_xlfn.TEXTJOIN("-",,Таблица33[[#This Row],[Столбец4]],Таблица33[[#This Row],[Reserved]],Таблица33[[#This Row],[Столбец1]])</f>
        <v>I.5.9-00-6M</v>
      </c>
      <c r="M63" s="6" t="str">
        <f>_xlfn.XLOOKUP(Таблица33[[#This Row],[Столбец2]],[1]!Status[InPrPer],[1]!Status[Status],,0,1)</f>
        <v>Формируется для отправки в GST</v>
      </c>
    </row>
    <row r="64" spans="1:13" x14ac:dyDescent="0.25">
      <c r="A64" s="3">
        <f>ROW()-ROW(Таблица33[[#Headers],[N]])</f>
        <v>63</v>
      </c>
      <c r="B64" s="3" t="s">
        <v>108</v>
      </c>
      <c r="C64" s="1" t="s">
        <v>109</v>
      </c>
      <c r="D64" s="1" t="s">
        <v>110</v>
      </c>
      <c r="E64" s="9" t="s">
        <v>68</v>
      </c>
      <c r="F64" s="6" t="s">
        <v>98</v>
      </c>
      <c r="G64" s="6" t="s">
        <v>458</v>
      </c>
      <c r="H64" s="19" t="s">
        <v>484</v>
      </c>
      <c r="I64" s="21"/>
      <c r="J64" s="6" t="str">
        <f>SUBSTITUTE(SUBSTITUTE(SUBSTITUTE(SUBSTITUTE(Таблица33[[#This Row],[Par. ]],"а","a"),"б","b"),"в","v"),"г","g")</f>
        <v>I.5.9</v>
      </c>
      <c r="K64" s="6" t="str">
        <f>SUBSTITUTE(SUBSTITUTE(Таблица33[[#This Row],[Периодичност]],"Г","G"),"М","M")</f>
        <v>5G</v>
      </c>
      <c r="L64" s="6" t="str">
        <f>_xlfn.TEXTJOIN("-",,Таблица33[[#This Row],[Столбец4]],Таблица33[[#This Row],[Reserved]],Таблица33[[#This Row],[Столбец1]])</f>
        <v>I.5.9-00-5G</v>
      </c>
      <c r="M64" s="6" t="str">
        <f>_xlfn.XLOOKUP(Таблица33[[#This Row],[Столбец2]],[1]!Status[InPrPer],[1]!Status[Status],,0,1)</f>
        <v>Согласован Заказчиком (code A)</v>
      </c>
    </row>
    <row r="65" spans="1:13" ht="30" x14ac:dyDescent="0.25">
      <c r="A65" s="3">
        <f>ROW()-ROW(Таблица33[[#Headers],[N]])</f>
        <v>64</v>
      </c>
      <c r="B65" s="5" t="s">
        <v>111</v>
      </c>
      <c r="C65" s="1" t="s">
        <v>112</v>
      </c>
      <c r="D65" s="1" t="s">
        <v>113</v>
      </c>
      <c r="E65" s="9" t="s">
        <v>30</v>
      </c>
      <c r="F65" s="6">
        <v>0</v>
      </c>
      <c r="G65" s="6" t="s">
        <v>464</v>
      </c>
      <c r="H65" s="19" t="s">
        <v>485</v>
      </c>
      <c r="I65" s="21" t="s">
        <v>498</v>
      </c>
      <c r="J65" s="6" t="str">
        <f>SUBSTITUTE(SUBSTITUTE(SUBSTITUTE(SUBSTITUTE(Таблица33[[#This Row],[Par. ]],"а","a"),"б","b"),"в","v"),"г","g")</f>
        <v>I.5.10</v>
      </c>
      <c r="K65" s="6" t="str">
        <f>SUBSTITUTE(SUBSTITUTE(Таблица33[[#This Row],[Периодичност]],"Г","G"),"М","M")</f>
        <v>3M</v>
      </c>
      <c r="L65" s="6" t="str">
        <f>_xlfn.TEXTJOIN("-",,Таблица33[[#This Row],[Столбец4]],Таблица33[[#This Row],[Reserved]],Таблица33[[#This Row],[Столбец1]])</f>
        <v>I.5.10-01-3M</v>
      </c>
      <c r="M65" s="6" t="str">
        <f>_xlfn.XLOOKUP(Таблица33[[#This Row],[Столбец2]],[1]!Status[InPrPer],[1]!Status[Status],,0,1)</f>
        <v>Согласован Заказчиком (code A)</v>
      </c>
    </row>
    <row r="66" spans="1:13" ht="30" x14ac:dyDescent="0.25">
      <c r="A66" s="3">
        <f>ROW()-ROW(Таблица33[[#Headers],[N]])</f>
        <v>65</v>
      </c>
      <c r="B66" s="5" t="s">
        <v>111</v>
      </c>
      <c r="C66" s="1" t="s">
        <v>112</v>
      </c>
      <c r="D66" s="1" t="s">
        <v>113</v>
      </c>
      <c r="E66" s="9" t="s">
        <v>30</v>
      </c>
      <c r="F66" s="6">
        <v>0</v>
      </c>
      <c r="G66" s="6" t="s">
        <v>464</v>
      </c>
      <c r="H66" s="19" t="s">
        <v>486</v>
      </c>
      <c r="I66" s="21" t="s">
        <v>499</v>
      </c>
      <c r="J66" s="6" t="str">
        <f>SUBSTITUTE(SUBSTITUTE(SUBSTITUTE(SUBSTITUTE(Таблица33[[#This Row],[Par. ]],"а","a"),"б","b"),"в","v"),"г","g")</f>
        <v>I.5.10</v>
      </c>
      <c r="K66" s="6" t="str">
        <f>SUBSTITUTE(SUBSTITUTE(Таблица33[[#This Row],[Периодичност]],"Г","G"),"М","M")</f>
        <v>3M</v>
      </c>
      <c r="L66" s="6" t="str">
        <f>_xlfn.TEXTJOIN("-",,Таблица33[[#This Row],[Столбец4]],Таблица33[[#This Row],[Reserved]],Таблица33[[#This Row],[Столбец1]])</f>
        <v>I.5.10-02-3M</v>
      </c>
      <c r="M66" s="6" t="str">
        <f>_xlfn.XLOOKUP(Таблица33[[#This Row],[Столбец2]],[1]!Status[InPrPer],[1]!Status[Status],,0,1)</f>
        <v>Согласован Заказчиком (code A)</v>
      </c>
    </row>
    <row r="67" spans="1:13" ht="30" x14ac:dyDescent="0.25">
      <c r="A67" s="3">
        <f>ROW()-ROW(Таблица33[[#Headers],[N]])</f>
        <v>66</v>
      </c>
      <c r="B67" s="5" t="s">
        <v>111</v>
      </c>
      <c r="C67" s="1" t="s">
        <v>112</v>
      </c>
      <c r="D67" s="1" t="s">
        <v>113</v>
      </c>
      <c r="E67" s="9" t="s">
        <v>30</v>
      </c>
      <c r="F67" s="6">
        <v>0</v>
      </c>
      <c r="G67" s="6" t="s">
        <v>464</v>
      </c>
      <c r="H67" s="19" t="s">
        <v>494</v>
      </c>
      <c r="I67" s="21" t="s">
        <v>500</v>
      </c>
      <c r="J67" s="6" t="str">
        <f>SUBSTITUTE(SUBSTITUTE(SUBSTITUTE(SUBSTITUTE(Таблица33[[#This Row],[Par. ]],"а","a"),"б","b"),"в","v"),"г","g")</f>
        <v>I.5.10</v>
      </c>
      <c r="K67" s="6" t="str">
        <f>SUBSTITUTE(SUBSTITUTE(Таблица33[[#This Row],[Периодичност]],"Г","G"),"М","M")</f>
        <v>3M</v>
      </c>
      <c r="L67" s="6" t="str">
        <f>_xlfn.TEXTJOIN("-",,Таблица33[[#This Row],[Столбец4]],Таблица33[[#This Row],[Reserved]],Таблица33[[#This Row],[Столбец1]])</f>
        <v>I.5.10-03-3M</v>
      </c>
      <c r="M67" s="6" t="str">
        <f>_xlfn.XLOOKUP(Таблица33[[#This Row],[Столбец2]],[1]!Status[InPrPer],[1]!Status[Status],,0,1)</f>
        <v>Формируется для отправки в GST</v>
      </c>
    </row>
    <row r="68" spans="1:13" ht="30" x14ac:dyDescent="0.25">
      <c r="A68" s="3">
        <f>ROW()-ROW(Таблица33[[#Headers],[N]])</f>
        <v>67</v>
      </c>
      <c r="B68" s="5" t="s">
        <v>111</v>
      </c>
      <c r="C68" s="1" t="s">
        <v>112</v>
      </c>
      <c r="D68" s="1" t="s">
        <v>113</v>
      </c>
      <c r="E68" s="9" t="s">
        <v>8</v>
      </c>
      <c r="F68" s="6">
        <v>0</v>
      </c>
      <c r="G68" s="6" t="s">
        <v>464</v>
      </c>
      <c r="H68" s="19" t="s">
        <v>485</v>
      </c>
      <c r="I68" s="21" t="s">
        <v>498</v>
      </c>
      <c r="J68" s="6" t="str">
        <f>SUBSTITUTE(SUBSTITUTE(SUBSTITUTE(SUBSTITUTE(Таблица33[[#This Row],[Par. ]],"а","a"),"б","b"),"в","v"),"г","g")</f>
        <v>I.5.10</v>
      </c>
      <c r="K68" s="6" t="str">
        <f>SUBSTITUTE(SUBSTITUTE(Таблица33[[#This Row],[Периодичност]],"Г","G"),"М","M")</f>
        <v>6M</v>
      </c>
      <c r="L68" s="6" t="str">
        <f>_xlfn.TEXTJOIN("-",,Таблица33[[#This Row],[Столбец4]],Таблица33[[#This Row],[Reserved]],Таблица33[[#This Row],[Столбец1]])</f>
        <v>I.5.10-01-6M</v>
      </c>
      <c r="M68" s="6" t="str">
        <f>_xlfn.XLOOKUP(Таблица33[[#This Row],[Столбец2]],[1]!Status[InPrPer],[1]!Status[Status],,0,1)</f>
        <v>Согласован Заказчиком (code A)</v>
      </c>
    </row>
    <row r="69" spans="1:13" ht="30" x14ac:dyDescent="0.25">
      <c r="A69" s="3">
        <f>ROW()-ROW(Таблица33[[#Headers],[N]])</f>
        <v>68</v>
      </c>
      <c r="B69" s="5" t="s">
        <v>111</v>
      </c>
      <c r="C69" s="1" t="s">
        <v>112</v>
      </c>
      <c r="D69" s="1" t="s">
        <v>113</v>
      </c>
      <c r="E69" s="9" t="s">
        <v>8</v>
      </c>
      <c r="F69" s="6">
        <v>0</v>
      </c>
      <c r="G69" s="6" t="s">
        <v>464</v>
      </c>
      <c r="H69" s="19" t="s">
        <v>486</v>
      </c>
      <c r="I69" s="21" t="s">
        <v>499</v>
      </c>
      <c r="J69" s="6" t="str">
        <f>SUBSTITUTE(SUBSTITUTE(SUBSTITUTE(SUBSTITUTE(Таблица33[[#This Row],[Par. ]],"а","a"),"б","b"),"в","v"),"г","g")</f>
        <v>I.5.10</v>
      </c>
      <c r="K69" s="6" t="str">
        <f>SUBSTITUTE(SUBSTITUTE(Таблица33[[#This Row],[Периодичност]],"Г","G"),"М","M")</f>
        <v>6M</v>
      </c>
      <c r="L69" s="6" t="str">
        <f>_xlfn.TEXTJOIN("-",,Таблица33[[#This Row],[Столбец4]],Таблица33[[#This Row],[Reserved]],Таблица33[[#This Row],[Столбец1]])</f>
        <v>I.5.10-02-6M</v>
      </c>
      <c r="M69" s="6" t="str">
        <f>_xlfn.XLOOKUP(Таблица33[[#This Row],[Столбец2]],[1]!Status[InPrPer],[1]!Status[Status],,0,1)</f>
        <v>Согласован Заказчиком (code A)</v>
      </c>
    </row>
    <row r="70" spans="1:13" ht="30" x14ac:dyDescent="0.25">
      <c r="A70" s="3">
        <f>ROW()-ROW(Таблица33[[#Headers],[N]])</f>
        <v>69</v>
      </c>
      <c r="B70" s="5" t="s">
        <v>111</v>
      </c>
      <c r="C70" s="1" t="s">
        <v>112</v>
      </c>
      <c r="D70" s="1" t="s">
        <v>113</v>
      </c>
      <c r="E70" s="9" t="s">
        <v>8</v>
      </c>
      <c r="F70" s="6">
        <v>0</v>
      </c>
      <c r="G70" s="6" t="s">
        <v>464</v>
      </c>
      <c r="H70" s="19" t="s">
        <v>494</v>
      </c>
      <c r="I70" s="21" t="s">
        <v>500</v>
      </c>
      <c r="J70" s="6" t="str">
        <f>SUBSTITUTE(SUBSTITUTE(SUBSTITUTE(SUBSTITUTE(Таблица33[[#This Row],[Par. ]],"а","a"),"б","b"),"в","v"),"г","g")</f>
        <v>I.5.10</v>
      </c>
      <c r="K70" s="6" t="str">
        <f>SUBSTITUTE(SUBSTITUTE(Таблица33[[#This Row],[Периодичност]],"Г","G"),"М","M")</f>
        <v>6M</v>
      </c>
      <c r="L70" s="6" t="str">
        <f>_xlfn.TEXTJOIN("-",,Таблица33[[#This Row],[Столбец4]],Таблица33[[#This Row],[Reserved]],Таблица33[[#This Row],[Столбец1]])</f>
        <v>I.5.10-03-6M</v>
      </c>
      <c r="M70" s="6" t="str">
        <f>_xlfn.XLOOKUP(Таблица33[[#This Row],[Столбец2]],[1]!Status[InPrPer],[1]!Status[Status],,0,1)</f>
        <v>Формируется для отправки в GST</v>
      </c>
    </row>
    <row r="71" spans="1:13" x14ac:dyDescent="0.25">
      <c r="A71" s="3">
        <f>ROW()-ROW(Таблица33[[#Headers],[N]])</f>
        <v>70</v>
      </c>
      <c r="B71" s="5" t="s">
        <v>114</v>
      </c>
      <c r="C71" s="1" t="s">
        <v>115</v>
      </c>
      <c r="D71" s="1" t="s">
        <v>116</v>
      </c>
      <c r="E71" s="9" t="s">
        <v>30</v>
      </c>
      <c r="F71" s="6">
        <v>0</v>
      </c>
      <c r="G71" s="6" t="s">
        <v>464</v>
      </c>
      <c r="H71" s="19" t="s">
        <v>484</v>
      </c>
      <c r="I71" s="21"/>
      <c r="J71" s="6" t="str">
        <f>SUBSTITUTE(SUBSTITUTE(SUBSTITUTE(SUBSTITUTE(Таблица33[[#This Row],[Par. ]],"а","a"),"б","b"),"в","v"),"г","g")</f>
        <v>I.5.11</v>
      </c>
      <c r="K71" s="6" t="str">
        <f>SUBSTITUTE(SUBSTITUTE(Таблица33[[#This Row],[Периодичност]],"Г","G"),"М","M")</f>
        <v>3M</v>
      </c>
      <c r="L71" s="6" t="str">
        <f>_xlfn.TEXTJOIN("-",,Таблица33[[#This Row],[Столбец4]],Таблица33[[#This Row],[Reserved]],Таблица33[[#This Row],[Столбец1]])</f>
        <v>I.5.11-00-3M</v>
      </c>
      <c r="M71" s="6" t="str">
        <f>_xlfn.XLOOKUP(Таблица33[[#This Row],[Столбец2]],[1]!Status[InPrPer],[1]!Status[Status],,0,1)</f>
        <v>Согласован Заказчиком (code A)</v>
      </c>
    </row>
    <row r="72" spans="1:13" x14ac:dyDescent="0.25">
      <c r="A72" s="3">
        <f>ROW()-ROW(Таблица33[[#Headers],[N]])</f>
        <v>71</v>
      </c>
      <c r="B72" s="5" t="s">
        <v>114</v>
      </c>
      <c r="C72" s="1" t="s">
        <v>115</v>
      </c>
      <c r="D72" s="1" t="s">
        <v>116</v>
      </c>
      <c r="E72" s="9" t="s">
        <v>8</v>
      </c>
      <c r="F72" s="6">
        <v>0</v>
      </c>
      <c r="G72" s="6" t="s">
        <v>464</v>
      </c>
      <c r="H72" s="19" t="s">
        <v>484</v>
      </c>
      <c r="I72" s="21"/>
      <c r="J72" s="6" t="str">
        <f>SUBSTITUTE(SUBSTITUTE(SUBSTITUTE(SUBSTITUTE(Таблица33[[#This Row],[Par. ]],"а","a"),"б","b"),"в","v"),"г","g")</f>
        <v>I.5.11</v>
      </c>
      <c r="K72" s="6" t="str">
        <f>SUBSTITUTE(SUBSTITUTE(Таблица33[[#This Row],[Периодичност]],"Г","G"),"М","M")</f>
        <v>6M</v>
      </c>
      <c r="L72" s="6" t="str">
        <f>_xlfn.TEXTJOIN("-",,Таблица33[[#This Row],[Столбец4]],Таблица33[[#This Row],[Reserved]],Таблица33[[#This Row],[Столбец1]])</f>
        <v>I.5.11-00-6M</v>
      </c>
      <c r="M72" s="6" t="str">
        <f>_xlfn.XLOOKUP(Таблица33[[#This Row],[Столбец2]],[1]!Status[InPrPer],[1]!Status[Status],,0,1)</f>
        <v>Согласован Заказчиком (code A)</v>
      </c>
    </row>
    <row r="73" spans="1:13" x14ac:dyDescent="0.25">
      <c r="A73" s="3">
        <f>ROW()-ROW(Таблица33[[#Headers],[N]])</f>
        <v>72</v>
      </c>
      <c r="B73" s="5" t="s">
        <v>114</v>
      </c>
      <c r="C73" s="1" t="s">
        <v>115</v>
      </c>
      <c r="D73" s="1" t="s">
        <v>116</v>
      </c>
      <c r="E73" s="9" t="s">
        <v>26</v>
      </c>
      <c r="F73" s="6">
        <v>0</v>
      </c>
      <c r="G73" s="6" t="s">
        <v>464</v>
      </c>
      <c r="H73" s="19" t="s">
        <v>484</v>
      </c>
      <c r="I73" s="21"/>
      <c r="J73" s="6" t="str">
        <f>SUBSTITUTE(SUBSTITUTE(SUBSTITUTE(SUBSTITUTE(Таблица33[[#This Row],[Par. ]],"а","a"),"б","b"),"в","v"),"г","g")</f>
        <v>I.5.11</v>
      </c>
      <c r="K73" s="6" t="str">
        <f>SUBSTITUTE(SUBSTITUTE(Таблица33[[#This Row],[Периодичност]],"Г","G"),"М","M")</f>
        <v>3G</v>
      </c>
      <c r="L73" s="6" t="str">
        <f>_xlfn.TEXTJOIN("-",,Таблица33[[#This Row],[Столбец4]],Таблица33[[#This Row],[Reserved]],Таблица33[[#This Row],[Столбец1]])</f>
        <v>I.5.11-00-3G</v>
      </c>
      <c r="M73" s="6" t="str">
        <f>_xlfn.XLOOKUP(Таблица33[[#This Row],[Столбец2]],[1]!Status[InPrPer],[1]!Status[Status],,0,1)</f>
        <v>Формируется для отправки в GST</v>
      </c>
    </row>
    <row r="74" spans="1:13" x14ac:dyDescent="0.25">
      <c r="A74" s="3">
        <f>ROW()-ROW(Таблица33[[#Headers],[N]])</f>
        <v>73</v>
      </c>
      <c r="B74" s="5" t="s">
        <v>117</v>
      </c>
      <c r="C74" s="1" t="s">
        <v>118</v>
      </c>
      <c r="D74" s="1" t="s">
        <v>119</v>
      </c>
      <c r="E74" s="9" t="s">
        <v>30</v>
      </c>
      <c r="F74" s="6" t="s">
        <v>98</v>
      </c>
      <c r="G74" s="6" t="s">
        <v>458</v>
      </c>
      <c r="H74" s="19" t="s">
        <v>484</v>
      </c>
      <c r="I74" s="21"/>
      <c r="J74" s="6" t="str">
        <f>SUBSTITUTE(SUBSTITUTE(SUBSTITUTE(SUBSTITUTE(Таблица33[[#This Row],[Par. ]],"а","a"),"б","b"),"в","v"),"г","g")</f>
        <v>I.5.12</v>
      </c>
      <c r="K74" s="6" t="str">
        <f>SUBSTITUTE(SUBSTITUTE(Таблица33[[#This Row],[Периодичност]],"Г","G"),"М","M")</f>
        <v>3M</v>
      </c>
      <c r="L74" s="6" t="str">
        <f>_xlfn.TEXTJOIN("-",,Таблица33[[#This Row],[Столбец4]],Таблица33[[#This Row],[Reserved]],Таблица33[[#This Row],[Столбец1]])</f>
        <v>I.5.12-00-3M</v>
      </c>
      <c r="M74" s="6" t="str">
        <f>_xlfn.XLOOKUP(Таблица33[[#This Row],[Столбец2]],[1]!Status[InPrPer],[1]!Status[Status],,0,1)</f>
        <v>Согласован Заказчиком (code A)</v>
      </c>
    </row>
    <row r="75" spans="1:13" x14ac:dyDescent="0.25">
      <c r="A75" s="3">
        <f>ROW()-ROW(Таблица33[[#Headers],[N]])</f>
        <v>74</v>
      </c>
      <c r="B75" s="5" t="s">
        <v>117</v>
      </c>
      <c r="C75" s="1" t="s">
        <v>118</v>
      </c>
      <c r="D75" s="1" t="s">
        <v>119</v>
      </c>
      <c r="E75" s="9" t="s">
        <v>8</v>
      </c>
      <c r="F75" s="6" t="s">
        <v>98</v>
      </c>
      <c r="G75" s="6" t="s">
        <v>458</v>
      </c>
      <c r="H75" s="19" t="s">
        <v>484</v>
      </c>
      <c r="I75" s="21"/>
      <c r="J75" s="6" t="str">
        <f>SUBSTITUTE(SUBSTITUTE(SUBSTITUTE(SUBSTITUTE(Таблица33[[#This Row],[Par. ]],"а","a"),"б","b"),"в","v"),"г","g")</f>
        <v>I.5.12</v>
      </c>
      <c r="K75" s="6" t="str">
        <f>SUBSTITUTE(SUBSTITUTE(Таблица33[[#This Row],[Периодичност]],"Г","G"),"М","M")</f>
        <v>6M</v>
      </c>
      <c r="L75" s="6" t="str">
        <f>_xlfn.TEXTJOIN("-",,Таблица33[[#This Row],[Столбец4]],Таблица33[[#This Row],[Reserved]],Таблица33[[#This Row],[Столбец1]])</f>
        <v>I.5.12-00-6M</v>
      </c>
      <c r="M75" s="6" t="str">
        <f>_xlfn.XLOOKUP(Таблица33[[#This Row],[Столбец2]],[1]!Status[InPrPer],[1]!Status[Status],,0,1)</f>
        <v>Формируется для отправки в GST</v>
      </c>
    </row>
    <row r="76" spans="1:13" x14ac:dyDescent="0.25">
      <c r="A76" s="3">
        <f>ROW()-ROW(Таблица33[[#Headers],[N]])</f>
        <v>75</v>
      </c>
      <c r="B76" s="5" t="s">
        <v>117</v>
      </c>
      <c r="C76" s="1" t="s">
        <v>118</v>
      </c>
      <c r="D76" s="1" t="s">
        <v>119</v>
      </c>
      <c r="E76" s="9" t="s">
        <v>68</v>
      </c>
      <c r="F76" s="6" t="s">
        <v>98</v>
      </c>
      <c r="G76" s="6" t="s">
        <v>458</v>
      </c>
      <c r="H76" s="19" t="s">
        <v>484</v>
      </c>
      <c r="I76" s="21"/>
      <c r="J76" s="6" t="str">
        <f>SUBSTITUTE(SUBSTITUTE(SUBSTITUTE(SUBSTITUTE(Таблица33[[#This Row],[Par. ]],"а","a"),"б","b"),"в","v"),"г","g")</f>
        <v>I.5.12</v>
      </c>
      <c r="K76" s="6" t="str">
        <f>SUBSTITUTE(SUBSTITUTE(Таблица33[[#This Row],[Периодичност]],"Г","G"),"М","M")</f>
        <v>5G</v>
      </c>
      <c r="L76" s="6" t="str">
        <f>_xlfn.TEXTJOIN("-",,Таблица33[[#This Row],[Столбец4]],Таблица33[[#This Row],[Reserved]],Таблица33[[#This Row],[Столбец1]])</f>
        <v>I.5.12-00-5G</v>
      </c>
      <c r="M76" s="6" t="str">
        <f>_xlfn.XLOOKUP(Таблица33[[#This Row],[Столбец2]],[1]!Status[InPrPer],[1]!Status[Status],,0,1)</f>
        <v>Согласован Заказчиком (code A)</v>
      </c>
    </row>
    <row r="77" spans="1:13" ht="60" x14ac:dyDescent="0.25">
      <c r="A77" s="3">
        <f>ROW()-ROW(Таблица33[[#Headers],[N]])</f>
        <v>76</v>
      </c>
      <c r="B77" s="5" t="s">
        <v>120</v>
      </c>
      <c r="C77" s="1" t="s">
        <v>121</v>
      </c>
      <c r="D77" s="1" t="s">
        <v>122</v>
      </c>
      <c r="E77" s="9" t="s">
        <v>30</v>
      </c>
      <c r="F77" s="6" t="s">
        <v>123</v>
      </c>
      <c r="G77" s="6" t="s">
        <v>462</v>
      </c>
      <c r="H77" s="19" t="s">
        <v>484</v>
      </c>
      <c r="I77" s="21"/>
      <c r="J77" s="6" t="str">
        <f>SUBSTITUTE(SUBSTITUTE(SUBSTITUTE(SUBSTITUTE(Таблица33[[#This Row],[Par. ]],"а","a"),"б","b"),"в","v"),"г","g")</f>
        <v>I.5.13</v>
      </c>
      <c r="K77" s="6" t="str">
        <f>SUBSTITUTE(SUBSTITUTE(Таблица33[[#This Row],[Периодичност]],"Г","G"),"М","M")</f>
        <v>3M</v>
      </c>
      <c r="L77" s="6" t="str">
        <f>_xlfn.TEXTJOIN("-",,Таблица33[[#This Row],[Столбец4]],Таблица33[[#This Row],[Reserved]],Таблица33[[#This Row],[Столбец1]])</f>
        <v>I.5.13-00-3M</v>
      </c>
      <c r="M77" s="6" t="str">
        <f>_xlfn.XLOOKUP(Таблица33[[#This Row],[Столбец2]],[1]!Status[InPrPer],[1]!Status[Status],,0,1)</f>
        <v>Согласован Заказчиком (code A)</v>
      </c>
    </row>
    <row r="78" spans="1:13" ht="60" x14ac:dyDescent="0.25">
      <c r="A78" s="3">
        <f>ROW()-ROW(Таблица33[[#Headers],[N]])</f>
        <v>77</v>
      </c>
      <c r="B78" s="5" t="s">
        <v>120</v>
      </c>
      <c r="C78" s="1" t="s">
        <v>121</v>
      </c>
      <c r="D78" s="1" t="s">
        <v>122</v>
      </c>
      <c r="E78" s="9" t="s">
        <v>8</v>
      </c>
      <c r="F78" s="6" t="s">
        <v>123</v>
      </c>
      <c r="G78" s="6" t="s">
        <v>462</v>
      </c>
      <c r="H78" s="19" t="s">
        <v>484</v>
      </c>
      <c r="I78" s="21"/>
      <c r="J78" s="6" t="str">
        <f>SUBSTITUTE(SUBSTITUTE(SUBSTITUTE(SUBSTITUTE(Таблица33[[#This Row],[Par. ]],"а","a"),"б","b"),"в","v"),"г","g")</f>
        <v>I.5.13</v>
      </c>
      <c r="K78" s="6" t="str">
        <f>SUBSTITUTE(SUBSTITUTE(Таблица33[[#This Row],[Периодичност]],"Г","G"),"М","M")</f>
        <v>6M</v>
      </c>
      <c r="L78" s="6" t="str">
        <f>_xlfn.TEXTJOIN("-",,Таблица33[[#This Row],[Столбец4]],Таблица33[[#This Row],[Reserved]],Таблица33[[#This Row],[Столбец1]])</f>
        <v>I.5.13-00-6M</v>
      </c>
      <c r="M78" s="6" t="str">
        <f>_xlfn.XLOOKUP(Таблица33[[#This Row],[Столбец2]],[1]!Status[InPrPer],[1]!Status[Status],,0,1)</f>
        <v>Согласован Заказчиком (code A)</v>
      </c>
    </row>
    <row r="79" spans="1:13" ht="30" x14ac:dyDescent="0.25">
      <c r="A79" s="3">
        <f>ROW()-ROW(Таблица33[[#Headers],[N]])</f>
        <v>78</v>
      </c>
      <c r="B79" s="5" t="s">
        <v>124</v>
      </c>
      <c r="C79" s="1" t="s">
        <v>125</v>
      </c>
      <c r="D79" s="1" t="s">
        <v>126</v>
      </c>
      <c r="E79" s="9" t="s">
        <v>30</v>
      </c>
      <c r="F79" s="6" t="s">
        <v>123</v>
      </c>
      <c r="G79" s="6" t="s">
        <v>462</v>
      </c>
      <c r="H79" s="19" t="s">
        <v>484</v>
      </c>
      <c r="I79" s="21"/>
      <c r="J79" s="6" t="str">
        <f>SUBSTITUTE(SUBSTITUTE(SUBSTITUTE(SUBSTITUTE(Таблица33[[#This Row],[Par. ]],"а","a"),"б","b"),"в","v"),"г","g")</f>
        <v>I.5.14</v>
      </c>
      <c r="K79" s="6" t="str">
        <f>SUBSTITUTE(SUBSTITUTE(Таблица33[[#This Row],[Периодичност]],"Г","G"),"М","M")</f>
        <v>3M</v>
      </c>
      <c r="L79" s="6" t="str">
        <f>_xlfn.TEXTJOIN("-",,Таблица33[[#This Row],[Столбец4]],Таблица33[[#This Row],[Reserved]],Таблица33[[#This Row],[Столбец1]])</f>
        <v>I.5.14-00-3M</v>
      </c>
      <c r="M79" s="6" t="str">
        <f>_xlfn.XLOOKUP(Таблица33[[#This Row],[Столбец2]],[1]!Status[InPrPer],[1]!Status[Status],,0,1)</f>
        <v>Согласован Заказчиком (code A)</v>
      </c>
    </row>
    <row r="80" spans="1:13" ht="30" x14ac:dyDescent="0.25">
      <c r="A80" s="3">
        <f>ROW()-ROW(Таблица33[[#Headers],[N]])</f>
        <v>79</v>
      </c>
      <c r="B80" s="5" t="s">
        <v>124</v>
      </c>
      <c r="C80" s="1" t="s">
        <v>125</v>
      </c>
      <c r="D80" s="1" t="s">
        <v>126</v>
      </c>
      <c r="E80" s="9" t="s">
        <v>8</v>
      </c>
      <c r="F80" s="6" t="s">
        <v>123</v>
      </c>
      <c r="G80" s="6" t="s">
        <v>462</v>
      </c>
      <c r="H80" s="19" t="s">
        <v>484</v>
      </c>
      <c r="I80" s="21"/>
      <c r="J80" s="6" t="str">
        <f>SUBSTITUTE(SUBSTITUTE(SUBSTITUTE(SUBSTITUTE(Таблица33[[#This Row],[Par. ]],"а","a"),"б","b"),"в","v"),"г","g")</f>
        <v>I.5.14</v>
      </c>
      <c r="K80" s="6" t="str">
        <f>SUBSTITUTE(SUBSTITUTE(Таблица33[[#This Row],[Периодичност]],"Г","G"),"М","M")</f>
        <v>6M</v>
      </c>
      <c r="L80" s="6" t="str">
        <f>_xlfn.TEXTJOIN("-",,Таблица33[[#This Row],[Столбец4]],Таблица33[[#This Row],[Reserved]],Таблица33[[#This Row],[Столбец1]])</f>
        <v>I.5.14-00-6M</v>
      </c>
      <c r="M80" s="6" t="str">
        <f>_xlfn.XLOOKUP(Таблица33[[#This Row],[Столбец2]],[1]!Status[InPrPer],[1]!Status[Status],,0,1)</f>
        <v>Согласован Заказчиком (code A)</v>
      </c>
    </row>
    <row r="81" spans="1:13" ht="45" x14ac:dyDescent="0.25">
      <c r="A81" s="3">
        <f>ROW()-ROW(Таблица33[[#Headers],[N]])</f>
        <v>80</v>
      </c>
      <c r="B81" s="5" t="s">
        <v>127</v>
      </c>
      <c r="C81" s="1" t="s">
        <v>128</v>
      </c>
      <c r="D81" s="1" t="s">
        <v>129</v>
      </c>
      <c r="E81" s="9" t="s">
        <v>38</v>
      </c>
      <c r="F81" s="6" t="s">
        <v>94</v>
      </c>
      <c r="G81" s="22" t="s">
        <v>465</v>
      </c>
      <c r="H81" s="19" t="s">
        <v>484</v>
      </c>
      <c r="I81" s="21"/>
      <c r="J81" s="6" t="str">
        <f>SUBSTITUTE(SUBSTITUTE(SUBSTITUTE(SUBSTITUTE(Таблица33[[#This Row],[Par. ]],"а","a"),"б","b"),"в","v"),"г","g")</f>
        <v>I.5.15</v>
      </c>
      <c r="K81" s="6" t="str">
        <f>SUBSTITUTE(SUBSTITUTE(Таблица33[[#This Row],[Периодичност]],"Г","G"),"М","M")</f>
        <v>2M</v>
      </c>
      <c r="L81" s="6" t="str">
        <f>_xlfn.TEXTJOIN("-",,Таблица33[[#This Row],[Столбец4]],Таблица33[[#This Row],[Reserved]],Таблица33[[#This Row],[Столбец1]])</f>
        <v>I.5.15-00-2M</v>
      </c>
      <c r="M81" s="6" t="str">
        <f>_xlfn.XLOOKUP(Таблица33[[#This Row],[Столбец2]],[1]!Status[InPrPer],[1]!Status[Status],,0,1)</f>
        <v>Согласован Заказчиком (code A)</v>
      </c>
    </row>
    <row r="82" spans="1:13" ht="45" x14ac:dyDescent="0.25">
      <c r="A82" s="3">
        <f>ROW()-ROW(Таблица33[[#Headers],[N]])</f>
        <v>81</v>
      </c>
      <c r="B82" s="5" t="s">
        <v>127</v>
      </c>
      <c r="C82" s="1" t="s">
        <v>128</v>
      </c>
      <c r="D82" s="1" t="s">
        <v>129</v>
      </c>
      <c r="E82" s="9" t="s">
        <v>8</v>
      </c>
      <c r="F82" s="6" t="s">
        <v>94</v>
      </c>
      <c r="G82" s="22" t="s">
        <v>465</v>
      </c>
      <c r="H82" s="19" t="s">
        <v>484</v>
      </c>
      <c r="I82" s="21"/>
      <c r="J82" s="6" t="str">
        <f>SUBSTITUTE(SUBSTITUTE(SUBSTITUTE(SUBSTITUTE(Таблица33[[#This Row],[Par. ]],"а","a"),"б","b"),"в","v"),"г","g")</f>
        <v>I.5.15</v>
      </c>
      <c r="K82" s="6" t="str">
        <f>SUBSTITUTE(SUBSTITUTE(Таблица33[[#This Row],[Периодичност]],"Г","G"),"М","M")</f>
        <v>6M</v>
      </c>
      <c r="L82" s="6" t="str">
        <f>_xlfn.TEXTJOIN("-",,Таблица33[[#This Row],[Столбец4]],Таблица33[[#This Row],[Reserved]],Таблица33[[#This Row],[Столбец1]])</f>
        <v>I.5.15-00-6M</v>
      </c>
      <c r="M82" s="6" t="str">
        <f>_xlfn.XLOOKUP(Таблица33[[#This Row],[Столбец2]],[1]!Status[InPrPer],[1]!Status[Status],,0,1)</f>
        <v>Согласован Заказчиком (code A)</v>
      </c>
    </row>
    <row r="83" spans="1:13" ht="45" x14ac:dyDescent="0.25">
      <c r="A83" s="3">
        <f>ROW()-ROW(Таблица33[[#Headers],[N]])</f>
        <v>82</v>
      </c>
      <c r="B83" s="5" t="s">
        <v>130</v>
      </c>
      <c r="C83" s="1" t="s">
        <v>131</v>
      </c>
      <c r="D83" s="1" t="s">
        <v>132</v>
      </c>
      <c r="E83" s="10" t="s">
        <v>3</v>
      </c>
      <c r="F83" s="6" t="s">
        <v>501</v>
      </c>
      <c r="G83" s="23" t="s">
        <v>502</v>
      </c>
      <c r="H83" s="19" t="s">
        <v>484</v>
      </c>
      <c r="I83" s="21"/>
      <c r="J83" s="6" t="str">
        <f>SUBSTITUTE(SUBSTITUTE(SUBSTITUTE(SUBSTITUTE(Таблица33[[#This Row],[Par. ]],"а","a"),"б","b"),"в","v"),"г","g")</f>
        <v>I.6.1</v>
      </c>
      <c r="K83" s="6" t="str">
        <f>SUBSTITUTE(SUBSTITUTE(Таблица33[[#This Row],[Периодичност]],"Г","G"),"М","M")</f>
        <v>1G</v>
      </c>
      <c r="L83" s="6" t="str">
        <f>_xlfn.TEXTJOIN("-",,Таблица33[[#This Row],[Столбец4]],Таблица33[[#This Row],[Reserved]],Таблица33[[#This Row],[Столбец1]])</f>
        <v>I.6.1-00-1G</v>
      </c>
      <c r="M83" s="6" t="str">
        <f>_xlfn.XLOOKUP(Таблица33[[#This Row],[Столбец2]],[1]!Status[InPrPer],[1]!Status[Status],,0,1)</f>
        <v>Согласован Заказчиком (code A)</v>
      </c>
    </row>
    <row r="84" spans="1:13" ht="60" x14ac:dyDescent="0.25">
      <c r="A84" s="3">
        <f>ROW()-ROW(Таблица33[[#Headers],[N]])</f>
        <v>83</v>
      </c>
      <c r="B84" s="5" t="s">
        <v>133</v>
      </c>
      <c r="C84" s="1" t="s">
        <v>134</v>
      </c>
      <c r="D84" s="1" t="s">
        <v>135</v>
      </c>
      <c r="E84" s="10" t="s">
        <v>3</v>
      </c>
      <c r="F84" s="6" t="s">
        <v>501</v>
      </c>
      <c r="G84" s="23" t="s">
        <v>502</v>
      </c>
      <c r="H84" s="19" t="s">
        <v>484</v>
      </c>
      <c r="I84" s="21"/>
      <c r="J84" s="6" t="str">
        <f>SUBSTITUTE(SUBSTITUTE(SUBSTITUTE(SUBSTITUTE(Таблица33[[#This Row],[Par. ]],"а","a"),"б","b"),"в","v"),"г","g")</f>
        <v>I.6.2</v>
      </c>
      <c r="K84" s="6" t="str">
        <f>SUBSTITUTE(SUBSTITUTE(Таблица33[[#This Row],[Периодичност]],"Г","G"),"М","M")</f>
        <v>1G</v>
      </c>
      <c r="L84" s="6" t="str">
        <f>_xlfn.TEXTJOIN("-",,Таблица33[[#This Row],[Столбец4]],Таблица33[[#This Row],[Reserved]],Таблица33[[#This Row],[Столбец1]])</f>
        <v>I.6.2-00-1G</v>
      </c>
      <c r="M84" s="6" t="str">
        <f>_xlfn.XLOOKUP(Таблица33[[#This Row],[Столбец2]],[1]!Status[InPrPer],[1]!Status[Status],,0,1)</f>
        <v>Согласован Заказчиком (code A)</v>
      </c>
    </row>
    <row r="85" spans="1:13" ht="45" x14ac:dyDescent="0.25">
      <c r="A85" s="3">
        <f>ROW()-ROW(Таблица33[[#Headers],[N]])</f>
        <v>84</v>
      </c>
      <c r="B85" s="5" t="s">
        <v>136</v>
      </c>
      <c r="C85" s="1" t="s">
        <v>137</v>
      </c>
      <c r="D85" s="1" t="s">
        <v>138</v>
      </c>
      <c r="E85" s="10" t="s">
        <v>3</v>
      </c>
      <c r="F85" s="6" t="s">
        <v>501</v>
      </c>
      <c r="G85" s="23" t="s">
        <v>502</v>
      </c>
      <c r="H85" s="19" t="s">
        <v>484</v>
      </c>
      <c r="I85" s="21"/>
      <c r="J85" s="6" t="str">
        <f>SUBSTITUTE(SUBSTITUTE(SUBSTITUTE(SUBSTITUTE(Таблица33[[#This Row],[Par. ]],"а","a"),"б","b"),"в","v"),"г","g")</f>
        <v>I.6.3</v>
      </c>
      <c r="K85" s="6" t="str">
        <f>SUBSTITUTE(SUBSTITUTE(Таблица33[[#This Row],[Периодичност]],"Г","G"),"М","M")</f>
        <v>1G</v>
      </c>
      <c r="L85" s="6" t="str">
        <f>_xlfn.TEXTJOIN("-",,Таблица33[[#This Row],[Столбец4]],Таблица33[[#This Row],[Reserved]],Таблица33[[#This Row],[Столбец1]])</f>
        <v>I.6.3-00-1G</v>
      </c>
      <c r="M85" s="6" t="str">
        <f>_xlfn.XLOOKUP(Таблица33[[#This Row],[Столбец2]],[1]!Status[InPrPer],[1]!Status[Status],,0,1)</f>
        <v>Согласован Заказчиком (code A)</v>
      </c>
    </row>
    <row r="86" spans="1:13" x14ac:dyDescent="0.25">
      <c r="A86" s="3">
        <f>ROW()-ROW(Таблица33[[#Headers],[N]])</f>
        <v>85</v>
      </c>
      <c r="B86" s="5" t="s">
        <v>139</v>
      </c>
      <c r="C86" s="1" t="s">
        <v>140</v>
      </c>
      <c r="D86" s="1" t="s">
        <v>141</v>
      </c>
      <c r="E86" s="9" t="s">
        <v>30</v>
      </c>
      <c r="F86" s="6" t="s">
        <v>142</v>
      </c>
      <c r="G86" s="6" t="s">
        <v>454</v>
      </c>
      <c r="H86" s="19" t="s">
        <v>484</v>
      </c>
      <c r="I86" s="21"/>
      <c r="J86" s="6" t="str">
        <f>SUBSTITUTE(SUBSTITUTE(SUBSTITUTE(SUBSTITUTE(Таблица33[[#This Row],[Par. ]],"а","a"),"б","b"),"в","v"),"г","g")</f>
        <v>I.6.4</v>
      </c>
      <c r="K86" s="6" t="str">
        <f>SUBSTITUTE(SUBSTITUTE(Таблица33[[#This Row],[Периодичност]],"Г","G"),"М","M")</f>
        <v>3M</v>
      </c>
      <c r="L86" s="6" t="str">
        <f>_xlfn.TEXTJOIN("-",,Таблица33[[#This Row],[Столбец4]],Таблица33[[#This Row],[Reserved]],Таблица33[[#This Row],[Столбец1]])</f>
        <v>I.6.4-00-3M</v>
      </c>
      <c r="M86" s="6" t="str">
        <f>_xlfn.XLOOKUP(Таблица33[[#This Row],[Столбец2]],[1]!Status[InPrPer],[1]!Status[Status],,0,1)</f>
        <v>Согласован Заказчиком (code A)</v>
      </c>
    </row>
    <row r="87" spans="1:13" x14ac:dyDescent="0.25">
      <c r="A87" s="3">
        <f>ROW()-ROW(Таблица33[[#Headers],[N]])</f>
        <v>86</v>
      </c>
      <c r="B87" s="5" t="s">
        <v>139</v>
      </c>
      <c r="C87" s="1" t="s">
        <v>140</v>
      </c>
      <c r="D87" s="1" t="s">
        <v>141</v>
      </c>
      <c r="E87" s="10" t="s">
        <v>3</v>
      </c>
      <c r="F87" s="6" t="s">
        <v>142</v>
      </c>
      <c r="G87" s="6" t="s">
        <v>454</v>
      </c>
      <c r="H87" s="19" t="s">
        <v>484</v>
      </c>
      <c r="I87" s="21"/>
      <c r="J87" s="6" t="str">
        <f>SUBSTITUTE(SUBSTITUTE(SUBSTITUTE(SUBSTITUTE(Таблица33[[#This Row],[Par. ]],"а","a"),"б","b"),"в","v"),"г","g")</f>
        <v>I.6.4</v>
      </c>
      <c r="K87" s="6" t="str">
        <f>SUBSTITUTE(SUBSTITUTE(Таблица33[[#This Row],[Периодичност]],"Г","G"),"М","M")</f>
        <v>1G</v>
      </c>
      <c r="L87" s="6" t="str">
        <f>_xlfn.TEXTJOIN("-",,Таблица33[[#This Row],[Столбец4]],Таблица33[[#This Row],[Reserved]],Таблица33[[#This Row],[Столбец1]])</f>
        <v>I.6.4-00-1G</v>
      </c>
      <c r="M87" s="6" t="str">
        <f>_xlfn.XLOOKUP(Таблица33[[#This Row],[Столбец2]],[1]!Status[InPrPer],[1]!Status[Status],,0,1)</f>
        <v>На согласовании у GST</v>
      </c>
    </row>
    <row r="88" spans="1:13" ht="45" x14ac:dyDescent="0.25">
      <c r="A88" s="3">
        <f>ROW()-ROW(Таблица33[[#Headers],[N]])</f>
        <v>87</v>
      </c>
      <c r="B88" s="5" t="s">
        <v>143</v>
      </c>
      <c r="C88" s="1" t="s">
        <v>144</v>
      </c>
      <c r="D88" s="1" t="s">
        <v>145</v>
      </c>
      <c r="E88" s="10" t="s">
        <v>3</v>
      </c>
      <c r="F88" s="6">
        <v>0</v>
      </c>
      <c r="G88" s="6" t="s">
        <v>464</v>
      </c>
      <c r="H88" s="19" t="s">
        <v>484</v>
      </c>
      <c r="I88" s="21"/>
      <c r="J88" s="6" t="str">
        <f>SUBSTITUTE(SUBSTITUTE(SUBSTITUTE(SUBSTITUTE(Таблица33[[#This Row],[Par. ]],"а","a"),"б","b"),"в","v"),"г","g")</f>
        <v>I.6.5</v>
      </c>
      <c r="K88" s="6" t="str">
        <f>SUBSTITUTE(SUBSTITUTE(Таблица33[[#This Row],[Периодичност]],"Г","G"),"М","M")</f>
        <v>1G</v>
      </c>
      <c r="L88" s="6" t="str">
        <f>_xlfn.TEXTJOIN("-",,Таблица33[[#This Row],[Столбец4]],Таблица33[[#This Row],[Reserved]],Таблица33[[#This Row],[Столбец1]])</f>
        <v>I.6.5-00-1G</v>
      </c>
      <c r="M88" s="6" t="str">
        <f>_xlfn.XLOOKUP(Таблица33[[#This Row],[Столбец2]],[1]!Status[InPrPer],[1]!Status[Status],,0,1)</f>
        <v>Формируется для отправки в GST</v>
      </c>
    </row>
    <row r="89" spans="1:13" x14ac:dyDescent="0.25">
      <c r="A89" s="3">
        <f>ROW()-ROW(Таблица33[[#Headers],[N]])</f>
        <v>88</v>
      </c>
      <c r="B89" s="5" t="s">
        <v>146</v>
      </c>
      <c r="C89" s="1" t="s">
        <v>147</v>
      </c>
      <c r="D89" s="1" t="s">
        <v>148</v>
      </c>
      <c r="E89" s="9" t="s">
        <v>38</v>
      </c>
      <c r="F89" s="6" t="s">
        <v>149</v>
      </c>
      <c r="G89" s="6" t="s">
        <v>452</v>
      </c>
      <c r="H89" s="19" t="s">
        <v>484</v>
      </c>
      <c r="I89" s="21"/>
      <c r="J89" s="6" t="str">
        <f>SUBSTITUTE(SUBSTITUTE(SUBSTITUTE(SUBSTITUTE(Таблица33[[#This Row],[Par. ]],"а","a"),"б","b"),"в","v"),"г","g")</f>
        <v>I.6.6</v>
      </c>
      <c r="K89" s="6" t="str">
        <f>SUBSTITUTE(SUBSTITUTE(Таблица33[[#This Row],[Периодичност]],"Г","G"),"М","M")</f>
        <v>2M</v>
      </c>
      <c r="L89" s="6" t="str">
        <f>_xlfn.TEXTJOIN("-",,Таблица33[[#This Row],[Столбец4]],Таблица33[[#This Row],[Reserved]],Таблица33[[#This Row],[Столбец1]])</f>
        <v>I.6.6-00-2M</v>
      </c>
      <c r="M89" s="6" t="str">
        <f>_xlfn.XLOOKUP(Таблица33[[#This Row],[Столбец2]],[1]!Status[InPrPer],[1]!Status[Status],,0,1)</f>
        <v>Согласован Заказчиком (code A)</v>
      </c>
    </row>
    <row r="90" spans="1:13" x14ac:dyDescent="0.25">
      <c r="A90" s="3">
        <f>ROW()-ROW(Таблица33[[#Headers],[N]])</f>
        <v>89</v>
      </c>
      <c r="B90" s="5" t="s">
        <v>146</v>
      </c>
      <c r="C90" s="1" t="s">
        <v>147</v>
      </c>
      <c r="D90" s="1" t="s">
        <v>148</v>
      </c>
      <c r="E90" s="10" t="s">
        <v>3</v>
      </c>
      <c r="F90" s="6" t="s">
        <v>149</v>
      </c>
      <c r="G90" s="6" t="s">
        <v>452</v>
      </c>
      <c r="H90" s="19" t="s">
        <v>484</v>
      </c>
      <c r="I90" s="21"/>
      <c r="J90" s="6" t="str">
        <f>SUBSTITUTE(SUBSTITUTE(SUBSTITUTE(SUBSTITUTE(Таблица33[[#This Row],[Par. ]],"а","a"),"б","b"),"в","v"),"г","g")</f>
        <v>I.6.6</v>
      </c>
      <c r="K90" s="6" t="str">
        <f>SUBSTITUTE(SUBSTITUTE(Таблица33[[#This Row],[Периодичност]],"Г","G"),"М","M")</f>
        <v>1G</v>
      </c>
      <c r="L90" s="6" t="str">
        <f>_xlfn.TEXTJOIN("-",,Таблица33[[#This Row],[Столбец4]],Таблица33[[#This Row],[Reserved]],Таблица33[[#This Row],[Столбец1]])</f>
        <v>I.6.6-00-1G</v>
      </c>
      <c r="M90" s="6" t="str">
        <f>_xlfn.XLOOKUP(Таблица33[[#This Row],[Столбец2]],[1]!Status[InPrPer],[1]!Status[Status],,0,1)</f>
        <v>Формируется для отправки в GST</v>
      </c>
    </row>
    <row r="91" spans="1:13" ht="30" x14ac:dyDescent="0.25">
      <c r="A91" s="3">
        <f>ROW()-ROW(Таблица33[[#Headers],[N]])</f>
        <v>90</v>
      </c>
      <c r="B91" s="5" t="s">
        <v>150</v>
      </c>
      <c r="C91" s="1" t="s">
        <v>151</v>
      </c>
      <c r="D91" s="1" t="s">
        <v>152</v>
      </c>
      <c r="E91" s="9" t="s">
        <v>30</v>
      </c>
      <c r="F91" s="6">
        <v>0</v>
      </c>
      <c r="G91" s="6" t="s">
        <v>464</v>
      </c>
      <c r="H91" s="19" t="s">
        <v>484</v>
      </c>
      <c r="I91" s="21"/>
      <c r="J91" s="6" t="str">
        <f>SUBSTITUTE(SUBSTITUTE(SUBSTITUTE(SUBSTITUTE(Таблица33[[#This Row],[Par. ]],"а","a"),"б","b"),"в","v"),"г","g")</f>
        <v>I.6.7</v>
      </c>
      <c r="K91" s="6" t="str">
        <f>SUBSTITUTE(SUBSTITUTE(Таблица33[[#This Row],[Периодичност]],"Г","G"),"М","M")</f>
        <v>3M</v>
      </c>
      <c r="L91" s="6" t="str">
        <f>_xlfn.TEXTJOIN("-",,Таблица33[[#This Row],[Столбец4]],Таблица33[[#This Row],[Reserved]],Таблица33[[#This Row],[Столбец1]])</f>
        <v>I.6.7-00-3M</v>
      </c>
      <c r="M91" s="6" t="str">
        <f>_xlfn.XLOOKUP(Таблица33[[#This Row],[Столбец2]],[1]!Status[InPrPer],[1]!Status[Status],,0,1)</f>
        <v>Согласован Заказчиком (code A)</v>
      </c>
    </row>
    <row r="92" spans="1:13" ht="30" x14ac:dyDescent="0.25">
      <c r="A92" s="3">
        <f>ROW()-ROW(Таблица33[[#Headers],[N]])</f>
        <v>91</v>
      </c>
      <c r="B92" s="5" t="s">
        <v>150</v>
      </c>
      <c r="C92" s="1" t="s">
        <v>151</v>
      </c>
      <c r="D92" s="1" t="s">
        <v>152</v>
      </c>
      <c r="E92" s="10" t="s">
        <v>3</v>
      </c>
      <c r="F92" s="6">
        <v>0</v>
      </c>
      <c r="G92" s="6" t="s">
        <v>464</v>
      </c>
      <c r="H92" s="19" t="s">
        <v>484</v>
      </c>
      <c r="I92" s="21"/>
      <c r="J92" s="6" t="str">
        <f>SUBSTITUTE(SUBSTITUTE(SUBSTITUTE(SUBSTITUTE(Таблица33[[#This Row],[Par. ]],"а","a"),"б","b"),"в","v"),"г","g")</f>
        <v>I.6.7</v>
      </c>
      <c r="K92" s="6" t="str">
        <f>SUBSTITUTE(SUBSTITUTE(Таблица33[[#This Row],[Периодичност]],"Г","G"),"М","M")</f>
        <v>1G</v>
      </c>
      <c r="L92" s="6" t="str">
        <f>_xlfn.TEXTJOIN("-",,Таблица33[[#This Row],[Столбец4]],Таблица33[[#This Row],[Reserved]],Таблица33[[#This Row],[Столбец1]])</f>
        <v>I.6.7-00-1G</v>
      </c>
      <c r="M92" s="6" t="str">
        <f>_xlfn.XLOOKUP(Таблица33[[#This Row],[Столбец2]],[1]!Status[InPrPer],[1]!Status[Status],,0,1)</f>
        <v>Формируется для отправки в GST</v>
      </c>
    </row>
    <row r="93" spans="1:13" ht="90" x14ac:dyDescent="0.25">
      <c r="A93" s="3">
        <f>ROW()-ROW(Таблица33[[#Headers],[N]])</f>
        <v>92</v>
      </c>
      <c r="B93" s="5" t="s">
        <v>153</v>
      </c>
      <c r="C93" s="1" t="s">
        <v>154</v>
      </c>
      <c r="D93" s="1" t="s">
        <v>155</v>
      </c>
      <c r="E93" s="9" t="s">
        <v>30</v>
      </c>
      <c r="F93" s="6">
        <v>0</v>
      </c>
      <c r="G93" s="6" t="s">
        <v>464</v>
      </c>
      <c r="H93" s="19" t="s">
        <v>484</v>
      </c>
      <c r="I93" s="21"/>
      <c r="J93" s="6" t="str">
        <f>SUBSTITUTE(SUBSTITUTE(SUBSTITUTE(SUBSTITUTE(Таблица33[[#This Row],[Par. ]],"а","a"),"б","b"),"в","v"),"г","g")</f>
        <v>I.6.8</v>
      </c>
      <c r="K93" s="6" t="str">
        <f>SUBSTITUTE(SUBSTITUTE(Таблица33[[#This Row],[Периодичност]],"Г","G"),"М","M")</f>
        <v>3M</v>
      </c>
      <c r="L93" s="6" t="str">
        <f>_xlfn.TEXTJOIN("-",,Таблица33[[#This Row],[Столбец4]],Таблица33[[#This Row],[Reserved]],Таблица33[[#This Row],[Столбец1]])</f>
        <v>I.6.8-00-3M</v>
      </c>
      <c r="M93" s="6" t="str">
        <f>_xlfn.XLOOKUP(Таблица33[[#This Row],[Столбец2]],[1]!Status[InPrPer],[1]!Status[Status],,0,1)</f>
        <v>Согласован Заказчиком (code A)</v>
      </c>
    </row>
    <row r="94" spans="1:13" ht="90" x14ac:dyDescent="0.25">
      <c r="A94" s="3">
        <f>ROW()-ROW(Таблица33[[#Headers],[N]])</f>
        <v>93</v>
      </c>
      <c r="B94" s="5" t="s">
        <v>153</v>
      </c>
      <c r="C94" s="1" t="s">
        <v>154</v>
      </c>
      <c r="D94" s="1" t="s">
        <v>155</v>
      </c>
      <c r="E94" s="10" t="s">
        <v>3</v>
      </c>
      <c r="F94" s="6">
        <v>0</v>
      </c>
      <c r="G94" s="6" t="s">
        <v>464</v>
      </c>
      <c r="H94" s="19" t="s">
        <v>484</v>
      </c>
      <c r="I94" s="21"/>
      <c r="J94" s="6" t="str">
        <f>SUBSTITUTE(SUBSTITUTE(SUBSTITUTE(SUBSTITUTE(Таблица33[[#This Row],[Par. ]],"а","a"),"б","b"),"в","v"),"г","g")</f>
        <v>I.6.8</v>
      </c>
      <c r="K94" s="6" t="str">
        <f>SUBSTITUTE(SUBSTITUTE(Таблица33[[#This Row],[Периодичност]],"Г","G"),"М","M")</f>
        <v>1G</v>
      </c>
      <c r="L94" s="6" t="str">
        <f>_xlfn.TEXTJOIN("-",,Таблица33[[#This Row],[Столбец4]],Таблица33[[#This Row],[Reserved]],Таблица33[[#This Row],[Столбец1]])</f>
        <v>I.6.8-00-1G</v>
      </c>
      <c r="M94" s="6" t="str">
        <f>_xlfn.XLOOKUP(Таблица33[[#This Row],[Столбец2]],[1]!Status[InPrPer],[1]!Status[Status],,0,1)</f>
        <v>Формируется для отправки в GST</v>
      </c>
    </row>
    <row r="95" spans="1:13" ht="60" x14ac:dyDescent="0.25">
      <c r="A95" s="3">
        <f>ROW()-ROW(Таблица33[[#Headers],[N]])</f>
        <v>94</v>
      </c>
      <c r="B95" s="5" t="s">
        <v>156</v>
      </c>
      <c r="C95" s="1" t="s">
        <v>157</v>
      </c>
      <c r="D95" s="1" t="s">
        <v>158</v>
      </c>
      <c r="E95" s="10" t="s">
        <v>3</v>
      </c>
      <c r="F95" s="6" t="s">
        <v>501</v>
      </c>
      <c r="G95" s="6" t="s">
        <v>464</v>
      </c>
      <c r="H95" s="19" t="s">
        <v>484</v>
      </c>
      <c r="I95" s="21"/>
      <c r="J95" s="6" t="str">
        <f>SUBSTITUTE(SUBSTITUTE(SUBSTITUTE(SUBSTITUTE(Таблица33[[#This Row],[Par. ]],"а","a"),"б","b"),"в","v"),"г","g")</f>
        <v>I.6.9</v>
      </c>
      <c r="K95" s="6" t="str">
        <f>SUBSTITUTE(SUBSTITUTE(Таблица33[[#This Row],[Периодичност]],"Г","G"),"М","M")</f>
        <v>1G</v>
      </c>
      <c r="L95" s="6" t="str">
        <f>_xlfn.TEXTJOIN("-",,Таблица33[[#This Row],[Столбец4]],Таблица33[[#This Row],[Reserved]],Таблица33[[#This Row],[Столбец1]])</f>
        <v>I.6.9-00-1G</v>
      </c>
      <c r="M95" s="6" t="str">
        <f>_xlfn.XLOOKUP(Таблица33[[#This Row],[Столбец2]],[1]!Status[InPrPer],[1]!Status[Status],,0,1)</f>
        <v>Согласован Заказчиком (code A)</v>
      </c>
    </row>
    <row r="96" spans="1:13" ht="30" x14ac:dyDescent="0.25">
      <c r="A96" s="3">
        <f>ROW()-ROW(Таблица33[[#Headers],[N]])</f>
        <v>95</v>
      </c>
      <c r="B96" s="5" t="s">
        <v>159</v>
      </c>
      <c r="C96" s="1" t="s">
        <v>160</v>
      </c>
      <c r="D96" s="1" t="s">
        <v>161</v>
      </c>
      <c r="E96" s="10" t="s">
        <v>3</v>
      </c>
      <c r="F96" s="6">
        <v>0</v>
      </c>
      <c r="G96" s="6" t="s">
        <v>464</v>
      </c>
      <c r="H96" s="19" t="s">
        <v>484</v>
      </c>
      <c r="I96" s="21"/>
      <c r="J96" s="6" t="str">
        <f>SUBSTITUTE(SUBSTITUTE(SUBSTITUTE(SUBSTITUTE(Таблица33[[#This Row],[Par. ]],"а","a"),"б","b"),"в","v"),"г","g")</f>
        <v>I.6.10</v>
      </c>
      <c r="K96" s="6" t="str">
        <f>SUBSTITUTE(SUBSTITUTE(Таблица33[[#This Row],[Периодичност]],"Г","G"),"М","M")</f>
        <v>1G</v>
      </c>
      <c r="L96" s="6" t="str">
        <f>_xlfn.TEXTJOIN("-",,Таблица33[[#This Row],[Столбец4]],Таблица33[[#This Row],[Reserved]],Таблица33[[#This Row],[Столбец1]])</f>
        <v>I.6.10-00-1G</v>
      </c>
      <c r="M96" s="6" t="str">
        <f>_xlfn.XLOOKUP(Таблица33[[#This Row],[Столбец2]],[1]!Status[InPrPer],[1]!Status[Status],,0,1)</f>
        <v>Формируется для отправки в GST</v>
      </c>
    </row>
    <row r="97" spans="1:13" ht="30" x14ac:dyDescent="0.25">
      <c r="A97" s="3">
        <f>ROW()-ROW(Таблица33[[#Headers],[N]])</f>
        <v>96</v>
      </c>
      <c r="B97" s="5" t="s">
        <v>162</v>
      </c>
      <c r="C97" s="1" t="s">
        <v>163</v>
      </c>
      <c r="D97" s="1" t="s">
        <v>164</v>
      </c>
      <c r="E97" s="9" t="s">
        <v>30</v>
      </c>
      <c r="F97" s="6" t="s">
        <v>165</v>
      </c>
      <c r="G97" s="23" t="s">
        <v>502</v>
      </c>
      <c r="H97" s="19" t="s">
        <v>484</v>
      </c>
      <c r="I97" s="21"/>
      <c r="J97" s="6" t="str">
        <f>SUBSTITUTE(SUBSTITUTE(SUBSTITUTE(SUBSTITUTE(Таблица33[[#This Row],[Par. ]],"а","a"),"б","b"),"в","v"),"г","g")</f>
        <v>I.6.11</v>
      </c>
      <c r="K97" s="6" t="str">
        <f>SUBSTITUTE(SUBSTITUTE(Таблица33[[#This Row],[Периодичност]],"Г","G"),"М","M")</f>
        <v>3M</v>
      </c>
      <c r="L97" s="6" t="str">
        <f>_xlfn.TEXTJOIN("-",,Таблица33[[#This Row],[Столбец4]],Таблица33[[#This Row],[Reserved]],Таблица33[[#This Row],[Столбец1]])</f>
        <v>I.6.11-00-3M</v>
      </c>
      <c r="M97" s="6" t="str">
        <f>_xlfn.XLOOKUP(Таблица33[[#This Row],[Столбец2]],[1]!Status[InPrPer],[1]!Status[Status],,0,1)</f>
        <v>Согласован Заказчиком (code A)</v>
      </c>
    </row>
    <row r="98" spans="1:13" ht="30" x14ac:dyDescent="0.25">
      <c r="A98" s="3">
        <f>ROW()-ROW(Таблица33[[#Headers],[N]])</f>
        <v>97</v>
      </c>
      <c r="B98" s="5" t="s">
        <v>167</v>
      </c>
      <c r="C98" s="1" t="s">
        <v>168</v>
      </c>
      <c r="D98" s="1" t="s">
        <v>169</v>
      </c>
      <c r="E98" s="9" t="s">
        <v>34</v>
      </c>
      <c r="F98" s="6" t="s">
        <v>166</v>
      </c>
      <c r="G98" s="6" t="s">
        <v>503</v>
      </c>
      <c r="H98" s="19" t="s">
        <v>485</v>
      </c>
      <c r="I98" s="21"/>
      <c r="J98" s="6" t="str">
        <f>SUBSTITUTE(SUBSTITUTE(SUBSTITUTE(SUBSTITUTE(Таблица33[[#This Row],[Par. ]],"а","a"),"б","b"),"в","v"),"г","g")</f>
        <v>I.7.1</v>
      </c>
      <c r="K98" s="6" t="str">
        <f>SUBSTITUTE(SUBSTITUTE(Таблица33[[#This Row],[Периодичност]],"Г","G"),"М","M")</f>
        <v>1M</v>
      </c>
      <c r="L98" s="6" t="str">
        <f>_xlfn.TEXTJOIN("-",,Таблица33[[#This Row],[Столбец4]],Таблица33[[#This Row],[Reserved]],Таблица33[[#This Row],[Столбец1]])</f>
        <v>I.7.1-01-1M</v>
      </c>
      <c r="M98" s="6" t="str">
        <f>_xlfn.XLOOKUP(Таблица33[[#This Row],[Столбец2]],[1]!Status[InPrPer],[1]!Status[Status],,0,1)</f>
        <v>Согласован Заказчиком (code A)</v>
      </c>
    </row>
    <row r="99" spans="1:13" ht="30" x14ac:dyDescent="0.25">
      <c r="A99" s="3">
        <f>ROW()-ROW(Таблица33[[#Headers],[N]])</f>
        <v>98</v>
      </c>
      <c r="B99" s="5" t="s">
        <v>167</v>
      </c>
      <c r="C99" s="1" t="s">
        <v>168</v>
      </c>
      <c r="D99" s="1" t="s">
        <v>169</v>
      </c>
      <c r="E99" s="9" t="s">
        <v>34</v>
      </c>
      <c r="F99" s="6" t="s">
        <v>166</v>
      </c>
      <c r="G99" s="6" t="s">
        <v>449</v>
      </c>
      <c r="H99" s="19" t="s">
        <v>486</v>
      </c>
      <c r="I99" s="21"/>
      <c r="J99" s="6" t="str">
        <f>SUBSTITUTE(SUBSTITUTE(SUBSTITUTE(SUBSTITUTE(Таблица33[[#This Row],[Par. ]],"а","a"),"б","b"),"в","v"),"г","g")</f>
        <v>I.7.1</v>
      </c>
      <c r="K99" s="6" t="str">
        <f>SUBSTITUTE(SUBSTITUTE(Таблица33[[#This Row],[Периодичност]],"Г","G"),"М","M")</f>
        <v>1M</v>
      </c>
      <c r="L99" s="6" t="str">
        <f>_xlfn.TEXTJOIN("-",,Таблица33[[#This Row],[Столбец4]],Таблица33[[#This Row],[Reserved]],Таблица33[[#This Row],[Столбец1]])</f>
        <v>I.7.1-02-1M</v>
      </c>
      <c r="M99" s="6" t="str">
        <f>_xlfn.XLOOKUP(Таблица33[[#This Row],[Столбец2]],[1]!Status[InPrPer],[1]!Status[Status],,0,1)</f>
        <v>Согласован Заказчиком (code A)</v>
      </c>
    </row>
    <row r="100" spans="1:13" ht="30" x14ac:dyDescent="0.25">
      <c r="A100" s="3">
        <f>ROW()-ROW(Таблица33[[#Headers],[N]])</f>
        <v>99</v>
      </c>
      <c r="B100" s="5" t="s">
        <v>167</v>
      </c>
      <c r="C100" s="1" t="s">
        <v>168</v>
      </c>
      <c r="D100" s="1" t="s">
        <v>169</v>
      </c>
      <c r="E100" s="10" t="s">
        <v>3</v>
      </c>
      <c r="F100" s="6" t="s">
        <v>166</v>
      </c>
      <c r="G100" s="6" t="s">
        <v>503</v>
      </c>
      <c r="H100" s="19" t="s">
        <v>485</v>
      </c>
      <c r="I100" s="21"/>
      <c r="J100" s="6" t="str">
        <f>SUBSTITUTE(SUBSTITUTE(SUBSTITUTE(SUBSTITUTE(Таблица33[[#This Row],[Par. ]],"а","a"),"б","b"),"в","v"),"г","g")</f>
        <v>I.7.1</v>
      </c>
      <c r="K100" s="6" t="str">
        <f>SUBSTITUTE(SUBSTITUTE(Таблица33[[#This Row],[Периодичност]],"Г","G"),"М","M")</f>
        <v>1G</v>
      </c>
      <c r="L100" s="6" t="str">
        <f>_xlfn.TEXTJOIN("-",,Таблица33[[#This Row],[Столбец4]],Таблица33[[#This Row],[Reserved]],Таблица33[[#This Row],[Столбец1]])</f>
        <v>I.7.1-01-1G</v>
      </c>
      <c r="M100" s="6" t="str">
        <f>_xlfn.XLOOKUP(Таблица33[[#This Row],[Столбец2]],[1]!Status[InPrPer],[1]!Status[Status],,0,1)</f>
        <v>Согласован Заказчиком (code A)</v>
      </c>
    </row>
    <row r="101" spans="1:13" ht="30" x14ac:dyDescent="0.25">
      <c r="A101" s="3">
        <f>ROW()-ROW(Таблица33[[#Headers],[N]])</f>
        <v>100</v>
      </c>
      <c r="B101" s="5" t="s">
        <v>167</v>
      </c>
      <c r="C101" s="1" t="s">
        <v>168</v>
      </c>
      <c r="D101" s="1" t="s">
        <v>169</v>
      </c>
      <c r="E101" s="10" t="s">
        <v>3</v>
      </c>
      <c r="F101" s="6" t="s">
        <v>166</v>
      </c>
      <c r="G101" s="6" t="s">
        <v>449</v>
      </c>
      <c r="H101" s="19" t="s">
        <v>486</v>
      </c>
      <c r="I101" s="21"/>
      <c r="J101" s="6" t="str">
        <f>SUBSTITUTE(SUBSTITUTE(SUBSTITUTE(SUBSTITUTE(Таблица33[[#This Row],[Par. ]],"а","a"),"б","b"),"в","v"),"г","g")</f>
        <v>I.7.1</v>
      </c>
      <c r="K101" s="6" t="str">
        <f>SUBSTITUTE(SUBSTITUTE(Таблица33[[#This Row],[Периодичност]],"Г","G"),"М","M")</f>
        <v>1G</v>
      </c>
      <c r="L101" s="6" t="str">
        <f>_xlfn.TEXTJOIN("-",,Таблица33[[#This Row],[Столбец4]],Таблица33[[#This Row],[Reserved]],Таблица33[[#This Row],[Столбец1]])</f>
        <v>I.7.1-02-1G</v>
      </c>
      <c r="M101" s="6" t="str">
        <f>_xlfn.XLOOKUP(Таблица33[[#This Row],[Столбец2]],[1]!Status[InPrPer],[1]!Status[Status],,0,1)</f>
        <v>Согласован Заказчиком (code A)</v>
      </c>
    </row>
    <row r="102" spans="1:13" ht="30" x14ac:dyDescent="0.25">
      <c r="A102" s="3">
        <f>ROW()-ROW(Таблица33[[#Headers],[N]])</f>
        <v>101</v>
      </c>
      <c r="B102" s="5" t="s">
        <v>170</v>
      </c>
      <c r="C102" s="1" t="s">
        <v>171</v>
      </c>
      <c r="D102" s="1" t="s">
        <v>172</v>
      </c>
      <c r="E102" s="9" t="s">
        <v>173</v>
      </c>
      <c r="F102" s="6" t="s">
        <v>166</v>
      </c>
      <c r="G102" s="6" t="s">
        <v>449</v>
      </c>
      <c r="H102" s="19" t="s">
        <v>484</v>
      </c>
      <c r="I102" s="21"/>
      <c r="J102" s="6" t="str">
        <f>SUBSTITUTE(SUBSTITUTE(SUBSTITUTE(SUBSTITUTE(Таблица33[[#This Row],[Par. ]],"а","a"),"б","b"),"в","v"),"г","g")</f>
        <v>I.7.2</v>
      </c>
      <c r="K102" s="6" t="str">
        <f>SUBSTITUTE(SUBSTITUTE(Таблица33[[#This Row],[Периодичност]],"Г","G"),"М","M")</f>
        <v>4M</v>
      </c>
      <c r="L102" s="6" t="str">
        <f>_xlfn.TEXTJOIN("-",,Таблица33[[#This Row],[Столбец4]],Таблица33[[#This Row],[Reserved]],Таблица33[[#This Row],[Столбец1]])</f>
        <v>I.7.2-00-4M</v>
      </c>
      <c r="M102" s="6" t="str">
        <f>_xlfn.XLOOKUP(Таблица33[[#This Row],[Столбец2]],[1]!Status[InPrPer],[1]!Status[Status],,0,1)</f>
        <v>Согласован Заказчиком (code A)</v>
      </c>
    </row>
    <row r="103" spans="1:13" ht="30" x14ac:dyDescent="0.25">
      <c r="A103" s="3">
        <f>ROW()-ROW(Таблица33[[#Headers],[N]])</f>
        <v>102</v>
      </c>
      <c r="B103" s="5" t="s">
        <v>170</v>
      </c>
      <c r="C103" s="1" t="s">
        <v>171</v>
      </c>
      <c r="D103" s="1" t="s">
        <v>172</v>
      </c>
      <c r="E103" s="10" t="s">
        <v>3</v>
      </c>
      <c r="F103" s="6" t="s">
        <v>166</v>
      </c>
      <c r="G103" s="6" t="s">
        <v>449</v>
      </c>
      <c r="H103" s="19" t="s">
        <v>484</v>
      </c>
      <c r="I103" s="21"/>
      <c r="J103" s="6" t="str">
        <f>SUBSTITUTE(SUBSTITUTE(SUBSTITUTE(SUBSTITUTE(Таблица33[[#This Row],[Par. ]],"а","a"),"б","b"),"в","v"),"г","g")</f>
        <v>I.7.2</v>
      </c>
      <c r="K103" s="6" t="str">
        <f>SUBSTITUTE(SUBSTITUTE(Таблица33[[#This Row],[Периодичност]],"Г","G"),"М","M")</f>
        <v>1G</v>
      </c>
      <c r="L103" s="6" t="str">
        <f>_xlfn.TEXTJOIN("-",,Таблица33[[#This Row],[Столбец4]],Таблица33[[#This Row],[Reserved]],Таблица33[[#This Row],[Столбец1]])</f>
        <v>I.7.2-00-1G</v>
      </c>
      <c r="M103" s="6" t="str">
        <f>_xlfn.XLOOKUP(Таблица33[[#This Row],[Столбец2]],[1]!Status[InPrPer],[1]!Status[Status],,0,1)</f>
        <v>Согласован Заказчиком (code A)</v>
      </c>
    </row>
    <row r="104" spans="1:13" ht="45" x14ac:dyDescent="0.25">
      <c r="A104" s="3">
        <f>ROW()-ROW(Таблица33[[#Headers],[N]])</f>
        <v>103</v>
      </c>
      <c r="B104" s="5" t="s">
        <v>174</v>
      </c>
      <c r="C104" s="1" t="s">
        <v>175</v>
      </c>
      <c r="D104" s="1" t="s">
        <v>176</v>
      </c>
      <c r="E104" s="9" t="s">
        <v>8</v>
      </c>
      <c r="F104" s="6">
        <v>0</v>
      </c>
      <c r="G104" s="6" t="s">
        <v>464</v>
      </c>
      <c r="H104" s="19" t="s">
        <v>484</v>
      </c>
      <c r="I104" s="21"/>
      <c r="J104" s="6" t="str">
        <f>SUBSTITUTE(SUBSTITUTE(SUBSTITUTE(SUBSTITUTE(Таблица33[[#This Row],[Par. ]],"а","a"),"б","b"),"в","v"),"г","g")</f>
        <v>I.7.3</v>
      </c>
      <c r="K104" s="6" t="str">
        <f>SUBSTITUTE(SUBSTITUTE(Таблица33[[#This Row],[Периодичност]],"Г","G"),"М","M")</f>
        <v>6M</v>
      </c>
      <c r="L104" s="6" t="str">
        <f>_xlfn.TEXTJOIN("-",,Таблица33[[#This Row],[Столбец4]],Таблица33[[#This Row],[Reserved]],Таблица33[[#This Row],[Столбец1]])</f>
        <v>I.7.3-00-6M</v>
      </c>
      <c r="M104" s="6" t="str">
        <f>_xlfn.XLOOKUP(Таблица33[[#This Row],[Столбец2]],[1]!Status[InPrPer],[1]!Status[Status],,0,1)</f>
        <v>Формируется для отправки в GST</v>
      </c>
    </row>
    <row r="105" spans="1:13" ht="45" x14ac:dyDescent="0.25">
      <c r="A105" s="3">
        <f>ROW()-ROW(Таблица33[[#Headers],[N]])</f>
        <v>104</v>
      </c>
      <c r="B105" s="5" t="s">
        <v>174</v>
      </c>
      <c r="C105" s="1" t="s">
        <v>175</v>
      </c>
      <c r="D105" s="1" t="s">
        <v>176</v>
      </c>
      <c r="E105" s="10" t="s">
        <v>3</v>
      </c>
      <c r="F105" s="6">
        <v>0</v>
      </c>
      <c r="G105" s="6" t="s">
        <v>464</v>
      </c>
      <c r="H105" s="19" t="s">
        <v>484</v>
      </c>
      <c r="I105" s="21"/>
      <c r="J105" s="6" t="str">
        <f>SUBSTITUTE(SUBSTITUTE(SUBSTITUTE(SUBSTITUTE(Таблица33[[#This Row],[Par. ]],"а","a"),"б","b"),"в","v"),"г","g")</f>
        <v>I.7.3</v>
      </c>
      <c r="K105" s="6" t="str">
        <f>SUBSTITUTE(SUBSTITUTE(Таблица33[[#This Row],[Периодичност]],"Г","G"),"М","M")</f>
        <v>1G</v>
      </c>
      <c r="L105" s="6" t="str">
        <f>_xlfn.TEXTJOIN("-",,Таблица33[[#This Row],[Столбец4]],Таблица33[[#This Row],[Reserved]],Таблица33[[#This Row],[Столбец1]])</f>
        <v>I.7.3-00-1G</v>
      </c>
      <c r="M105" s="6" t="str">
        <f>_xlfn.XLOOKUP(Таблица33[[#This Row],[Столбец2]],[1]!Status[InPrPer],[1]!Status[Status],,0,1)</f>
        <v>Согласован Заказчиком (code A)</v>
      </c>
    </row>
    <row r="106" spans="1:13" ht="60" x14ac:dyDescent="0.25">
      <c r="A106" s="3">
        <f>ROW()-ROW(Таблица33[[#Headers],[N]])</f>
        <v>105</v>
      </c>
      <c r="B106" s="5" t="s">
        <v>177</v>
      </c>
      <c r="C106" s="1" t="s">
        <v>178</v>
      </c>
      <c r="D106" s="1" t="s">
        <v>179</v>
      </c>
      <c r="E106" s="9" t="s">
        <v>8</v>
      </c>
      <c r="F106" s="6" t="s">
        <v>180</v>
      </c>
      <c r="G106" s="6" t="s">
        <v>447</v>
      </c>
      <c r="H106" s="19" t="s">
        <v>484</v>
      </c>
      <c r="I106" s="21"/>
      <c r="J106" s="6" t="str">
        <f>SUBSTITUTE(SUBSTITUTE(SUBSTITUTE(SUBSTITUTE(Таблица33[[#This Row],[Par. ]],"а","a"),"б","b"),"в","v"),"г","g")</f>
        <v>I.7.4</v>
      </c>
      <c r="K106" s="6" t="str">
        <f>SUBSTITUTE(SUBSTITUTE(Таблица33[[#This Row],[Периодичност]],"Г","G"),"М","M")</f>
        <v>6M</v>
      </c>
      <c r="L106" s="6" t="str">
        <f>_xlfn.TEXTJOIN("-",,Таблица33[[#This Row],[Столбец4]],Таблица33[[#This Row],[Reserved]],Таблица33[[#This Row],[Столбец1]])</f>
        <v>I.7.4-00-6M</v>
      </c>
      <c r="M106" s="6" t="str">
        <f>_xlfn.XLOOKUP(Таблица33[[#This Row],[Столбец2]],[1]!Status[InPrPer],[1]!Status[Status],,0,1)</f>
        <v>На согласовании у GST</v>
      </c>
    </row>
    <row r="107" spans="1:13" ht="60" x14ac:dyDescent="0.25">
      <c r="A107" s="3">
        <f>ROW()-ROW(Таблица33[[#Headers],[N]])</f>
        <v>106</v>
      </c>
      <c r="B107" s="5" t="s">
        <v>177</v>
      </c>
      <c r="C107" s="1" t="s">
        <v>178</v>
      </c>
      <c r="D107" s="1" t="s">
        <v>179</v>
      </c>
      <c r="E107" s="10" t="s">
        <v>3</v>
      </c>
      <c r="F107" s="6" t="s">
        <v>180</v>
      </c>
      <c r="G107" s="6" t="s">
        <v>447</v>
      </c>
      <c r="H107" s="19" t="s">
        <v>484</v>
      </c>
      <c r="I107" s="21"/>
      <c r="J107" s="6" t="str">
        <f>SUBSTITUTE(SUBSTITUTE(SUBSTITUTE(SUBSTITUTE(Таблица33[[#This Row],[Par. ]],"а","a"),"б","b"),"в","v"),"г","g")</f>
        <v>I.7.4</v>
      </c>
      <c r="K107" s="6" t="str">
        <f>SUBSTITUTE(SUBSTITUTE(Таблица33[[#This Row],[Периодичност]],"Г","G"),"М","M")</f>
        <v>1G</v>
      </c>
      <c r="L107" s="6" t="str">
        <f>_xlfn.TEXTJOIN("-",,Таблица33[[#This Row],[Столбец4]],Таблица33[[#This Row],[Reserved]],Таблица33[[#This Row],[Столбец1]])</f>
        <v>I.7.4-00-1G</v>
      </c>
      <c r="M107" s="6" t="str">
        <f>_xlfn.XLOOKUP(Таблица33[[#This Row],[Столбец2]],[1]!Status[InPrPer],[1]!Status[Status],,0,1)</f>
        <v>Согласован Заказчиком (code A)</v>
      </c>
    </row>
    <row r="108" spans="1:13" ht="30" x14ac:dyDescent="0.25">
      <c r="A108" s="3">
        <f>ROW()-ROW(Таблица33[[#Headers],[N]])</f>
        <v>107</v>
      </c>
      <c r="B108" s="5" t="s">
        <v>181</v>
      </c>
      <c r="C108" s="1" t="s">
        <v>182</v>
      </c>
      <c r="D108" s="1" t="s">
        <v>183</v>
      </c>
      <c r="E108" s="9" t="s">
        <v>8</v>
      </c>
      <c r="F108" s="6" t="s">
        <v>166</v>
      </c>
      <c r="G108" s="6" t="s">
        <v>449</v>
      </c>
      <c r="H108" s="19" t="s">
        <v>484</v>
      </c>
      <c r="I108" s="21"/>
      <c r="J108" s="6" t="str">
        <f>SUBSTITUTE(SUBSTITUTE(SUBSTITUTE(SUBSTITUTE(Таблица33[[#This Row],[Par. ]],"а","a"),"б","b"),"в","v"),"г","g")</f>
        <v>I.7.5</v>
      </c>
      <c r="K108" s="6" t="str">
        <f>SUBSTITUTE(SUBSTITUTE(Таблица33[[#This Row],[Периодичност]],"Г","G"),"М","M")</f>
        <v>6M</v>
      </c>
      <c r="L108" s="6" t="str">
        <f>_xlfn.TEXTJOIN("-",,Таблица33[[#This Row],[Столбец4]],Таблица33[[#This Row],[Reserved]],Таблица33[[#This Row],[Столбец1]])</f>
        <v>I.7.5-00-6M</v>
      </c>
      <c r="M108" s="6" t="str">
        <f>_xlfn.XLOOKUP(Таблица33[[#This Row],[Столбец2]],[1]!Status[InPrPer],[1]!Status[Status],,0,1)</f>
        <v>На согласовании у GST</v>
      </c>
    </row>
    <row r="109" spans="1:13" ht="30" x14ac:dyDescent="0.25">
      <c r="A109" s="3">
        <f>ROW()-ROW(Таблица33[[#Headers],[N]])</f>
        <v>108</v>
      </c>
      <c r="B109" s="5" t="s">
        <v>181</v>
      </c>
      <c r="C109" s="1" t="s">
        <v>182</v>
      </c>
      <c r="D109" s="1" t="s">
        <v>183</v>
      </c>
      <c r="E109" s="10" t="s">
        <v>3</v>
      </c>
      <c r="F109" s="6" t="s">
        <v>166</v>
      </c>
      <c r="G109" s="6" t="s">
        <v>449</v>
      </c>
      <c r="H109" s="19" t="s">
        <v>484</v>
      </c>
      <c r="I109" s="21"/>
      <c r="J109" s="6" t="str">
        <f>SUBSTITUTE(SUBSTITUTE(SUBSTITUTE(SUBSTITUTE(Таблица33[[#This Row],[Par. ]],"а","a"),"б","b"),"в","v"),"г","g")</f>
        <v>I.7.5</v>
      </c>
      <c r="K109" s="6" t="str">
        <f>SUBSTITUTE(SUBSTITUTE(Таблица33[[#This Row],[Периодичност]],"Г","G"),"М","M")</f>
        <v>1G</v>
      </c>
      <c r="L109" s="6" t="str">
        <f>_xlfn.TEXTJOIN("-",,Таблица33[[#This Row],[Столбец4]],Таблица33[[#This Row],[Reserved]],Таблица33[[#This Row],[Столбец1]])</f>
        <v>I.7.5-00-1G</v>
      </c>
      <c r="M109" s="6" t="str">
        <f>_xlfn.XLOOKUP(Таблица33[[#This Row],[Столбец2]],[1]!Status[InPrPer],[1]!Status[Status],,0,1)</f>
        <v>Согласован Заказчиком (code A)</v>
      </c>
    </row>
    <row r="110" spans="1:13" ht="45" x14ac:dyDescent="0.25">
      <c r="A110" s="3">
        <f>ROW()-ROW(Таблица33[[#Headers],[N]])</f>
        <v>109</v>
      </c>
      <c r="B110" s="5" t="s">
        <v>184</v>
      </c>
      <c r="C110" s="1" t="s">
        <v>185</v>
      </c>
      <c r="D110" s="1" t="s">
        <v>186</v>
      </c>
      <c r="E110" s="10" t="s">
        <v>30</v>
      </c>
      <c r="F110" s="6" t="s">
        <v>180</v>
      </c>
      <c r="G110" s="6" t="s">
        <v>447</v>
      </c>
      <c r="H110" s="19" t="s">
        <v>484</v>
      </c>
      <c r="I110" s="21"/>
      <c r="J110" s="6" t="str">
        <f>SUBSTITUTE(SUBSTITUTE(SUBSTITUTE(SUBSTITUTE(Таблица33[[#This Row],[Par. ]],"а","a"),"б","b"),"в","v"),"г","g")</f>
        <v>I.7.6</v>
      </c>
      <c r="K110" s="6" t="str">
        <f>SUBSTITUTE(SUBSTITUTE(Таблица33[[#This Row],[Периодичност]],"Г","G"),"М","M")</f>
        <v>3M</v>
      </c>
      <c r="L110" s="6" t="str">
        <f>_xlfn.TEXTJOIN("-",,Таблица33[[#This Row],[Столбец4]],Таблица33[[#This Row],[Reserved]],Таблица33[[#This Row],[Столбец1]])</f>
        <v>I.7.6-00-3M</v>
      </c>
      <c r="M110" s="6" t="str">
        <f>_xlfn.XLOOKUP(Таблица33[[#This Row],[Столбец2]],[1]!Status[InPrPer],[1]!Status[Status],,0,1)</f>
        <v>Согласован Заказчиком (code A)</v>
      </c>
    </row>
    <row r="111" spans="1:13" ht="45" x14ac:dyDescent="0.25">
      <c r="A111" s="3">
        <f>ROW()-ROW(Таблица33[[#Headers],[N]])</f>
        <v>110</v>
      </c>
      <c r="B111" s="5" t="s">
        <v>184</v>
      </c>
      <c r="C111" s="1" t="s">
        <v>185</v>
      </c>
      <c r="D111" s="1" t="s">
        <v>186</v>
      </c>
      <c r="E111" s="10" t="s">
        <v>3</v>
      </c>
      <c r="F111" s="6" t="s">
        <v>180</v>
      </c>
      <c r="G111" s="6" t="s">
        <v>447</v>
      </c>
      <c r="H111" s="19" t="s">
        <v>484</v>
      </c>
      <c r="I111" s="21"/>
      <c r="J111" s="6" t="str">
        <f>SUBSTITUTE(SUBSTITUTE(SUBSTITUTE(SUBSTITUTE(Таблица33[[#This Row],[Par. ]],"а","a"),"б","b"),"в","v"),"г","g")</f>
        <v>I.7.6</v>
      </c>
      <c r="K111" s="6" t="str">
        <f>SUBSTITUTE(SUBSTITUTE(Таблица33[[#This Row],[Периодичност]],"Г","G"),"М","M")</f>
        <v>1G</v>
      </c>
      <c r="L111" s="6" t="str">
        <f>_xlfn.TEXTJOIN("-",,Таблица33[[#This Row],[Столбец4]],Таблица33[[#This Row],[Reserved]],Таблица33[[#This Row],[Столбец1]])</f>
        <v>I.7.6-00-1G</v>
      </c>
      <c r="M111" s="6" t="str">
        <f>_xlfn.XLOOKUP(Таблица33[[#This Row],[Столбец2]],[1]!Status[InPrPer],[1]!Status[Status],,0,1)</f>
        <v>Формируется для отправки в GST</v>
      </c>
    </row>
    <row r="112" spans="1:13" ht="45" x14ac:dyDescent="0.25">
      <c r="A112" s="3">
        <f>ROW()-ROW(Таблица33[[#Headers],[N]])</f>
        <v>111</v>
      </c>
      <c r="B112" s="5" t="s">
        <v>187</v>
      </c>
      <c r="C112" s="1" t="s">
        <v>188</v>
      </c>
      <c r="D112" s="1" t="s">
        <v>189</v>
      </c>
      <c r="E112" s="9" t="s">
        <v>30</v>
      </c>
      <c r="F112" s="6" t="s">
        <v>180</v>
      </c>
      <c r="G112" s="6" t="s">
        <v>447</v>
      </c>
      <c r="H112" s="19" t="s">
        <v>484</v>
      </c>
      <c r="I112" s="21" t="s">
        <v>493</v>
      </c>
      <c r="J112" s="6" t="str">
        <f>SUBSTITUTE(SUBSTITUTE(SUBSTITUTE(SUBSTITUTE(Таблица33[[#This Row],[Par. ]],"а","a"),"б","b"),"в","v"),"г","g")</f>
        <v>I.8.1</v>
      </c>
      <c r="K112" s="6" t="str">
        <f>SUBSTITUTE(SUBSTITUTE(Таблица33[[#This Row],[Периодичност]],"Г","G"),"М","M")</f>
        <v>3M</v>
      </c>
      <c r="L112" s="6" t="str">
        <f>_xlfn.TEXTJOIN("-",,Таблица33[[#This Row],[Столбец4]],Таблица33[[#This Row],[Reserved]],Таблица33[[#This Row],[Столбец1]])</f>
        <v>I.8.1-00-3M</v>
      </c>
      <c r="M112" s="6" t="e">
        <f>_xlfn.XLOOKUP(Таблица33[[#This Row],[Столбец2]],[1]!Status[InPrPer],[1]!Status[Status],,0,1)</f>
        <v>#N/A</v>
      </c>
    </row>
    <row r="113" spans="1:13" ht="30" x14ac:dyDescent="0.25">
      <c r="A113" s="3">
        <f>ROW()-ROW(Таблица33[[#Headers],[N]])</f>
        <v>112</v>
      </c>
      <c r="B113" s="5" t="s">
        <v>187</v>
      </c>
      <c r="C113" s="1" t="s">
        <v>188</v>
      </c>
      <c r="D113" s="1" t="s">
        <v>504</v>
      </c>
      <c r="E113" s="9" t="s">
        <v>30</v>
      </c>
      <c r="F113" s="6" t="s">
        <v>180</v>
      </c>
      <c r="G113" s="6" t="s">
        <v>447</v>
      </c>
      <c r="H113" s="19" t="s">
        <v>485</v>
      </c>
      <c r="I113" s="21"/>
      <c r="J113" s="6" t="str">
        <f>SUBSTITUTE(SUBSTITUTE(SUBSTITUTE(SUBSTITUTE(Таблица33[[#This Row],[Par. ]],"а","a"),"б","b"),"в","v"),"г","g")</f>
        <v>I.8.1</v>
      </c>
      <c r="K113" s="6" t="str">
        <f>SUBSTITUTE(SUBSTITUTE(Таблица33[[#This Row],[Периодичност]],"Г","G"),"М","M")</f>
        <v>3M</v>
      </c>
      <c r="L113" s="6" t="str">
        <f>_xlfn.TEXTJOIN("-",,Таблица33[[#This Row],[Столбец4]],Таблица33[[#This Row],[Reserved]],Таблица33[[#This Row],[Столбец1]])</f>
        <v>I.8.1-01-3M</v>
      </c>
      <c r="M113" s="6" t="str">
        <f>_xlfn.XLOOKUP(Таблица33[[#This Row],[Столбец2]],[1]!Status[InPrPer],[1]!Status[Status],,0,1)</f>
        <v>Согласован Заказчиком (code A)</v>
      </c>
    </row>
    <row r="114" spans="1:13" ht="30" x14ac:dyDescent="0.25">
      <c r="A114" s="3">
        <f>ROW()-ROW(Таблица33[[#Headers],[N]])</f>
        <v>113</v>
      </c>
      <c r="B114" s="5" t="s">
        <v>187</v>
      </c>
      <c r="C114" s="1" t="s">
        <v>188</v>
      </c>
      <c r="D114" s="1" t="s">
        <v>505</v>
      </c>
      <c r="E114" s="9" t="s">
        <v>30</v>
      </c>
      <c r="F114" s="6" t="s">
        <v>180</v>
      </c>
      <c r="G114" s="6" t="s">
        <v>447</v>
      </c>
      <c r="H114" s="19" t="s">
        <v>486</v>
      </c>
      <c r="I114" s="21"/>
      <c r="J114" s="6" t="str">
        <f>SUBSTITUTE(SUBSTITUTE(SUBSTITUTE(SUBSTITUTE(Таблица33[[#This Row],[Par. ]],"а","a"),"б","b"),"в","v"),"г","g")</f>
        <v>I.8.1</v>
      </c>
      <c r="K114" s="6" t="str">
        <f>SUBSTITUTE(SUBSTITUTE(Таблица33[[#This Row],[Периодичност]],"Г","G"),"М","M")</f>
        <v>3M</v>
      </c>
      <c r="L114" s="6" t="str">
        <f>_xlfn.TEXTJOIN("-",,Таблица33[[#This Row],[Столбец4]],Таблица33[[#This Row],[Reserved]],Таблица33[[#This Row],[Столбец1]])</f>
        <v>I.8.1-02-3M</v>
      </c>
      <c r="M114" s="6" t="str">
        <f>_xlfn.XLOOKUP(Таблица33[[#This Row],[Столбец2]],[1]!Status[InPrPer],[1]!Status[Status],,0,1)</f>
        <v>Согласован Заказчиком (code A)</v>
      </c>
    </row>
    <row r="115" spans="1:13" ht="21.75" customHeight="1" x14ac:dyDescent="0.25">
      <c r="A115" s="3">
        <f>ROW()-ROW(Таблица33[[#Headers],[N]])</f>
        <v>114</v>
      </c>
      <c r="B115" s="5" t="s">
        <v>187</v>
      </c>
      <c r="C115" s="1" t="s">
        <v>188</v>
      </c>
      <c r="D115" s="1" t="s">
        <v>506</v>
      </c>
      <c r="E115" s="9" t="s">
        <v>30</v>
      </c>
      <c r="F115" s="6" t="s">
        <v>180</v>
      </c>
      <c r="G115" s="6" t="s">
        <v>447</v>
      </c>
      <c r="H115" s="19" t="s">
        <v>494</v>
      </c>
      <c r="I115" s="21"/>
      <c r="J115" s="6" t="str">
        <f>SUBSTITUTE(SUBSTITUTE(SUBSTITUTE(SUBSTITUTE(Таблица33[[#This Row],[Par. ]],"а","a"),"б","b"),"в","v"),"г","g")</f>
        <v>I.8.1</v>
      </c>
      <c r="K115" s="6" t="str">
        <f>SUBSTITUTE(SUBSTITUTE(Таблица33[[#This Row],[Периодичност]],"Г","G"),"М","M")</f>
        <v>3M</v>
      </c>
      <c r="L115" s="6" t="str">
        <f>_xlfn.TEXTJOIN("-",,Таблица33[[#This Row],[Столбец4]],Таблица33[[#This Row],[Reserved]],Таблица33[[#This Row],[Столбец1]])</f>
        <v>I.8.1-03-3M</v>
      </c>
      <c r="M115" s="6" t="str">
        <f>_xlfn.XLOOKUP(Таблица33[[#This Row],[Столбец2]],[1]!Status[InPrPer],[1]!Status[Status],,0,1)</f>
        <v>Согласован Заказчиком (code A)</v>
      </c>
    </row>
    <row r="116" spans="1:13" ht="45" x14ac:dyDescent="0.25">
      <c r="A116" s="3">
        <f>ROW()-ROW(Таблица33[[#Headers],[N]])</f>
        <v>115</v>
      </c>
      <c r="B116" s="5" t="s">
        <v>187</v>
      </c>
      <c r="C116" s="1" t="s">
        <v>188</v>
      </c>
      <c r="D116" s="1" t="s">
        <v>189</v>
      </c>
      <c r="E116" s="10" t="s">
        <v>3</v>
      </c>
      <c r="F116" s="6" t="s">
        <v>180</v>
      </c>
      <c r="G116" s="6" t="s">
        <v>447</v>
      </c>
      <c r="H116" s="19" t="s">
        <v>484</v>
      </c>
      <c r="I116" s="21" t="s">
        <v>493</v>
      </c>
      <c r="J116" s="6" t="str">
        <f>SUBSTITUTE(SUBSTITUTE(SUBSTITUTE(SUBSTITUTE(Таблица33[[#This Row],[Par. ]],"а","a"),"б","b"),"в","v"),"г","g")</f>
        <v>I.8.1</v>
      </c>
      <c r="K116" s="6" t="str">
        <f>SUBSTITUTE(SUBSTITUTE(Таблица33[[#This Row],[Периодичност]],"Г","G"),"М","M")</f>
        <v>1G</v>
      </c>
      <c r="L116" s="6" t="str">
        <f>_xlfn.TEXTJOIN("-",,Таблица33[[#This Row],[Столбец4]],Таблица33[[#This Row],[Reserved]],Таблица33[[#This Row],[Столбец1]])</f>
        <v>I.8.1-00-1G</v>
      </c>
      <c r="M116" s="6" t="e">
        <f>_xlfn.XLOOKUP(Таблица33[[#This Row],[Столбец2]],[1]!Status[InPrPer],[1]!Status[Status],,0,1)</f>
        <v>#N/A</v>
      </c>
    </row>
    <row r="117" spans="1:13" ht="30" x14ac:dyDescent="0.25">
      <c r="A117" s="3">
        <f>ROW()-ROW(Таблица33[[#Headers],[N]])</f>
        <v>116</v>
      </c>
      <c r="B117" s="5" t="s">
        <v>187</v>
      </c>
      <c r="C117" s="1" t="s">
        <v>188</v>
      </c>
      <c r="D117" s="1" t="s">
        <v>504</v>
      </c>
      <c r="E117" s="10" t="s">
        <v>3</v>
      </c>
      <c r="F117" s="6" t="s">
        <v>180</v>
      </c>
      <c r="G117" s="6" t="s">
        <v>447</v>
      </c>
      <c r="H117" s="19" t="s">
        <v>485</v>
      </c>
      <c r="I117" s="21"/>
      <c r="J117" s="6" t="str">
        <f>SUBSTITUTE(SUBSTITUTE(SUBSTITUTE(SUBSTITUTE(Таблица33[[#This Row],[Par. ]],"а","a"),"б","b"),"в","v"),"г","g")</f>
        <v>I.8.1</v>
      </c>
      <c r="K117" s="6" t="str">
        <f>SUBSTITUTE(SUBSTITUTE(Таблица33[[#This Row],[Периодичност]],"Г","G"),"М","M")</f>
        <v>1G</v>
      </c>
      <c r="L117" s="6" t="str">
        <f>_xlfn.TEXTJOIN("-",,Таблица33[[#This Row],[Столбец4]],Таблица33[[#This Row],[Reserved]],Таблица33[[#This Row],[Столбец1]])</f>
        <v>I.8.1-01-1G</v>
      </c>
      <c r="M117" s="6" t="str">
        <f>_xlfn.XLOOKUP(Таблица33[[#This Row],[Столбец2]],[1]!Status[InPrPer],[1]!Status[Status],,0,1)</f>
        <v>Согласован Заказчиком (code A)</v>
      </c>
    </row>
    <row r="118" spans="1:13" ht="30" x14ac:dyDescent="0.25">
      <c r="A118" s="3">
        <f>ROW()-ROW(Таблица33[[#Headers],[N]])</f>
        <v>117</v>
      </c>
      <c r="B118" s="5" t="s">
        <v>187</v>
      </c>
      <c r="C118" s="1" t="s">
        <v>188</v>
      </c>
      <c r="D118" s="1" t="s">
        <v>505</v>
      </c>
      <c r="E118" s="10" t="s">
        <v>3</v>
      </c>
      <c r="F118" s="6" t="s">
        <v>180</v>
      </c>
      <c r="G118" s="6" t="s">
        <v>447</v>
      </c>
      <c r="H118" s="19" t="s">
        <v>486</v>
      </c>
      <c r="I118" s="21"/>
      <c r="J118" s="6" t="str">
        <f>SUBSTITUTE(SUBSTITUTE(SUBSTITUTE(SUBSTITUTE(Таблица33[[#This Row],[Par. ]],"а","a"),"б","b"),"в","v"),"г","g")</f>
        <v>I.8.1</v>
      </c>
      <c r="K118" s="6" t="str">
        <f>SUBSTITUTE(SUBSTITUTE(Таблица33[[#This Row],[Периодичност]],"Г","G"),"М","M")</f>
        <v>1G</v>
      </c>
      <c r="L118" s="6" t="str">
        <f>_xlfn.TEXTJOIN("-",,Таблица33[[#This Row],[Столбец4]],Таблица33[[#This Row],[Reserved]],Таблица33[[#This Row],[Столбец1]])</f>
        <v>I.8.1-02-1G</v>
      </c>
      <c r="M118" s="6" t="str">
        <f>_xlfn.XLOOKUP(Таблица33[[#This Row],[Столбец2]],[1]!Status[InPrPer],[1]!Status[Status],,0,1)</f>
        <v>Согласован Заказчиком (code A)</v>
      </c>
    </row>
    <row r="119" spans="1:13" ht="30" x14ac:dyDescent="0.25">
      <c r="A119" s="3">
        <f>ROW()-ROW(Таблица33[[#Headers],[N]])</f>
        <v>118</v>
      </c>
      <c r="B119" s="5" t="s">
        <v>187</v>
      </c>
      <c r="C119" s="1" t="s">
        <v>188</v>
      </c>
      <c r="D119" s="1" t="s">
        <v>506</v>
      </c>
      <c r="E119" s="10" t="s">
        <v>3</v>
      </c>
      <c r="F119" s="6" t="s">
        <v>180</v>
      </c>
      <c r="G119" s="6" t="s">
        <v>447</v>
      </c>
      <c r="H119" s="19" t="s">
        <v>494</v>
      </c>
      <c r="I119" s="21"/>
      <c r="J119" s="6" t="str">
        <f>SUBSTITUTE(SUBSTITUTE(SUBSTITUTE(SUBSTITUTE(Таблица33[[#This Row],[Par. ]],"а","a"),"б","b"),"в","v"),"г","g")</f>
        <v>I.8.1</v>
      </c>
      <c r="K119" s="6" t="str">
        <f>SUBSTITUTE(SUBSTITUTE(Таблица33[[#This Row],[Периодичност]],"Г","G"),"М","M")</f>
        <v>1G</v>
      </c>
      <c r="L119" s="6" t="str">
        <f>_xlfn.TEXTJOIN("-",,Таблица33[[#This Row],[Столбец4]],Таблица33[[#This Row],[Reserved]],Таблица33[[#This Row],[Столбец1]])</f>
        <v>I.8.1-03-1G</v>
      </c>
      <c r="M119" s="6" t="str">
        <f>_xlfn.XLOOKUP(Таблица33[[#This Row],[Столбец2]],[1]!Status[InPrPer],[1]!Status[Status],,0,1)</f>
        <v>Согласован Заказчиком (code A)</v>
      </c>
    </row>
    <row r="120" spans="1:13" x14ac:dyDescent="0.25">
      <c r="A120" s="3">
        <f>ROW()-ROW(Таблица33[[#Headers],[N]])</f>
        <v>119</v>
      </c>
      <c r="B120" s="5" t="s">
        <v>190</v>
      </c>
      <c r="C120" s="1" t="s">
        <v>191</v>
      </c>
      <c r="D120" s="1" t="s">
        <v>192</v>
      </c>
      <c r="E120" s="9" t="s">
        <v>8</v>
      </c>
      <c r="F120" s="6" t="s">
        <v>180</v>
      </c>
      <c r="G120" s="6" t="s">
        <v>447</v>
      </c>
      <c r="H120" s="19" t="s">
        <v>484</v>
      </c>
      <c r="I120" s="21"/>
      <c r="J120" s="6" t="str">
        <f>SUBSTITUTE(SUBSTITUTE(SUBSTITUTE(SUBSTITUTE(Таблица33[[#This Row],[Par. ]],"а","a"),"б","b"),"в","v"),"г","g")</f>
        <v>I.8.2</v>
      </c>
      <c r="K120" s="6" t="str">
        <f>SUBSTITUTE(SUBSTITUTE(Таблица33[[#This Row],[Периодичност]],"Г","G"),"М","M")</f>
        <v>6M</v>
      </c>
      <c r="L120" s="6" t="str">
        <f>_xlfn.TEXTJOIN("-",,Таблица33[[#This Row],[Столбец4]],Таблица33[[#This Row],[Reserved]],Таблица33[[#This Row],[Столбец1]])</f>
        <v>I.8.2-00-6M</v>
      </c>
      <c r="M120" s="6" t="str">
        <f>_xlfn.XLOOKUP(Таблица33[[#This Row],[Столбец2]],[1]!Status[InPrPer],[1]!Status[Status],,0,1)</f>
        <v>Согласован Заказчиком (code A)</v>
      </c>
    </row>
    <row r="121" spans="1:13" x14ac:dyDescent="0.25">
      <c r="A121" s="3">
        <f>ROW()-ROW(Таблица33[[#Headers],[N]])</f>
        <v>120</v>
      </c>
      <c r="B121" s="5" t="s">
        <v>190</v>
      </c>
      <c r="C121" s="1" t="s">
        <v>191</v>
      </c>
      <c r="D121" s="1" t="s">
        <v>192</v>
      </c>
      <c r="E121" s="10" t="s">
        <v>3</v>
      </c>
      <c r="F121" s="6" t="s">
        <v>180</v>
      </c>
      <c r="G121" s="6" t="s">
        <v>447</v>
      </c>
      <c r="H121" s="19" t="s">
        <v>484</v>
      </c>
      <c r="I121" s="21"/>
      <c r="J121" s="6" t="str">
        <f>SUBSTITUTE(SUBSTITUTE(SUBSTITUTE(SUBSTITUTE(Таблица33[[#This Row],[Par. ]],"а","a"),"б","b"),"в","v"),"г","g")</f>
        <v>I.8.2</v>
      </c>
      <c r="K121" s="6" t="str">
        <f>SUBSTITUTE(SUBSTITUTE(Таблица33[[#This Row],[Периодичност]],"Г","G"),"М","M")</f>
        <v>1G</v>
      </c>
      <c r="L121" s="6" t="str">
        <f>_xlfn.TEXTJOIN("-",,Таблица33[[#This Row],[Столбец4]],Таблица33[[#This Row],[Reserved]],Таблица33[[#This Row],[Столбец1]])</f>
        <v>I.8.2-00-1G</v>
      </c>
      <c r="M121" s="6" t="str">
        <f>_xlfn.XLOOKUP(Таблица33[[#This Row],[Столбец2]],[1]!Status[InPrPer],[1]!Status[Status],,0,1)</f>
        <v>Согласован Заказчиком (code A)</v>
      </c>
    </row>
    <row r="122" spans="1:13" x14ac:dyDescent="0.25">
      <c r="A122" s="3">
        <f>ROW()-ROW(Таблица33[[#Headers],[N]])</f>
        <v>121</v>
      </c>
      <c r="B122" s="5" t="s">
        <v>193</v>
      </c>
      <c r="C122" s="1" t="s">
        <v>194</v>
      </c>
      <c r="D122" s="1" t="s">
        <v>195</v>
      </c>
      <c r="E122" s="9" t="s">
        <v>173</v>
      </c>
      <c r="F122" s="6" t="s">
        <v>180</v>
      </c>
      <c r="G122" s="6" t="s">
        <v>447</v>
      </c>
      <c r="H122" s="19" t="s">
        <v>484</v>
      </c>
      <c r="I122" s="21"/>
      <c r="J122" s="6" t="str">
        <f>SUBSTITUTE(SUBSTITUTE(SUBSTITUTE(SUBSTITUTE(Таблица33[[#This Row],[Par. ]],"а","a"),"б","b"),"в","v"),"г","g")</f>
        <v>I.8.3</v>
      </c>
      <c r="K122" s="6" t="str">
        <f>SUBSTITUTE(SUBSTITUTE(Таблица33[[#This Row],[Периодичност]],"Г","G"),"М","M")</f>
        <v>4M</v>
      </c>
      <c r="L122" s="6" t="str">
        <f>_xlfn.TEXTJOIN("-",,Таблица33[[#This Row],[Столбец4]],Таблица33[[#This Row],[Reserved]],Таблица33[[#This Row],[Столбец1]])</f>
        <v>I.8.3-00-4M</v>
      </c>
      <c r="M122" s="6" t="str">
        <f>_xlfn.XLOOKUP(Таблица33[[#This Row],[Столбец2]],[1]!Status[InPrPer],[1]!Status[Status],,0,1)</f>
        <v>Согласован Заказчиком (code A)</v>
      </c>
    </row>
    <row r="123" spans="1:13" x14ac:dyDescent="0.25">
      <c r="A123" s="3">
        <f>ROW()-ROW(Таблица33[[#Headers],[N]])</f>
        <v>122</v>
      </c>
      <c r="B123" s="5" t="s">
        <v>193</v>
      </c>
      <c r="C123" s="1" t="s">
        <v>194</v>
      </c>
      <c r="D123" s="1" t="s">
        <v>195</v>
      </c>
      <c r="E123" s="10" t="s">
        <v>3</v>
      </c>
      <c r="F123" s="6" t="s">
        <v>180</v>
      </c>
      <c r="G123" s="6" t="s">
        <v>447</v>
      </c>
      <c r="H123" s="19" t="s">
        <v>484</v>
      </c>
      <c r="I123" s="21"/>
      <c r="J123" s="6" t="str">
        <f>SUBSTITUTE(SUBSTITUTE(SUBSTITUTE(SUBSTITUTE(Таблица33[[#This Row],[Par. ]],"а","a"),"б","b"),"в","v"),"г","g")</f>
        <v>I.8.3</v>
      </c>
      <c r="K123" s="6" t="str">
        <f>SUBSTITUTE(SUBSTITUTE(Таблица33[[#This Row],[Периодичност]],"Г","G"),"М","M")</f>
        <v>1G</v>
      </c>
      <c r="L123" s="6" t="str">
        <f>_xlfn.TEXTJOIN("-",,Таблица33[[#This Row],[Столбец4]],Таблица33[[#This Row],[Reserved]],Таблица33[[#This Row],[Столбец1]])</f>
        <v>I.8.3-00-1G</v>
      </c>
      <c r="M123" s="6" t="str">
        <f>_xlfn.XLOOKUP(Таблица33[[#This Row],[Столбец2]],[1]!Status[InPrPer],[1]!Status[Status],,0,1)</f>
        <v>Согласован Заказчиком (code A)</v>
      </c>
    </row>
    <row r="124" spans="1:13" x14ac:dyDescent="0.25">
      <c r="A124" s="3">
        <f>ROW()-ROW(Таблица33[[#Headers],[N]])</f>
        <v>123</v>
      </c>
      <c r="B124" s="5" t="s">
        <v>196</v>
      </c>
      <c r="C124" s="1" t="s">
        <v>197</v>
      </c>
      <c r="D124" s="1" t="s">
        <v>198</v>
      </c>
      <c r="E124" s="9" t="s">
        <v>173</v>
      </c>
      <c r="F124" s="6" t="s">
        <v>180</v>
      </c>
      <c r="G124" s="6" t="s">
        <v>447</v>
      </c>
      <c r="H124" s="19" t="s">
        <v>484</v>
      </c>
      <c r="I124" s="21"/>
      <c r="J124" s="6" t="str">
        <f>SUBSTITUTE(SUBSTITUTE(SUBSTITUTE(SUBSTITUTE(Таблица33[[#This Row],[Par. ]],"а","a"),"б","b"),"в","v"),"г","g")</f>
        <v>I.8.4</v>
      </c>
      <c r="K124" s="6" t="str">
        <f>SUBSTITUTE(SUBSTITUTE(Таблица33[[#This Row],[Периодичност]],"Г","G"),"М","M")</f>
        <v>4M</v>
      </c>
      <c r="L124" s="6" t="str">
        <f>_xlfn.TEXTJOIN("-",,Таблица33[[#This Row],[Столбец4]],Таблица33[[#This Row],[Reserved]],Таблица33[[#This Row],[Столбец1]])</f>
        <v>I.8.4-00-4M</v>
      </c>
      <c r="M124" s="6" t="str">
        <f>_xlfn.XLOOKUP(Таблица33[[#This Row],[Столбец2]],[1]!Status[InPrPer],[1]!Status[Status],,0,1)</f>
        <v>Согласован Заказчиком (code A)</v>
      </c>
    </row>
    <row r="125" spans="1:13" x14ac:dyDescent="0.25">
      <c r="A125" s="3">
        <f>ROW()-ROW(Таблица33[[#Headers],[N]])</f>
        <v>124</v>
      </c>
      <c r="B125" s="5" t="s">
        <v>196</v>
      </c>
      <c r="C125" s="1" t="s">
        <v>197</v>
      </c>
      <c r="D125" s="1" t="s">
        <v>198</v>
      </c>
      <c r="E125" s="10" t="s">
        <v>3</v>
      </c>
      <c r="F125" s="6" t="s">
        <v>180</v>
      </c>
      <c r="G125" s="6" t="s">
        <v>447</v>
      </c>
      <c r="H125" s="19" t="s">
        <v>484</v>
      </c>
      <c r="I125" s="21"/>
      <c r="J125" s="6" t="str">
        <f>SUBSTITUTE(SUBSTITUTE(SUBSTITUTE(SUBSTITUTE(Таблица33[[#This Row],[Par. ]],"а","a"),"б","b"),"в","v"),"г","g")</f>
        <v>I.8.4</v>
      </c>
      <c r="K125" s="6" t="str">
        <f>SUBSTITUTE(SUBSTITUTE(Таблица33[[#This Row],[Периодичност]],"Г","G"),"М","M")</f>
        <v>1G</v>
      </c>
      <c r="L125" s="6" t="str">
        <f>_xlfn.TEXTJOIN("-",,Таблица33[[#This Row],[Столбец4]],Таблица33[[#This Row],[Reserved]],Таблица33[[#This Row],[Столбец1]])</f>
        <v>I.8.4-00-1G</v>
      </c>
      <c r="M125" s="6" t="str">
        <f>_xlfn.XLOOKUP(Таблица33[[#This Row],[Столбец2]],[1]!Status[InPrPer],[1]!Status[Status],,0,1)</f>
        <v>Согласован Заказчиком (code A)</v>
      </c>
    </row>
    <row r="126" spans="1:13" ht="30" x14ac:dyDescent="0.25">
      <c r="A126" s="3">
        <f>ROW()-ROW(Таблица33[[#Headers],[N]])</f>
        <v>125</v>
      </c>
      <c r="B126" s="5" t="s">
        <v>199</v>
      </c>
      <c r="C126" s="1" t="s">
        <v>200</v>
      </c>
      <c r="D126" s="1" t="s">
        <v>201</v>
      </c>
      <c r="E126" s="9" t="s">
        <v>8</v>
      </c>
      <c r="F126" s="6" t="s">
        <v>180</v>
      </c>
      <c r="G126" s="6" t="s">
        <v>447</v>
      </c>
      <c r="H126" s="19" t="s">
        <v>484</v>
      </c>
      <c r="I126" s="21"/>
      <c r="J126" s="6" t="str">
        <f>SUBSTITUTE(SUBSTITUTE(SUBSTITUTE(SUBSTITUTE(Таблица33[[#This Row],[Par. ]],"а","a"),"б","b"),"в","v"),"г","g")</f>
        <v>I.8.5</v>
      </c>
      <c r="K126" s="6" t="str">
        <f>SUBSTITUTE(SUBSTITUTE(Таблица33[[#This Row],[Периодичност]],"Г","G"),"М","M")</f>
        <v>6M</v>
      </c>
      <c r="L126" s="6" t="str">
        <f>_xlfn.TEXTJOIN("-",,Таблица33[[#This Row],[Столбец4]],Таблица33[[#This Row],[Reserved]],Таблица33[[#This Row],[Столбец1]])</f>
        <v>I.8.5-00-6M</v>
      </c>
      <c r="M126" s="6" t="str">
        <f>_xlfn.XLOOKUP(Таблица33[[#This Row],[Столбец2]],[1]!Status[InPrPer],[1]!Status[Status],,0,1)</f>
        <v>Согласован Заказчиком (code A)</v>
      </c>
    </row>
    <row r="127" spans="1:13" ht="30" x14ac:dyDescent="0.25">
      <c r="A127" s="3">
        <f>ROW()-ROW(Таблица33[[#Headers],[N]])</f>
        <v>126</v>
      </c>
      <c r="B127" s="5" t="s">
        <v>199</v>
      </c>
      <c r="C127" s="1" t="s">
        <v>200</v>
      </c>
      <c r="D127" s="1" t="s">
        <v>201</v>
      </c>
      <c r="E127" s="10" t="s">
        <v>3</v>
      </c>
      <c r="F127" s="6" t="s">
        <v>180</v>
      </c>
      <c r="G127" s="6" t="s">
        <v>447</v>
      </c>
      <c r="H127" s="19" t="s">
        <v>484</v>
      </c>
      <c r="I127" s="21"/>
      <c r="J127" s="6" t="str">
        <f>SUBSTITUTE(SUBSTITUTE(SUBSTITUTE(SUBSTITUTE(Таблица33[[#This Row],[Par. ]],"а","a"),"б","b"),"в","v"),"г","g")</f>
        <v>I.8.5</v>
      </c>
      <c r="K127" s="6" t="str">
        <f>SUBSTITUTE(SUBSTITUTE(Таблица33[[#This Row],[Периодичност]],"Г","G"),"М","M")</f>
        <v>1G</v>
      </c>
      <c r="L127" s="6" t="str">
        <f>_xlfn.TEXTJOIN("-",,Таблица33[[#This Row],[Столбец4]],Таблица33[[#This Row],[Reserved]],Таблица33[[#This Row],[Столбец1]])</f>
        <v>I.8.5-00-1G</v>
      </c>
      <c r="M127" s="6" t="str">
        <f>_xlfn.XLOOKUP(Таблица33[[#This Row],[Столбец2]],[1]!Status[InPrPer],[1]!Status[Status],,0,1)</f>
        <v>Согласован Заказчиком (code A)</v>
      </c>
    </row>
    <row r="128" spans="1:13" ht="45" x14ac:dyDescent="0.25">
      <c r="A128" s="3">
        <f>ROW()-ROW(Таблица33[[#Headers],[N]])</f>
        <v>127</v>
      </c>
      <c r="B128" s="5" t="s">
        <v>202</v>
      </c>
      <c r="C128" s="1" t="s">
        <v>203</v>
      </c>
      <c r="D128" s="1" t="s">
        <v>204</v>
      </c>
      <c r="E128" s="9" t="s">
        <v>8</v>
      </c>
      <c r="F128" s="6" t="s">
        <v>205</v>
      </c>
      <c r="G128" s="6" t="s">
        <v>476</v>
      </c>
      <c r="H128" s="19" t="s">
        <v>484</v>
      </c>
      <c r="I128" s="21"/>
      <c r="J128" s="6" t="str">
        <f>SUBSTITUTE(SUBSTITUTE(SUBSTITUTE(SUBSTITUTE(Таблица33[[#This Row],[Par. ]],"а","a"),"б","b"),"в","v"),"г","g")</f>
        <v>I.12.2a</v>
      </c>
      <c r="K128" s="6" t="str">
        <f>SUBSTITUTE(SUBSTITUTE(Таблица33[[#This Row],[Периодичност]],"Г","G"),"М","M")</f>
        <v>6M</v>
      </c>
      <c r="L128" s="6" t="str">
        <f>_xlfn.TEXTJOIN("-",,Таблица33[[#This Row],[Столбец4]],Таблица33[[#This Row],[Reserved]],Таблица33[[#This Row],[Столбец1]])</f>
        <v>I.12.2a-00-6M</v>
      </c>
      <c r="M128" s="6" t="str">
        <f>_xlfn.XLOOKUP(Таблица33[[#This Row],[Столбец2]],[1]!Status[InPrPer],[1]!Status[Status],,0,1)</f>
        <v>Согласован Заказчиком (code A)</v>
      </c>
    </row>
    <row r="129" spans="1:13" ht="30" x14ac:dyDescent="0.25">
      <c r="A129" s="3">
        <f>ROW()-ROW(Таблица33[[#Headers],[N]])</f>
        <v>128</v>
      </c>
      <c r="B129" s="5" t="s">
        <v>206</v>
      </c>
      <c r="C129" s="1" t="s">
        <v>207</v>
      </c>
      <c r="D129" s="1" t="s">
        <v>208</v>
      </c>
      <c r="E129" s="9" t="s">
        <v>38</v>
      </c>
      <c r="F129" s="6" t="s">
        <v>205</v>
      </c>
      <c r="G129" s="6" t="s">
        <v>476</v>
      </c>
      <c r="H129" s="19" t="s">
        <v>484</v>
      </c>
      <c r="I129" s="21"/>
      <c r="J129" s="6" t="str">
        <f>SUBSTITUTE(SUBSTITUTE(SUBSTITUTE(SUBSTITUTE(Таблица33[[#This Row],[Par. ]],"а","a"),"б","b"),"в","v"),"г","g")</f>
        <v>I.12.2b</v>
      </c>
      <c r="K129" s="6" t="str">
        <f>SUBSTITUTE(SUBSTITUTE(Таблица33[[#This Row],[Периодичност]],"Г","G"),"М","M")</f>
        <v>2M</v>
      </c>
      <c r="L129" s="6" t="str">
        <f>_xlfn.TEXTJOIN("-",,Таблица33[[#This Row],[Столбец4]],Таблица33[[#This Row],[Reserved]],Таблица33[[#This Row],[Столбец1]])</f>
        <v>I.12.2b-00-2M</v>
      </c>
      <c r="M129" s="6" t="str">
        <f>_xlfn.XLOOKUP(Таблица33[[#This Row],[Столбец2]],[1]!Status[InPrPer],[1]!Status[Status],,0,1)</f>
        <v>Согласован Заказчиком (code A)</v>
      </c>
    </row>
    <row r="130" spans="1:13" ht="30" x14ac:dyDescent="0.25">
      <c r="A130" s="3">
        <f>ROW()-ROW(Таблица33[[#Headers],[N]])</f>
        <v>129</v>
      </c>
      <c r="B130" s="5" t="s">
        <v>206</v>
      </c>
      <c r="C130" s="1" t="s">
        <v>207</v>
      </c>
      <c r="D130" s="1" t="s">
        <v>208</v>
      </c>
      <c r="E130" s="9" t="s">
        <v>8</v>
      </c>
      <c r="F130" s="6" t="s">
        <v>205</v>
      </c>
      <c r="G130" s="6" t="s">
        <v>476</v>
      </c>
      <c r="H130" s="19" t="s">
        <v>484</v>
      </c>
      <c r="I130" s="21"/>
      <c r="J130" s="6" t="str">
        <f>SUBSTITUTE(SUBSTITUTE(SUBSTITUTE(SUBSTITUTE(Таблица33[[#This Row],[Par. ]],"а","a"),"б","b"),"в","v"),"г","g")</f>
        <v>I.12.2b</v>
      </c>
      <c r="K130" s="6" t="str">
        <f>SUBSTITUTE(SUBSTITUTE(Таблица33[[#This Row],[Периодичност]],"Г","G"),"М","M")</f>
        <v>6M</v>
      </c>
      <c r="L130" s="6" t="str">
        <f>_xlfn.TEXTJOIN("-",,Таблица33[[#This Row],[Столбец4]],Таблица33[[#This Row],[Reserved]],Таблица33[[#This Row],[Столбец1]])</f>
        <v>I.12.2b-00-6M</v>
      </c>
      <c r="M130" s="6" t="str">
        <f>_xlfn.XLOOKUP(Таблица33[[#This Row],[Столбец2]],[1]!Status[InPrPer],[1]!Status[Status],,0,1)</f>
        <v>Согласован Заказчиком (code A)</v>
      </c>
    </row>
    <row r="131" spans="1:13" ht="30" x14ac:dyDescent="0.25">
      <c r="A131" s="3">
        <f>ROW()-ROW(Таблица33[[#Headers],[N]])</f>
        <v>130</v>
      </c>
      <c r="B131" s="5" t="s">
        <v>209</v>
      </c>
      <c r="C131" s="1" t="s">
        <v>210</v>
      </c>
      <c r="D131" s="1" t="s">
        <v>211</v>
      </c>
      <c r="E131" s="9" t="s">
        <v>8</v>
      </c>
      <c r="F131" s="6" t="s">
        <v>212</v>
      </c>
      <c r="G131" s="6" t="s">
        <v>463</v>
      </c>
      <c r="H131" s="19" t="s">
        <v>484</v>
      </c>
      <c r="I131" s="21"/>
      <c r="J131" s="6" t="str">
        <f>SUBSTITUTE(SUBSTITUTE(SUBSTITUTE(SUBSTITUTE(Таблица33[[#This Row],[Par. ]],"а","a"),"б","b"),"в","v"),"г","g")</f>
        <v>I.12.2v</v>
      </c>
      <c r="K131" s="6" t="str">
        <f>SUBSTITUTE(SUBSTITUTE(Таблица33[[#This Row],[Периодичност]],"Г","G"),"М","M")</f>
        <v>6M</v>
      </c>
      <c r="L131" s="6" t="str">
        <f>_xlfn.TEXTJOIN("-",,Таблица33[[#This Row],[Столбец4]],Таблица33[[#This Row],[Reserved]],Таблица33[[#This Row],[Столбец1]])</f>
        <v>I.12.2v-00-6M</v>
      </c>
      <c r="M131" s="6" t="str">
        <f>_xlfn.XLOOKUP(Таблица33[[#This Row],[Столбец2]],[1]!Status[InPrPer],[1]!Status[Status],,0,1)</f>
        <v>Согласован Заказчиком (code A)</v>
      </c>
    </row>
    <row r="132" spans="1:13" ht="30" x14ac:dyDescent="0.25">
      <c r="A132" s="3">
        <f>ROW()-ROW(Таблица33[[#Headers],[N]])</f>
        <v>131</v>
      </c>
      <c r="B132" s="5" t="s">
        <v>213</v>
      </c>
      <c r="C132" s="1" t="s">
        <v>214</v>
      </c>
      <c r="D132" s="1" t="s">
        <v>215</v>
      </c>
      <c r="E132" s="9" t="s">
        <v>38</v>
      </c>
      <c r="F132" s="6" t="s">
        <v>180</v>
      </c>
      <c r="G132" s="6" t="s">
        <v>447</v>
      </c>
      <c r="H132" s="19" t="s">
        <v>484</v>
      </c>
      <c r="I132" s="21"/>
      <c r="J132" s="6" t="str">
        <f>SUBSTITUTE(SUBSTITUTE(SUBSTITUTE(SUBSTITUTE(Таблица33[[#This Row],[Par. ]],"а","a"),"б","b"),"в","v"),"г","g")</f>
        <v>I.12.4a</v>
      </c>
      <c r="K132" s="6" t="str">
        <f>SUBSTITUTE(SUBSTITUTE(Таблица33[[#This Row],[Периодичност]],"Г","G"),"М","M")</f>
        <v>2M</v>
      </c>
      <c r="L132" s="6" t="str">
        <f>_xlfn.TEXTJOIN("-",,Таблица33[[#This Row],[Столбец4]],Таблица33[[#This Row],[Reserved]],Таблица33[[#This Row],[Столбец1]])</f>
        <v>I.12.4a-00-2M</v>
      </c>
      <c r="M132" s="6" t="str">
        <f>_xlfn.XLOOKUP(Таблица33[[#This Row],[Столбец2]],[1]!Status[InPrPer],[1]!Status[Status],,0,1)</f>
        <v>Согласован Заказчиком (code A)</v>
      </c>
    </row>
    <row r="133" spans="1:13" ht="30" x14ac:dyDescent="0.25">
      <c r="A133" s="3">
        <f>ROW()-ROW(Таблица33[[#Headers],[N]])</f>
        <v>132</v>
      </c>
      <c r="B133" s="5" t="s">
        <v>216</v>
      </c>
      <c r="C133" s="1" t="s">
        <v>217</v>
      </c>
      <c r="D133" s="1" t="s">
        <v>218</v>
      </c>
      <c r="E133" s="9" t="s">
        <v>8</v>
      </c>
      <c r="F133" s="6" t="s">
        <v>180</v>
      </c>
      <c r="G133" s="6" t="s">
        <v>447</v>
      </c>
      <c r="H133" s="19" t="s">
        <v>484</v>
      </c>
      <c r="I133" s="21"/>
      <c r="J133" s="6" t="str">
        <f>SUBSTITUTE(SUBSTITUTE(SUBSTITUTE(SUBSTITUTE(Таблица33[[#This Row],[Par. ]],"а","a"),"б","b"),"в","v"),"г","g")</f>
        <v>I.12.4b</v>
      </c>
      <c r="K133" s="6" t="str">
        <f>SUBSTITUTE(SUBSTITUTE(Таблица33[[#This Row],[Периодичност]],"Г","G"),"М","M")</f>
        <v>6M</v>
      </c>
      <c r="L133" s="6" t="str">
        <f>_xlfn.TEXTJOIN("-",,Таблица33[[#This Row],[Столбец4]],Таблица33[[#This Row],[Reserved]],Таблица33[[#This Row],[Столбец1]])</f>
        <v>I.12.4b-00-6M</v>
      </c>
      <c r="M133" s="6" t="str">
        <f>_xlfn.XLOOKUP(Таблица33[[#This Row],[Столбец2]],[1]!Status[InPrPer],[1]!Status[Status],,0,1)</f>
        <v>Согласован Заказчиком (code A)</v>
      </c>
    </row>
    <row r="134" spans="1:13" ht="30" x14ac:dyDescent="0.25">
      <c r="A134" s="3">
        <f>ROW()-ROW(Таблица33[[#Headers],[N]])</f>
        <v>133</v>
      </c>
      <c r="B134" s="5" t="s">
        <v>219</v>
      </c>
      <c r="C134" s="1" t="s">
        <v>220</v>
      </c>
      <c r="D134" s="1" t="s">
        <v>221</v>
      </c>
      <c r="E134" s="9" t="s">
        <v>68</v>
      </c>
      <c r="F134" s="6" t="s">
        <v>180</v>
      </c>
      <c r="G134" s="6" t="s">
        <v>447</v>
      </c>
      <c r="H134" s="19" t="s">
        <v>484</v>
      </c>
      <c r="I134" s="21"/>
      <c r="J134" s="6" t="str">
        <f>SUBSTITUTE(SUBSTITUTE(SUBSTITUTE(SUBSTITUTE(Таблица33[[#This Row],[Par. ]],"а","a"),"б","b"),"в","v"),"г","g")</f>
        <v>I.12.4v</v>
      </c>
      <c r="K134" s="6" t="str">
        <f>SUBSTITUTE(SUBSTITUTE(Таблица33[[#This Row],[Периодичност]],"Г","G"),"М","M")</f>
        <v>5G</v>
      </c>
      <c r="L134" s="6" t="str">
        <f>_xlfn.TEXTJOIN("-",,Таблица33[[#This Row],[Столбец4]],Таблица33[[#This Row],[Reserved]],Таблица33[[#This Row],[Столбец1]])</f>
        <v>I.12.4v-00-5G</v>
      </c>
      <c r="M134" s="6" t="str">
        <f>_xlfn.XLOOKUP(Таблица33[[#This Row],[Столбец2]],[1]!Status[InPrPer],[1]!Status[Status],,0,1)</f>
        <v>Согласован Заказчиком (code A)</v>
      </c>
    </row>
    <row r="135" spans="1:13" ht="30" x14ac:dyDescent="0.25">
      <c r="A135" s="3">
        <f>ROW()-ROW(Таблица33[[#Headers],[N]])</f>
        <v>134</v>
      </c>
      <c r="B135" s="5" t="s">
        <v>222</v>
      </c>
      <c r="C135" s="1" t="s">
        <v>223</v>
      </c>
      <c r="D135" s="1" t="s">
        <v>224</v>
      </c>
      <c r="E135" s="9" t="s">
        <v>8</v>
      </c>
      <c r="F135" s="6" t="s">
        <v>225</v>
      </c>
      <c r="G135" s="6" t="s">
        <v>475</v>
      </c>
      <c r="H135" s="19" t="s">
        <v>484</v>
      </c>
      <c r="I135" s="21"/>
      <c r="J135" s="6" t="str">
        <f>SUBSTITUTE(SUBSTITUTE(SUBSTITUTE(SUBSTITUTE(Таблица33[[#This Row],[Par. ]],"а","a"),"б","b"),"в","v"),"г","g")</f>
        <v>I.12.5</v>
      </c>
      <c r="K135" s="6" t="str">
        <f>SUBSTITUTE(SUBSTITUTE(Таблица33[[#This Row],[Периодичност]],"Г","G"),"М","M")</f>
        <v>6M</v>
      </c>
      <c r="L135" s="6" t="str">
        <f>_xlfn.TEXTJOIN("-",,Таблица33[[#This Row],[Столбец4]],Таблица33[[#This Row],[Reserved]],Таблица33[[#This Row],[Столбец1]])</f>
        <v>I.12.5-00-6M</v>
      </c>
      <c r="M135" s="6" t="str">
        <f>_xlfn.XLOOKUP(Таблица33[[#This Row],[Столбец2]],[1]!Status[InPrPer],[1]!Status[Status],,0,1)</f>
        <v>Согласован Заказчиком (code A)</v>
      </c>
    </row>
    <row r="136" spans="1:13" x14ac:dyDescent="0.25">
      <c r="A136" s="3">
        <f>ROW()-ROW(Таблица33[[#Headers],[N]])</f>
        <v>135</v>
      </c>
      <c r="B136" s="5" t="s">
        <v>226</v>
      </c>
      <c r="C136" s="1" t="s">
        <v>227</v>
      </c>
      <c r="D136" s="1" t="s">
        <v>228</v>
      </c>
      <c r="E136" s="9" t="s">
        <v>8</v>
      </c>
      <c r="F136" s="6" t="s">
        <v>180</v>
      </c>
      <c r="G136" s="6" t="s">
        <v>447</v>
      </c>
      <c r="H136" s="19" t="s">
        <v>484</v>
      </c>
      <c r="I136" s="21"/>
      <c r="J136" s="6" t="str">
        <f>SUBSTITUTE(SUBSTITUTE(SUBSTITUTE(SUBSTITUTE(Таблица33[[#This Row],[Par. ]],"а","a"),"б","b"),"в","v"),"г","g")</f>
        <v>I.12.6a</v>
      </c>
      <c r="K136" s="6" t="str">
        <f>SUBSTITUTE(SUBSTITUTE(Таблица33[[#This Row],[Периодичност]],"Г","G"),"М","M")</f>
        <v>6M</v>
      </c>
      <c r="L136" s="6" t="str">
        <f>_xlfn.TEXTJOIN("-",,Таблица33[[#This Row],[Столбец4]],Таблица33[[#This Row],[Reserved]],Таблица33[[#This Row],[Столбец1]])</f>
        <v>I.12.6a-00-6M</v>
      </c>
      <c r="M136" s="6" t="str">
        <f>_xlfn.XLOOKUP(Таблица33[[#This Row],[Столбец2]],[1]!Status[InPrPer],[1]!Status[Status],,0,1)</f>
        <v>Согласован Заказчиком (code A)</v>
      </c>
    </row>
    <row r="137" spans="1:13" ht="30" x14ac:dyDescent="0.25">
      <c r="A137" s="3">
        <f>ROW()-ROW(Таблица33[[#Headers],[N]])</f>
        <v>136</v>
      </c>
      <c r="B137" s="5" t="s">
        <v>229</v>
      </c>
      <c r="C137" s="1" t="s">
        <v>230</v>
      </c>
      <c r="D137" s="1" t="s">
        <v>231</v>
      </c>
      <c r="E137" s="10" t="s">
        <v>68</v>
      </c>
      <c r="F137" s="6" t="s">
        <v>180</v>
      </c>
      <c r="G137" s="6" t="s">
        <v>447</v>
      </c>
      <c r="H137" s="19" t="s">
        <v>484</v>
      </c>
      <c r="I137" s="21"/>
      <c r="J137" s="6" t="str">
        <f>SUBSTITUTE(SUBSTITUTE(SUBSTITUTE(SUBSTITUTE(Таблица33[[#This Row],[Par. ]],"а","a"),"б","b"),"в","v"),"г","g")</f>
        <v>I.12.6b</v>
      </c>
      <c r="K137" s="6" t="str">
        <f>SUBSTITUTE(SUBSTITUTE(Таблица33[[#This Row],[Периодичност]],"Г","G"),"М","M")</f>
        <v>5G</v>
      </c>
      <c r="L137" s="6" t="str">
        <f>_xlfn.TEXTJOIN("-",,Таблица33[[#This Row],[Столбец4]],Таблица33[[#This Row],[Reserved]],Таблица33[[#This Row],[Столбец1]])</f>
        <v>I.12.6b-00-5G</v>
      </c>
      <c r="M137" s="6" t="str">
        <f>_xlfn.XLOOKUP(Таблица33[[#This Row],[Столбец2]],[1]!Status[InPrPer],[1]!Status[Status],,0,1)</f>
        <v>Согласован Заказчиком (code A)</v>
      </c>
    </row>
    <row r="138" spans="1:13" ht="30" x14ac:dyDescent="0.25">
      <c r="A138" s="3">
        <f>ROW()-ROW(Таблица33[[#Headers],[N]])</f>
        <v>137</v>
      </c>
      <c r="B138" s="5" t="s">
        <v>232</v>
      </c>
      <c r="C138" s="1" t="s">
        <v>233</v>
      </c>
      <c r="D138" s="1" t="s">
        <v>234</v>
      </c>
      <c r="E138" s="9" t="s">
        <v>38</v>
      </c>
      <c r="F138" s="6" t="s">
        <v>180</v>
      </c>
      <c r="G138" s="6" t="s">
        <v>447</v>
      </c>
      <c r="H138" s="19" t="s">
        <v>484</v>
      </c>
      <c r="I138" s="21"/>
      <c r="J138" s="6" t="str">
        <f>SUBSTITUTE(SUBSTITUTE(SUBSTITUTE(SUBSTITUTE(Таблица33[[#This Row],[Par. ]],"а","a"),"б","b"),"в","v"),"г","g")</f>
        <v>I.12.7a</v>
      </c>
      <c r="K138" s="6" t="str">
        <f>SUBSTITUTE(SUBSTITUTE(Таблица33[[#This Row],[Периодичност]],"Г","G"),"М","M")</f>
        <v>2M</v>
      </c>
      <c r="L138" s="6" t="str">
        <f>_xlfn.TEXTJOIN("-",,Таблица33[[#This Row],[Столбец4]],Таблица33[[#This Row],[Reserved]],Таблица33[[#This Row],[Столбец1]])</f>
        <v>I.12.7a-00-2M</v>
      </c>
      <c r="M138" s="6" t="str">
        <f>_xlfn.XLOOKUP(Таблица33[[#This Row],[Столбец2]],[1]!Status[InPrPer],[1]!Status[Status],,0,1)</f>
        <v>Согласован Заказчиком (code A)</v>
      </c>
    </row>
    <row r="139" spans="1:13" ht="30" x14ac:dyDescent="0.25">
      <c r="A139" s="3">
        <f>ROW()-ROW(Таблица33[[#Headers],[N]])</f>
        <v>138</v>
      </c>
      <c r="B139" s="5" t="s">
        <v>235</v>
      </c>
      <c r="C139" s="1" t="s">
        <v>236</v>
      </c>
      <c r="D139" s="1" t="s">
        <v>237</v>
      </c>
      <c r="E139" s="9" t="s">
        <v>8</v>
      </c>
      <c r="F139" s="6" t="s">
        <v>180</v>
      </c>
      <c r="G139" s="6" t="s">
        <v>447</v>
      </c>
      <c r="H139" s="19" t="s">
        <v>484</v>
      </c>
      <c r="I139" s="21"/>
      <c r="J139" s="6" t="str">
        <f>SUBSTITUTE(SUBSTITUTE(SUBSTITUTE(SUBSTITUTE(Таблица33[[#This Row],[Par. ]],"а","a"),"б","b"),"в","v"),"г","g")</f>
        <v>I.12.7b</v>
      </c>
      <c r="K139" s="6" t="str">
        <f>SUBSTITUTE(SUBSTITUTE(Таблица33[[#This Row],[Периодичност]],"Г","G"),"М","M")</f>
        <v>6M</v>
      </c>
      <c r="L139" s="6" t="str">
        <f>_xlfn.TEXTJOIN("-",,Таблица33[[#This Row],[Столбец4]],Таблица33[[#This Row],[Reserved]],Таблица33[[#This Row],[Столбец1]])</f>
        <v>I.12.7b-00-6M</v>
      </c>
      <c r="M139" s="6" t="str">
        <f>_xlfn.XLOOKUP(Таблица33[[#This Row],[Столбец2]],[1]!Status[InPrPer],[1]!Status[Status],,0,1)</f>
        <v>Согласован Заказчиком (code A)</v>
      </c>
    </row>
    <row r="140" spans="1:13" ht="30" x14ac:dyDescent="0.25">
      <c r="A140" s="3">
        <f>ROW()-ROW(Таблица33[[#Headers],[N]])</f>
        <v>139</v>
      </c>
      <c r="B140" s="5" t="s">
        <v>238</v>
      </c>
      <c r="C140" s="1" t="s">
        <v>239</v>
      </c>
      <c r="D140" s="1" t="s">
        <v>240</v>
      </c>
      <c r="E140" s="9" t="s">
        <v>68</v>
      </c>
      <c r="F140" s="6" t="s">
        <v>180</v>
      </c>
      <c r="G140" s="6" t="s">
        <v>447</v>
      </c>
      <c r="H140" s="19" t="s">
        <v>484</v>
      </c>
      <c r="I140" s="21"/>
      <c r="J140" s="6" t="str">
        <f>SUBSTITUTE(SUBSTITUTE(SUBSTITUTE(SUBSTITUTE(Таблица33[[#This Row],[Par. ]],"а","a"),"б","b"),"в","v"),"г","g")</f>
        <v>I.12.7v</v>
      </c>
      <c r="K140" s="6" t="str">
        <f>SUBSTITUTE(SUBSTITUTE(Таблица33[[#This Row],[Периодичност]],"Г","G"),"М","M")</f>
        <v>5G</v>
      </c>
      <c r="L140" s="6" t="str">
        <f>_xlfn.TEXTJOIN("-",,Таблица33[[#This Row],[Столбец4]],Таблица33[[#This Row],[Reserved]],Таблица33[[#This Row],[Столбец1]])</f>
        <v>I.12.7v-00-5G</v>
      </c>
      <c r="M140" s="6" t="str">
        <f>_xlfn.XLOOKUP(Таблица33[[#This Row],[Столбец2]],[1]!Status[InPrPer],[1]!Status[Status],,0,1)</f>
        <v>Согласован Заказчиком (code A)</v>
      </c>
    </row>
    <row r="141" spans="1:13" ht="45" x14ac:dyDescent="0.25">
      <c r="A141" s="3">
        <f>ROW()-ROW(Таблица33[[#Headers],[N]])</f>
        <v>140</v>
      </c>
      <c r="B141" s="5" t="s">
        <v>241</v>
      </c>
      <c r="C141" s="1" t="s">
        <v>242</v>
      </c>
      <c r="D141" s="1" t="s">
        <v>243</v>
      </c>
      <c r="E141" s="9" t="s">
        <v>68</v>
      </c>
      <c r="F141" s="6" t="s">
        <v>180</v>
      </c>
      <c r="G141" s="6" t="s">
        <v>447</v>
      </c>
      <c r="H141" s="19" t="s">
        <v>484</v>
      </c>
      <c r="I141" s="21"/>
      <c r="J141" s="6" t="str">
        <f>SUBSTITUTE(SUBSTITUTE(SUBSTITUTE(SUBSTITUTE(Таблица33[[#This Row],[Par. ]],"а","a"),"б","b"),"в","v"),"г","g")</f>
        <v>I.12.8</v>
      </c>
      <c r="K141" s="6" t="str">
        <f>SUBSTITUTE(SUBSTITUTE(Таблица33[[#This Row],[Периодичност]],"Г","G"),"М","M")</f>
        <v>5G</v>
      </c>
      <c r="L141" s="6" t="str">
        <f>_xlfn.TEXTJOIN("-",,Таблица33[[#This Row],[Столбец4]],Таблица33[[#This Row],[Reserved]],Таблица33[[#This Row],[Столбец1]])</f>
        <v>I.12.8-00-5G</v>
      </c>
      <c r="M141" s="6" t="str">
        <f>_xlfn.XLOOKUP(Таблица33[[#This Row],[Столбец2]],[1]!Status[InPrPer],[1]!Status[Status],,0,1)</f>
        <v>Формируется для отправки в GST</v>
      </c>
    </row>
    <row r="142" spans="1:13" ht="60" x14ac:dyDescent="0.25">
      <c r="A142" s="3">
        <f>ROW()-ROW(Таблица33[[#Headers],[N]])</f>
        <v>141</v>
      </c>
      <c r="B142" s="5" t="s">
        <v>244</v>
      </c>
      <c r="C142" s="1" t="s">
        <v>245</v>
      </c>
      <c r="D142" s="1" t="s">
        <v>246</v>
      </c>
      <c r="E142" s="9" t="s">
        <v>68</v>
      </c>
      <c r="F142" s="6" t="s">
        <v>180</v>
      </c>
      <c r="G142" s="6" t="s">
        <v>447</v>
      </c>
      <c r="H142" s="19" t="s">
        <v>484</v>
      </c>
      <c r="I142" s="21"/>
      <c r="J142" s="6" t="str">
        <f>SUBSTITUTE(SUBSTITUTE(SUBSTITUTE(SUBSTITUTE(Таблица33[[#This Row],[Par. ]],"а","a"),"б","b"),"в","v"),"г","g")</f>
        <v>I.12.9</v>
      </c>
      <c r="K142" s="6" t="str">
        <f>SUBSTITUTE(SUBSTITUTE(Таблица33[[#This Row],[Периодичност]],"Г","G"),"М","M")</f>
        <v>5G</v>
      </c>
      <c r="L142" s="6" t="str">
        <f>_xlfn.TEXTJOIN("-",,Таблица33[[#This Row],[Столбец4]],Таблица33[[#This Row],[Reserved]],Таблица33[[#This Row],[Столбец1]])</f>
        <v>I.12.9-00-5G</v>
      </c>
      <c r="M142" s="6" t="str">
        <f>_xlfn.XLOOKUP(Таблица33[[#This Row],[Столбец2]],[1]!Status[InPrPer],[1]!Status[Status],,0,1)</f>
        <v>Формируется для отправки в GST</v>
      </c>
    </row>
    <row r="143" spans="1:13" ht="90" x14ac:dyDescent="0.25">
      <c r="A143" s="3">
        <f>ROW()-ROW(Таблица33[[#Headers],[N]])</f>
        <v>142</v>
      </c>
      <c r="B143" s="8" t="s">
        <v>248</v>
      </c>
      <c r="C143" s="4" t="s">
        <v>249</v>
      </c>
      <c r="D143" s="4" t="s">
        <v>250</v>
      </c>
      <c r="E143" s="11" t="s">
        <v>4</v>
      </c>
      <c r="F143" s="6" t="s">
        <v>247</v>
      </c>
      <c r="G143" s="23" t="s">
        <v>502</v>
      </c>
      <c r="H143" s="19" t="s">
        <v>484</v>
      </c>
      <c r="I143" s="21"/>
      <c r="J143" s="6" t="str">
        <f>SUBSTITUTE(SUBSTITUTE(SUBSTITUTE(SUBSTITUTE(Таблица33[[#This Row],[Par. ]],"а","a"),"б","b"),"в","v"),"г","g")</f>
        <v>I.13.2</v>
      </c>
      <c r="K143" s="6" t="str">
        <f>SUBSTITUTE(SUBSTITUTE(Таблица33[[#This Row],[Периодичност]],"Г","G"),"М","M")</f>
        <v>2G</v>
      </c>
      <c r="L143" s="6" t="str">
        <f>_xlfn.TEXTJOIN("-",,Таблица33[[#This Row],[Столбец4]],Таблица33[[#This Row],[Reserved]],Таблица33[[#This Row],[Столбец1]])</f>
        <v>I.13.2-00-2G</v>
      </c>
      <c r="M143" s="6" t="str">
        <f>_xlfn.XLOOKUP(Таблица33[[#This Row],[Столбец2]],[1]!Status[InPrPer],[1]!Status[Status],,0,1)</f>
        <v>Формируется для отправки в GST</v>
      </c>
    </row>
    <row r="144" spans="1:13" x14ac:dyDescent="0.25">
      <c r="A144" s="3">
        <f>ROW()-ROW(Таблица33[[#Headers],[N]])</f>
        <v>143</v>
      </c>
      <c r="B144" s="5" t="s">
        <v>251</v>
      </c>
      <c r="C144" s="1" t="s">
        <v>252</v>
      </c>
      <c r="D144" s="1" t="s">
        <v>253</v>
      </c>
      <c r="E144" s="9" t="s">
        <v>3</v>
      </c>
      <c r="F144" s="6">
        <v>0</v>
      </c>
      <c r="G144" s="6" t="s">
        <v>464</v>
      </c>
      <c r="H144" s="19" t="s">
        <v>484</v>
      </c>
      <c r="I144" s="21"/>
      <c r="J144" s="6" t="str">
        <f>SUBSTITUTE(SUBSTITUTE(SUBSTITUTE(SUBSTITUTE(Таблица33[[#This Row],[Par. ]],"а","a"),"б","b"),"в","v"),"г","g")</f>
        <v>II.1.1</v>
      </c>
      <c r="K144" s="6" t="str">
        <f>SUBSTITUTE(SUBSTITUTE(Таблица33[[#This Row],[Периодичност]],"Г","G"),"М","M")</f>
        <v>1G</v>
      </c>
      <c r="L144" s="6" t="str">
        <f>_xlfn.TEXTJOIN("-",,Таблица33[[#This Row],[Столбец4]],Таблица33[[#This Row],[Reserved]],Таблица33[[#This Row],[Столбец1]])</f>
        <v>II.1.1-00-1G</v>
      </c>
      <c r="M144" s="6" t="str">
        <f>_xlfn.XLOOKUP(Таблица33[[#This Row],[Столбец2]],[1]!Status[InPrPer],[1]!Status[Status],,0,1)</f>
        <v>На согласовании у GST</v>
      </c>
    </row>
    <row r="145" spans="1:13" x14ac:dyDescent="0.25">
      <c r="A145" s="3">
        <f>ROW()-ROW(Таблица33[[#Headers],[N]])</f>
        <v>144</v>
      </c>
      <c r="B145" s="5" t="s">
        <v>254</v>
      </c>
      <c r="C145" s="1" t="s">
        <v>255</v>
      </c>
      <c r="D145" s="1" t="s">
        <v>256</v>
      </c>
      <c r="E145" s="9" t="s">
        <v>3</v>
      </c>
      <c r="F145" s="6">
        <v>0</v>
      </c>
      <c r="G145" s="6" t="s">
        <v>464</v>
      </c>
      <c r="H145" s="19" t="s">
        <v>484</v>
      </c>
      <c r="I145" s="21"/>
      <c r="J145" s="6" t="str">
        <f>SUBSTITUTE(SUBSTITUTE(SUBSTITUTE(SUBSTITUTE(Таблица33[[#This Row],[Par. ]],"а","a"),"б","b"),"в","v"),"г","g")</f>
        <v>II.1.2</v>
      </c>
      <c r="K145" s="6" t="str">
        <f>SUBSTITUTE(SUBSTITUTE(Таблица33[[#This Row],[Периодичност]],"Г","G"),"М","M")</f>
        <v>1G</v>
      </c>
      <c r="L145" s="6" t="str">
        <f>_xlfn.TEXTJOIN("-",,Таблица33[[#This Row],[Столбец4]],Таблица33[[#This Row],[Reserved]],Таблица33[[#This Row],[Столбец1]])</f>
        <v>II.1.2-00-1G</v>
      </c>
      <c r="M145" s="6" t="str">
        <f>_xlfn.XLOOKUP(Таблица33[[#This Row],[Столбец2]],[1]!Status[InPrPer],[1]!Status[Status],,0,1)</f>
        <v>На согласовании у GST</v>
      </c>
    </row>
    <row r="146" spans="1:13" x14ac:dyDescent="0.25">
      <c r="A146" s="3">
        <f>ROW()-ROW(Таблица33[[#Headers],[N]])</f>
        <v>145</v>
      </c>
      <c r="B146" s="5" t="s">
        <v>257</v>
      </c>
      <c r="C146" s="1" t="s">
        <v>258</v>
      </c>
      <c r="D146" s="1" t="s">
        <v>259</v>
      </c>
      <c r="E146" s="9" t="s">
        <v>3</v>
      </c>
      <c r="F146" s="6">
        <v>0</v>
      </c>
      <c r="G146" s="6" t="s">
        <v>464</v>
      </c>
      <c r="H146" s="19" t="s">
        <v>484</v>
      </c>
      <c r="I146" s="21"/>
      <c r="J146" s="6" t="str">
        <f>SUBSTITUTE(SUBSTITUTE(SUBSTITUTE(SUBSTITUTE(Таблица33[[#This Row],[Par. ]],"а","a"),"б","b"),"в","v"),"г","g")</f>
        <v>II.1.3</v>
      </c>
      <c r="K146" s="6" t="str">
        <f>SUBSTITUTE(SUBSTITUTE(Таблица33[[#This Row],[Периодичност]],"Г","G"),"М","M")</f>
        <v>1G</v>
      </c>
      <c r="L146" s="6" t="str">
        <f>_xlfn.TEXTJOIN("-",,Таблица33[[#This Row],[Столбец4]],Таблица33[[#This Row],[Reserved]],Таблица33[[#This Row],[Столбец1]])</f>
        <v>II.1.3-00-1G</v>
      </c>
      <c r="M146" s="6" t="str">
        <f>_xlfn.XLOOKUP(Таблица33[[#This Row],[Столбец2]],[1]!Status[InPrPer],[1]!Status[Status],,0,1)</f>
        <v>На согласовании у GST</v>
      </c>
    </row>
    <row r="147" spans="1:13" x14ac:dyDescent="0.25">
      <c r="A147" s="3">
        <f>ROW()-ROW(Таблица33[[#Headers],[N]])</f>
        <v>146</v>
      </c>
      <c r="B147" s="5" t="s">
        <v>260</v>
      </c>
      <c r="C147" s="1" t="s">
        <v>261</v>
      </c>
      <c r="D147" s="1" t="s">
        <v>262</v>
      </c>
      <c r="E147" s="9" t="s">
        <v>3</v>
      </c>
      <c r="F147" s="6">
        <v>0</v>
      </c>
      <c r="G147" s="6" t="s">
        <v>464</v>
      </c>
      <c r="H147" s="19" t="s">
        <v>484</v>
      </c>
      <c r="I147" s="21"/>
      <c r="J147" s="6" t="str">
        <f>SUBSTITUTE(SUBSTITUTE(SUBSTITUTE(SUBSTITUTE(Таблица33[[#This Row],[Par. ]],"а","a"),"б","b"),"в","v"),"г","g")</f>
        <v>II.1.4</v>
      </c>
      <c r="K147" s="6" t="str">
        <f>SUBSTITUTE(SUBSTITUTE(Таблица33[[#This Row],[Периодичност]],"Г","G"),"М","M")</f>
        <v>1G</v>
      </c>
      <c r="L147" s="6" t="str">
        <f>_xlfn.TEXTJOIN("-",,Таблица33[[#This Row],[Столбец4]],Таблица33[[#This Row],[Reserved]],Таблица33[[#This Row],[Столбец1]])</f>
        <v>II.1.4-00-1G</v>
      </c>
      <c r="M147" s="6" t="str">
        <f>_xlfn.XLOOKUP(Таблица33[[#This Row],[Столбец2]],[1]!Status[InPrPer],[1]!Status[Status],,0,1)</f>
        <v>На согласовании у GST</v>
      </c>
    </row>
    <row r="148" spans="1:13" x14ac:dyDescent="0.25">
      <c r="A148" s="3">
        <f>ROW()-ROW(Таблица33[[#Headers],[N]])</f>
        <v>147</v>
      </c>
      <c r="B148" s="5" t="s">
        <v>263</v>
      </c>
      <c r="C148" s="1" t="s">
        <v>264</v>
      </c>
      <c r="D148" s="1" t="s">
        <v>265</v>
      </c>
      <c r="E148" s="9" t="s">
        <v>3</v>
      </c>
      <c r="F148" s="6" t="s">
        <v>266</v>
      </c>
      <c r="G148" s="6" t="s">
        <v>459</v>
      </c>
      <c r="H148" s="19" t="s">
        <v>484</v>
      </c>
      <c r="I148" s="21"/>
      <c r="J148" s="6" t="str">
        <f>SUBSTITUTE(SUBSTITUTE(SUBSTITUTE(SUBSTITUTE(Таблица33[[#This Row],[Par. ]],"а","a"),"б","b"),"в","v"),"г","g")</f>
        <v>II.1.5</v>
      </c>
      <c r="K148" s="6" t="str">
        <f>SUBSTITUTE(SUBSTITUTE(Таблица33[[#This Row],[Периодичност]],"Г","G"),"М","M")</f>
        <v>1G</v>
      </c>
      <c r="L148" s="6" t="str">
        <f>_xlfn.TEXTJOIN("-",,Таблица33[[#This Row],[Столбец4]],Таблица33[[#This Row],[Reserved]],Таблица33[[#This Row],[Столбец1]])</f>
        <v>II.1.5-00-1G</v>
      </c>
      <c r="M148" s="6" t="str">
        <f>_xlfn.XLOOKUP(Таблица33[[#This Row],[Столбец2]],[1]!Status[InPrPer],[1]!Status[Status],,0,1)</f>
        <v>Согласован Заказчиком (code A)</v>
      </c>
    </row>
    <row r="149" spans="1:13" x14ac:dyDescent="0.25">
      <c r="A149" s="3">
        <f>ROW()-ROW(Таблица33[[#Headers],[N]])</f>
        <v>148</v>
      </c>
      <c r="B149" s="5" t="s">
        <v>267</v>
      </c>
      <c r="C149" s="1" t="s">
        <v>268</v>
      </c>
      <c r="D149" s="1" t="s">
        <v>268</v>
      </c>
      <c r="E149" s="9" t="s">
        <v>3</v>
      </c>
      <c r="F149" s="6" t="s">
        <v>166</v>
      </c>
      <c r="G149" s="6" t="s">
        <v>449</v>
      </c>
      <c r="H149" s="19" t="s">
        <v>484</v>
      </c>
      <c r="I149" s="21"/>
      <c r="J149" s="6" t="str">
        <f>SUBSTITUTE(SUBSTITUTE(SUBSTITUTE(SUBSTITUTE(Таблица33[[#This Row],[Par. ]],"а","a"),"б","b"),"в","v"),"г","g")</f>
        <v>II.1.6</v>
      </c>
      <c r="K149" s="6" t="str">
        <f>SUBSTITUTE(SUBSTITUTE(Таблица33[[#This Row],[Периодичност]],"Г","G"),"М","M")</f>
        <v>1G</v>
      </c>
      <c r="L149" s="6" t="str">
        <f>_xlfn.TEXTJOIN("-",,Таблица33[[#This Row],[Столбец4]],Таблица33[[#This Row],[Reserved]],Таблица33[[#This Row],[Столбец1]])</f>
        <v>II.1.6-00-1G</v>
      </c>
      <c r="M149" s="6" t="str">
        <f>_xlfn.XLOOKUP(Таблица33[[#This Row],[Столбец2]],[1]!Status[InPrPer],[1]!Status[Status],,0,1)</f>
        <v>На согласовании у GST</v>
      </c>
    </row>
    <row r="150" spans="1:13" x14ac:dyDescent="0.25">
      <c r="A150" s="3">
        <f>ROW()-ROW(Таблица33[[#Headers],[N]])</f>
        <v>149</v>
      </c>
      <c r="B150" s="5" t="s">
        <v>269</v>
      </c>
      <c r="C150" s="1" t="s">
        <v>270</v>
      </c>
      <c r="D150" s="1" t="s">
        <v>270</v>
      </c>
      <c r="E150" s="9" t="s">
        <v>3</v>
      </c>
      <c r="F150" s="6">
        <v>0</v>
      </c>
      <c r="G150" s="6" t="s">
        <v>464</v>
      </c>
      <c r="H150" s="19" t="s">
        <v>484</v>
      </c>
      <c r="I150" s="21"/>
      <c r="J150" s="6" t="str">
        <f>SUBSTITUTE(SUBSTITUTE(SUBSTITUTE(SUBSTITUTE(Таблица33[[#This Row],[Par. ]],"а","a"),"б","b"),"в","v"),"г","g")</f>
        <v>II.1.7</v>
      </c>
      <c r="K150" s="6" t="str">
        <f>SUBSTITUTE(SUBSTITUTE(Таблица33[[#This Row],[Периодичност]],"Г","G"),"М","M")</f>
        <v>1G</v>
      </c>
      <c r="L150" s="6" t="str">
        <f>_xlfn.TEXTJOIN("-",,Таблица33[[#This Row],[Столбец4]],Таблица33[[#This Row],[Reserved]],Таблица33[[#This Row],[Столбец1]])</f>
        <v>II.1.7-00-1G</v>
      </c>
      <c r="M150" s="6" t="str">
        <f>_xlfn.XLOOKUP(Таблица33[[#This Row],[Столбец2]],[1]!Status[InPrPer],[1]!Status[Status],,0,1)</f>
        <v>Согласован Заказчиком (code A)</v>
      </c>
    </row>
    <row r="151" spans="1:13" x14ac:dyDescent="0.25">
      <c r="A151" s="3">
        <f>ROW()-ROW(Таблица33[[#Headers],[N]])</f>
        <v>150</v>
      </c>
      <c r="B151" s="5" t="s">
        <v>271</v>
      </c>
      <c r="C151" s="1" t="s">
        <v>272</v>
      </c>
      <c r="D151" s="1" t="s">
        <v>272</v>
      </c>
      <c r="E151" s="9" t="s">
        <v>3</v>
      </c>
      <c r="F151" s="6">
        <v>0</v>
      </c>
      <c r="G151" s="6" t="s">
        <v>464</v>
      </c>
      <c r="H151" s="19" t="s">
        <v>484</v>
      </c>
      <c r="I151" s="21"/>
      <c r="J151" s="6" t="str">
        <f>SUBSTITUTE(SUBSTITUTE(SUBSTITUTE(SUBSTITUTE(Таблица33[[#This Row],[Par. ]],"а","a"),"б","b"),"в","v"),"г","g")</f>
        <v>II.1.8</v>
      </c>
      <c r="K151" s="6" t="str">
        <f>SUBSTITUTE(SUBSTITUTE(Таблица33[[#This Row],[Периодичност]],"Г","G"),"М","M")</f>
        <v>1G</v>
      </c>
      <c r="L151" s="6" t="str">
        <f>_xlfn.TEXTJOIN("-",,Таблица33[[#This Row],[Столбец4]],Таблица33[[#This Row],[Reserved]],Таблица33[[#This Row],[Столбец1]])</f>
        <v>II.1.8-00-1G</v>
      </c>
      <c r="M151" s="6" t="str">
        <f>_xlfn.XLOOKUP(Таблица33[[#This Row],[Столбец2]],[1]!Status[InPrPer],[1]!Status[Status],,0,1)</f>
        <v>Согласован Заказчиком (code A)</v>
      </c>
    </row>
    <row r="152" spans="1:13" ht="30" x14ac:dyDescent="0.25">
      <c r="A152" s="3">
        <f>ROW()-ROW(Таблица33[[#Headers],[N]])</f>
        <v>151</v>
      </c>
      <c r="B152" s="5" t="s">
        <v>273</v>
      </c>
      <c r="C152" s="1" t="s">
        <v>274</v>
      </c>
      <c r="D152" s="1" t="s">
        <v>275</v>
      </c>
      <c r="E152" s="9" t="s">
        <v>3</v>
      </c>
      <c r="F152" s="6" t="s">
        <v>276</v>
      </c>
      <c r="G152" s="6" t="s">
        <v>477</v>
      </c>
      <c r="H152" s="19" t="s">
        <v>484</v>
      </c>
      <c r="I152" s="21"/>
      <c r="J152" s="6" t="str">
        <f>SUBSTITUTE(SUBSTITUTE(SUBSTITUTE(SUBSTITUTE(Таблица33[[#This Row],[Par. ]],"а","a"),"б","b"),"в","v"),"г","g")</f>
        <v>II.2.1</v>
      </c>
      <c r="K152" s="6" t="str">
        <f>SUBSTITUTE(SUBSTITUTE(Таблица33[[#This Row],[Периодичност]],"Г","G"),"М","M")</f>
        <v>1G</v>
      </c>
      <c r="L152" s="6" t="str">
        <f>_xlfn.TEXTJOIN("-",,Таблица33[[#This Row],[Столбец4]],Таблица33[[#This Row],[Reserved]],Таблица33[[#This Row],[Столбец1]])</f>
        <v>II.2.1-00-1G</v>
      </c>
      <c r="M152" s="6" t="str">
        <f>_xlfn.XLOOKUP(Таблица33[[#This Row],[Столбец2]],[1]!Status[InPrPer],[1]!Status[Status],,0,1)</f>
        <v>Согласован Заказчиком (code A)</v>
      </c>
    </row>
    <row r="153" spans="1:13" ht="30" x14ac:dyDescent="0.25">
      <c r="A153" s="3">
        <f>ROW()-ROW(Таблица33[[#Headers],[N]])</f>
        <v>152</v>
      </c>
      <c r="B153" s="5" t="s">
        <v>277</v>
      </c>
      <c r="C153" s="1" t="s">
        <v>278</v>
      </c>
      <c r="D153" s="1" t="s">
        <v>279</v>
      </c>
      <c r="E153" s="9" t="s">
        <v>8</v>
      </c>
      <c r="F153" s="6" t="s">
        <v>205</v>
      </c>
      <c r="G153" s="6" t="s">
        <v>476</v>
      </c>
      <c r="H153" s="19" t="s">
        <v>484</v>
      </c>
      <c r="I153" s="21"/>
      <c r="J153" s="6" t="str">
        <f>SUBSTITUTE(SUBSTITUTE(SUBSTITUTE(SUBSTITUTE(Таблица33[[#This Row],[Par. ]],"а","a"),"б","b"),"в","v"),"г","g")</f>
        <v>II.2.2</v>
      </c>
      <c r="K153" s="6" t="str">
        <f>SUBSTITUTE(SUBSTITUTE(Таблица33[[#This Row],[Периодичност]],"Г","G"),"М","M")</f>
        <v>6M</v>
      </c>
      <c r="L153" s="6" t="str">
        <f>_xlfn.TEXTJOIN("-",,Таблица33[[#This Row],[Столбец4]],Таблица33[[#This Row],[Reserved]],Таблица33[[#This Row],[Столбец1]])</f>
        <v>II.2.2-00-6M</v>
      </c>
      <c r="M153" s="6" t="str">
        <f>_xlfn.XLOOKUP(Таблица33[[#This Row],[Столбец2]],[1]!Status[InPrPer],[1]!Status[Status],,0,1)</f>
        <v>Согласован Заказчиком (code A)</v>
      </c>
    </row>
    <row r="154" spans="1:13" ht="30" x14ac:dyDescent="0.25">
      <c r="A154" s="3">
        <f>ROW()-ROW(Таблица33[[#Headers],[N]])</f>
        <v>153</v>
      </c>
      <c r="B154" s="5" t="s">
        <v>280</v>
      </c>
      <c r="C154" s="1" t="s">
        <v>281</v>
      </c>
      <c r="D154" s="1" t="s">
        <v>282</v>
      </c>
      <c r="E154" s="9" t="s">
        <v>8</v>
      </c>
      <c r="F154" s="6" t="s">
        <v>180</v>
      </c>
      <c r="G154" s="6" t="s">
        <v>447</v>
      </c>
      <c r="H154" s="19" t="s">
        <v>484</v>
      </c>
      <c r="I154" s="21"/>
      <c r="J154" s="6" t="str">
        <f>SUBSTITUTE(SUBSTITUTE(SUBSTITUTE(SUBSTITUTE(Таблица33[[#This Row],[Par. ]],"а","a"),"б","b"),"в","v"),"г","g")</f>
        <v>II.2.3</v>
      </c>
      <c r="K154" s="6" t="str">
        <f>SUBSTITUTE(SUBSTITUTE(Таблица33[[#This Row],[Периодичност]],"Г","G"),"М","M")</f>
        <v>6M</v>
      </c>
      <c r="L154" s="6" t="str">
        <f>_xlfn.TEXTJOIN("-",,Таблица33[[#This Row],[Столбец4]],Таблица33[[#This Row],[Reserved]],Таблица33[[#This Row],[Столбец1]])</f>
        <v>II.2.3-00-6M</v>
      </c>
      <c r="M154" s="6" t="str">
        <f>_xlfn.XLOOKUP(Таблица33[[#This Row],[Столбец2]],[1]!Status[InPrPer],[1]!Status[Status],,0,1)</f>
        <v>Согласован Заказчиком (code A)</v>
      </c>
    </row>
    <row r="155" spans="1:13" ht="30" x14ac:dyDescent="0.25">
      <c r="A155" s="3">
        <f>ROW()-ROW(Таблица33[[#Headers],[N]])</f>
        <v>154</v>
      </c>
      <c r="B155" s="5" t="s">
        <v>283</v>
      </c>
      <c r="C155" s="1" t="s">
        <v>284</v>
      </c>
      <c r="D155" s="1" t="s">
        <v>285</v>
      </c>
      <c r="E155" s="9" t="s">
        <v>8</v>
      </c>
      <c r="F155" s="6" t="s">
        <v>180</v>
      </c>
      <c r="G155" s="6" t="s">
        <v>447</v>
      </c>
      <c r="H155" s="19" t="s">
        <v>484</v>
      </c>
      <c r="I155" s="21"/>
      <c r="J155" s="6" t="str">
        <f>SUBSTITUTE(SUBSTITUTE(SUBSTITUTE(SUBSTITUTE(Таблица33[[#This Row],[Par. ]],"а","a"),"б","b"),"в","v"),"г","g")</f>
        <v>II.2.4</v>
      </c>
      <c r="K155" s="6" t="str">
        <f>SUBSTITUTE(SUBSTITUTE(Таблица33[[#This Row],[Периодичност]],"Г","G"),"М","M")</f>
        <v>6M</v>
      </c>
      <c r="L155" s="6" t="str">
        <f>_xlfn.TEXTJOIN("-",,Таблица33[[#This Row],[Столбец4]],Таблица33[[#This Row],[Reserved]],Таблица33[[#This Row],[Столбец1]])</f>
        <v>II.2.4-00-6M</v>
      </c>
      <c r="M155" s="6" t="str">
        <f>_xlfn.XLOOKUP(Таблица33[[#This Row],[Столбец2]],[1]!Status[InPrPer],[1]!Status[Status],,0,1)</f>
        <v>Согласован Заказчиком (code A)</v>
      </c>
    </row>
    <row r="156" spans="1:13" ht="45" x14ac:dyDescent="0.25">
      <c r="A156" s="3">
        <f>ROW()-ROW(Таблица33[[#Headers],[N]])</f>
        <v>155</v>
      </c>
      <c r="B156" s="5" t="s">
        <v>286</v>
      </c>
      <c r="C156" s="1" t="s">
        <v>287</v>
      </c>
      <c r="D156" s="1" t="s">
        <v>288</v>
      </c>
      <c r="E156" s="9" t="s">
        <v>8</v>
      </c>
      <c r="F156" s="6" t="s">
        <v>180</v>
      </c>
      <c r="G156" s="6" t="s">
        <v>447</v>
      </c>
      <c r="H156" s="19" t="s">
        <v>484</v>
      </c>
      <c r="I156" s="21"/>
      <c r="J156" s="6" t="str">
        <f>SUBSTITUTE(SUBSTITUTE(SUBSTITUTE(SUBSTITUTE(Таблица33[[#This Row],[Par. ]],"а","a"),"б","b"),"в","v"),"г","g")</f>
        <v>II.2.5</v>
      </c>
      <c r="K156" s="6" t="str">
        <f>SUBSTITUTE(SUBSTITUTE(Таблица33[[#This Row],[Периодичност]],"Г","G"),"М","M")</f>
        <v>6M</v>
      </c>
      <c r="L156" s="6" t="str">
        <f>_xlfn.TEXTJOIN("-",,Таблица33[[#This Row],[Столбец4]],Таблица33[[#This Row],[Reserved]],Таблица33[[#This Row],[Столбец1]])</f>
        <v>II.2.5-00-6M</v>
      </c>
      <c r="M156" s="6" t="str">
        <f>_xlfn.XLOOKUP(Таблица33[[#This Row],[Столбец2]],[1]!Status[InPrPer],[1]!Status[Status],,0,1)</f>
        <v>Согласован Заказчиком (code A)</v>
      </c>
    </row>
    <row r="157" spans="1:13" ht="45" x14ac:dyDescent="0.25">
      <c r="A157" s="3">
        <f>ROW()-ROW(Таблица33[[#Headers],[N]])</f>
        <v>156</v>
      </c>
      <c r="B157" s="5" t="s">
        <v>289</v>
      </c>
      <c r="C157" s="1" t="s">
        <v>290</v>
      </c>
      <c r="D157" s="1" t="s">
        <v>291</v>
      </c>
      <c r="E157" s="9" t="s">
        <v>8</v>
      </c>
      <c r="F157" s="6" t="s">
        <v>180</v>
      </c>
      <c r="G157" s="6" t="s">
        <v>447</v>
      </c>
      <c r="H157" s="19" t="s">
        <v>484</v>
      </c>
      <c r="I157" s="21"/>
      <c r="J157" s="6" t="str">
        <f>SUBSTITUTE(SUBSTITUTE(SUBSTITUTE(SUBSTITUTE(Таблица33[[#This Row],[Par. ]],"а","a"),"б","b"),"в","v"),"г","g")</f>
        <v>II.2.6</v>
      </c>
      <c r="K157" s="6" t="str">
        <f>SUBSTITUTE(SUBSTITUTE(Таблица33[[#This Row],[Периодичност]],"Г","G"),"М","M")</f>
        <v>6M</v>
      </c>
      <c r="L157" s="6" t="str">
        <f>_xlfn.TEXTJOIN("-",,Таблица33[[#This Row],[Столбец4]],Таблица33[[#This Row],[Reserved]],Таблица33[[#This Row],[Столбец1]])</f>
        <v>II.2.6-00-6M</v>
      </c>
      <c r="M157" s="6" t="str">
        <f>_xlfn.XLOOKUP(Таблица33[[#This Row],[Столбец2]],[1]!Status[InPrPer],[1]!Status[Status],,0,1)</f>
        <v>Согласован Заказчиком (code A)</v>
      </c>
    </row>
    <row r="158" spans="1:13" ht="60" x14ac:dyDescent="0.25">
      <c r="A158" s="3">
        <f>ROW()-ROW(Таблица33[[#Headers],[N]])</f>
        <v>157</v>
      </c>
      <c r="B158" s="5" t="s">
        <v>292</v>
      </c>
      <c r="C158" s="1" t="s">
        <v>293</v>
      </c>
      <c r="D158" s="1" t="s">
        <v>294</v>
      </c>
      <c r="E158" s="9" t="s">
        <v>68</v>
      </c>
      <c r="F158" s="6" t="s">
        <v>180</v>
      </c>
      <c r="G158" s="6" t="s">
        <v>447</v>
      </c>
      <c r="H158" s="19" t="s">
        <v>484</v>
      </c>
      <c r="I158" s="21"/>
      <c r="J158" s="6" t="str">
        <f>SUBSTITUTE(SUBSTITUTE(SUBSTITUTE(SUBSTITUTE(Таблица33[[#This Row],[Par. ]],"а","a"),"б","b"),"в","v"),"г","g")</f>
        <v>II.2.7</v>
      </c>
      <c r="K158" s="6" t="str">
        <f>SUBSTITUTE(SUBSTITUTE(Таблица33[[#This Row],[Периодичност]],"Г","G"),"М","M")</f>
        <v>5G</v>
      </c>
      <c r="L158" s="6" t="str">
        <f>_xlfn.TEXTJOIN("-",,Таблица33[[#This Row],[Столбец4]],Таблица33[[#This Row],[Reserved]],Таблица33[[#This Row],[Столбец1]])</f>
        <v>II.2.7-00-5G</v>
      </c>
      <c r="M158" s="6" t="str">
        <f>_xlfn.XLOOKUP(Таблица33[[#This Row],[Столбец2]],[1]!Status[InPrPer],[1]!Status[Status],,0,1)</f>
        <v>Согласован Заказчиком (code A)</v>
      </c>
    </row>
    <row r="159" spans="1:13" ht="45" x14ac:dyDescent="0.25">
      <c r="A159" s="3">
        <f>ROW()-ROW(Таблица33[[#Headers],[N]])</f>
        <v>158</v>
      </c>
      <c r="B159" s="5" t="s">
        <v>295</v>
      </c>
      <c r="C159" s="1" t="s">
        <v>296</v>
      </c>
      <c r="D159" s="1" t="s">
        <v>297</v>
      </c>
      <c r="E159" s="9" t="s">
        <v>8</v>
      </c>
      <c r="F159" s="6" t="s">
        <v>180</v>
      </c>
      <c r="G159" s="6" t="s">
        <v>447</v>
      </c>
      <c r="H159" s="19" t="s">
        <v>484</v>
      </c>
      <c r="I159" s="21"/>
      <c r="J159" s="6" t="str">
        <f>SUBSTITUTE(SUBSTITUTE(SUBSTITUTE(SUBSTITUTE(Таблица33[[#This Row],[Par. ]],"а","a"),"б","b"),"в","v"),"г","g")</f>
        <v>II.2.8</v>
      </c>
      <c r="K159" s="6" t="str">
        <f>SUBSTITUTE(SUBSTITUTE(Таблица33[[#This Row],[Периодичност]],"Г","G"),"М","M")</f>
        <v>6M</v>
      </c>
      <c r="L159" s="6" t="str">
        <f>_xlfn.TEXTJOIN("-",,Таблица33[[#This Row],[Столбец4]],Таблица33[[#This Row],[Reserved]],Таблица33[[#This Row],[Столбец1]])</f>
        <v>II.2.8-00-6M</v>
      </c>
      <c r="M159" s="6" t="str">
        <f>_xlfn.XLOOKUP(Таблица33[[#This Row],[Столбец2]],[1]!Status[InPrPer],[1]!Status[Status],,0,1)</f>
        <v>Согласован Заказчиком (code A)</v>
      </c>
    </row>
    <row r="160" spans="1:13" ht="45" x14ac:dyDescent="0.25">
      <c r="A160" s="3">
        <f>ROW()-ROW(Таблица33[[#Headers],[N]])</f>
        <v>159</v>
      </c>
      <c r="B160" s="5" t="s">
        <v>298</v>
      </c>
      <c r="C160" s="1" t="s">
        <v>299</v>
      </c>
      <c r="D160" s="1" t="s">
        <v>300</v>
      </c>
      <c r="E160" s="9" t="s">
        <v>8</v>
      </c>
      <c r="F160" s="6" t="s">
        <v>180</v>
      </c>
      <c r="G160" s="6" t="s">
        <v>447</v>
      </c>
      <c r="H160" s="19" t="s">
        <v>484</v>
      </c>
      <c r="I160" s="21"/>
      <c r="J160" s="6" t="str">
        <f>SUBSTITUTE(SUBSTITUTE(SUBSTITUTE(SUBSTITUTE(Таблица33[[#This Row],[Par. ]],"а","a"),"б","b"),"в","v"),"г","g")</f>
        <v>II.2.9</v>
      </c>
      <c r="K160" s="6" t="str">
        <f>SUBSTITUTE(SUBSTITUTE(Таблица33[[#This Row],[Периодичност]],"Г","G"),"М","M")</f>
        <v>6M</v>
      </c>
      <c r="L160" s="6" t="str">
        <f>_xlfn.TEXTJOIN("-",,Таблица33[[#This Row],[Столбец4]],Таблица33[[#This Row],[Reserved]],Таблица33[[#This Row],[Столбец1]])</f>
        <v>II.2.9-00-6M</v>
      </c>
      <c r="M160" s="6" t="str">
        <f>_xlfn.XLOOKUP(Таблица33[[#This Row],[Столбец2]],[1]!Status[InPrPer],[1]!Status[Status],,0,1)</f>
        <v>Согласован Заказчиком (code A)</v>
      </c>
    </row>
    <row r="161" spans="1:13" ht="60" x14ac:dyDescent="0.25">
      <c r="A161" s="3">
        <f>ROW()-ROW(Таблица33[[#Headers],[N]])</f>
        <v>160</v>
      </c>
      <c r="B161" s="5" t="s">
        <v>301</v>
      </c>
      <c r="C161" s="1" t="s">
        <v>302</v>
      </c>
      <c r="D161" s="1" t="s">
        <v>303</v>
      </c>
      <c r="E161" s="9" t="s">
        <v>68</v>
      </c>
      <c r="F161" s="6" t="s">
        <v>180</v>
      </c>
      <c r="G161" s="6" t="s">
        <v>447</v>
      </c>
      <c r="H161" s="19" t="s">
        <v>484</v>
      </c>
      <c r="I161" s="21"/>
      <c r="J161" s="6" t="str">
        <f>SUBSTITUTE(SUBSTITUTE(SUBSTITUTE(SUBSTITUTE(Таблица33[[#This Row],[Par. ]],"а","a"),"б","b"),"в","v"),"г","g")</f>
        <v>II.2.10</v>
      </c>
      <c r="K161" s="6" t="str">
        <f>SUBSTITUTE(SUBSTITUTE(Таблица33[[#This Row],[Периодичност]],"Г","G"),"М","M")</f>
        <v>5G</v>
      </c>
      <c r="L161" s="6" t="str">
        <f>_xlfn.TEXTJOIN("-",,Таблица33[[#This Row],[Столбец4]],Таблица33[[#This Row],[Reserved]],Таблица33[[#This Row],[Столбец1]])</f>
        <v>II.2.10-00-5G</v>
      </c>
      <c r="M161" s="6" t="str">
        <f>_xlfn.XLOOKUP(Таблица33[[#This Row],[Столбец2]],[1]!Status[InPrPer],[1]!Status[Status],,0,1)</f>
        <v>Формируется для отправки в GST</v>
      </c>
    </row>
    <row r="162" spans="1:13" ht="60" x14ac:dyDescent="0.25">
      <c r="A162" s="3">
        <f>ROW()-ROW(Таблица33[[#Headers],[N]])</f>
        <v>161</v>
      </c>
      <c r="B162" s="5" t="s">
        <v>304</v>
      </c>
      <c r="C162" s="1" t="s">
        <v>305</v>
      </c>
      <c r="D162" s="1" t="s">
        <v>306</v>
      </c>
      <c r="E162" s="9" t="s">
        <v>8</v>
      </c>
      <c r="F162" s="6" t="s">
        <v>212</v>
      </c>
      <c r="G162" s="6" t="s">
        <v>463</v>
      </c>
      <c r="H162" s="19" t="s">
        <v>484</v>
      </c>
      <c r="I162" s="21"/>
      <c r="J162" s="6" t="str">
        <f>SUBSTITUTE(SUBSTITUTE(SUBSTITUTE(SUBSTITUTE(Таблица33[[#This Row],[Par. ]],"а","a"),"б","b"),"в","v"),"г","g")</f>
        <v>II.2.11</v>
      </c>
      <c r="K162" s="6" t="str">
        <f>SUBSTITUTE(SUBSTITUTE(Таблица33[[#This Row],[Периодичност]],"Г","G"),"М","M")</f>
        <v>6M</v>
      </c>
      <c r="L162" s="6" t="str">
        <f>_xlfn.TEXTJOIN("-",,Таблица33[[#This Row],[Столбец4]],Таблица33[[#This Row],[Reserved]],Таблица33[[#This Row],[Столбец1]])</f>
        <v>II.2.11-00-6M</v>
      </c>
      <c r="M162" s="6" t="str">
        <f>_xlfn.XLOOKUP(Таблица33[[#This Row],[Столбец2]],[1]!Status[InPrPer],[1]!Status[Status],,0,1)</f>
        <v>На согласовании у GST</v>
      </c>
    </row>
    <row r="163" spans="1:13" ht="45" x14ac:dyDescent="0.25">
      <c r="A163" s="3">
        <f>ROW()-ROW(Таблица33[[#Headers],[N]])</f>
        <v>162</v>
      </c>
      <c r="B163" s="5" t="s">
        <v>307</v>
      </c>
      <c r="C163" s="1" t="s">
        <v>308</v>
      </c>
      <c r="D163" s="1" t="s">
        <v>243</v>
      </c>
      <c r="E163" s="9" t="s">
        <v>68</v>
      </c>
      <c r="F163" s="6" t="s">
        <v>180</v>
      </c>
      <c r="G163" s="6" t="s">
        <v>447</v>
      </c>
      <c r="H163" s="19" t="s">
        <v>484</v>
      </c>
      <c r="I163" s="21"/>
      <c r="J163" s="6" t="str">
        <f>SUBSTITUTE(SUBSTITUTE(SUBSTITUTE(SUBSTITUTE(Таблица33[[#This Row],[Par. ]],"а","a"),"б","b"),"в","v"),"г","g")</f>
        <v>II.2.12</v>
      </c>
      <c r="K163" s="6" t="str">
        <f>SUBSTITUTE(SUBSTITUTE(Таблица33[[#This Row],[Периодичност]],"Г","G"),"М","M")</f>
        <v>5G</v>
      </c>
      <c r="L163" s="6" t="str">
        <f>_xlfn.TEXTJOIN("-",,Таблица33[[#This Row],[Столбец4]],Таблица33[[#This Row],[Reserved]],Таблица33[[#This Row],[Столбец1]])</f>
        <v>II.2.12-00-5G</v>
      </c>
      <c r="M163" s="6" t="str">
        <f>_xlfn.XLOOKUP(Таблица33[[#This Row],[Столбец2]],[1]!Status[InPrPer],[1]!Status[Status],,0,1)</f>
        <v>На согласовании у GST</v>
      </c>
    </row>
    <row r="164" spans="1:13" ht="60" x14ac:dyDescent="0.25">
      <c r="A164" s="3">
        <f>ROW()-ROW(Таблица33[[#Headers],[N]])</f>
        <v>163</v>
      </c>
      <c r="B164" s="5" t="s">
        <v>309</v>
      </c>
      <c r="C164" s="1" t="s">
        <v>245</v>
      </c>
      <c r="D164" s="1" t="s">
        <v>246</v>
      </c>
      <c r="E164" s="9" t="s">
        <v>68</v>
      </c>
      <c r="F164" s="6" t="s">
        <v>180</v>
      </c>
      <c r="G164" s="6" t="s">
        <v>447</v>
      </c>
      <c r="H164" s="19" t="s">
        <v>484</v>
      </c>
      <c r="I164" s="21"/>
      <c r="J164" s="6" t="str">
        <f>SUBSTITUTE(SUBSTITUTE(SUBSTITUTE(SUBSTITUTE(Таблица33[[#This Row],[Par. ]],"а","a"),"б","b"),"в","v"),"г","g")</f>
        <v>II.2.13</v>
      </c>
      <c r="K164" s="6" t="str">
        <f>SUBSTITUTE(SUBSTITUTE(Таблица33[[#This Row],[Периодичност]],"Г","G"),"М","M")</f>
        <v>5G</v>
      </c>
      <c r="L164" s="6" t="str">
        <f>_xlfn.TEXTJOIN("-",,Таблица33[[#This Row],[Столбец4]],Таблица33[[#This Row],[Reserved]],Таблица33[[#This Row],[Столбец1]])</f>
        <v>II.2.13-00-5G</v>
      </c>
      <c r="M164" s="6" t="str">
        <f>_xlfn.XLOOKUP(Таблица33[[#This Row],[Столбец2]],[1]!Status[InPrPer],[1]!Status[Status],,0,1)</f>
        <v>На согласовании у GST</v>
      </c>
    </row>
    <row r="165" spans="1:13" x14ac:dyDescent="0.25">
      <c r="A165" s="3">
        <f>ROW()-ROW(Таблица33[[#Headers],[N]])</f>
        <v>164</v>
      </c>
      <c r="B165" s="5" t="s">
        <v>310</v>
      </c>
      <c r="C165" s="1" t="s">
        <v>311</v>
      </c>
      <c r="D165" s="1" t="s">
        <v>311</v>
      </c>
      <c r="E165" s="9" t="s">
        <v>8</v>
      </c>
      <c r="F165" s="6" t="s">
        <v>180</v>
      </c>
      <c r="G165" s="6" t="s">
        <v>447</v>
      </c>
      <c r="H165" s="19" t="s">
        <v>484</v>
      </c>
      <c r="I165" s="21"/>
      <c r="J165" s="6" t="str">
        <f>SUBSTITUTE(SUBSTITUTE(SUBSTITUTE(SUBSTITUTE(Таблица33[[#This Row],[Par. ]],"а","a"),"б","b"),"в","v"),"г","g")</f>
        <v>II.3.1</v>
      </c>
      <c r="K165" s="6" t="str">
        <f>SUBSTITUTE(SUBSTITUTE(Таблица33[[#This Row],[Периодичност]],"Г","G"),"М","M")</f>
        <v>6M</v>
      </c>
      <c r="L165" s="6" t="str">
        <f>_xlfn.TEXTJOIN("-",,Таблица33[[#This Row],[Столбец4]],Таблица33[[#This Row],[Reserved]],Таблица33[[#This Row],[Столбец1]])</f>
        <v>II.3.1-00-6M</v>
      </c>
      <c r="M165" s="6" t="str">
        <f>_xlfn.XLOOKUP(Таблица33[[#This Row],[Столбец2]],[1]!Status[InPrPer],[1]!Status[Status],,0,1)</f>
        <v>Согласован Заказчиком (code A)</v>
      </c>
    </row>
    <row r="166" spans="1:13" x14ac:dyDescent="0.25">
      <c r="A166" s="3">
        <f>ROW()-ROW(Таблица33[[#Headers],[N]])</f>
        <v>165</v>
      </c>
      <c r="B166" s="5" t="s">
        <v>312</v>
      </c>
      <c r="C166" s="1" t="s">
        <v>313</v>
      </c>
      <c r="D166" s="1" t="s">
        <v>313</v>
      </c>
      <c r="E166" s="9" t="s">
        <v>8</v>
      </c>
      <c r="F166" s="6" t="s">
        <v>180</v>
      </c>
      <c r="G166" s="6" t="s">
        <v>447</v>
      </c>
      <c r="H166" s="19" t="s">
        <v>484</v>
      </c>
      <c r="I166" s="21"/>
      <c r="J166" s="6" t="str">
        <f>SUBSTITUTE(SUBSTITUTE(SUBSTITUTE(SUBSTITUTE(Таблица33[[#This Row],[Par. ]],"а","a"),"б","b"),"в","v"),"г","g")</f>
        <v>II.3.2</v>
      </c>
      <c r="K166" s="6" t="str">
        <f>SUBSTITUTE(SUBSTITUTE(Таблица33[[#This Row],[Периодичност]],"Г","G"),"М","M")</f>
        <v>6M</v>
      </c>
      <c r="L166" s="6" t="str">
        <f>_xlfn.TEXTJOIN("-",,Таблица33[[#This Row],[Столбец4]],Таблица33[[#This Row],[Reserved]],Таблица33[[#This Row],[Столбец1]])</f>
        <v>II.3.2-00-6M</v>
      </c>
      <c r="M166" s="6" t="str">
        <f>_xlfn.XLOOKUP(Таблица33[[#This Row],[Столбец2]],[1]!Status[InPrPer],[1]!Status[Status],,0,1)</f>
        <v>Согласован Заказчиком (code A)</v>
      </c>
    </row>
    <row r="167" spans="1:13" x14ac:dyDescent="0.25">
      <c r="A167" s="3">
        <f>ROW()-ROW(Таблица33[[#Headers],[N]])</f>
        <v>166</v>
      </c>
      <c r="B167" s="5" t="s">
        <v>314</v>
      </c>
      <c r="C167" s="1" t="s">
        <v>315</v>
      </c>
      <c r="D167" s="1" t="s">
        <v>315</v>
      </c>
      <c r="E167" s="9" t="s">
        <v>8</v>
      </c>
      <c r="F167" s="6" t="s">
        <v>180</v>
      </c>
      <c r="G167" s="6" t="s">
        <v>447</v>
      </c>
      <c r="H167" s="19" t="s">
        <v>484</v>
      </c>
      <c r="I167" s="21"/>
      <c r="J167" s="6" t="str">
        <f>SUBSTITUTE(SUBSTITUTE(SUBSTITUTE(SUBSTITUTE(Таблица33[[#This Row],[Par. ]],"а","a"),"б","b"),"в","v"),"г","g")</f>
        <v>II.3.3</v>
      </c>
      <c r="K167" s="6" t="str">
        <f>SUBSTITUTE(SUBSTITUTE(Таблица33[[#This Row],[Периодичност]],"Г","G"),"М","M")</f>
        <v>6M</v>
      </c>
      <c r="L167" s="6" t="str">
        <f>_xlfn.TEXTJOIN("-",,Таблица33[[#This Row],[Столбец4]],Таблица33[[#This Row],[Reserved]],Таблица33[[#This Row],[Столбец1]])</f>
        <v>II.3.3-00-6M</v>
      </c>
      <c r="M167" s="6" t="str">
        <f>_xlfn.XLOOKUP(Таблица33[[#This Row],[Столбец2]],[1]!Status[InPrPer],[1]!Status[Status],,0,1)</f>
        <v>Согласован Заказчиком (code A)</v>
      </c>
    </row>
    <row r="168" spans="1:13" x14ac:dyDescent="0.25">
      <c r="A168" s="3">
        <f>ROW()-ROW(Таблица33[[#Headers],[N]])</f>
        <v>167</v>
      </c>
      <c r="B168" s="5" t="s">
        <v>316</v>
      </c>
      <c r="C168" s="1" t="s">
        <v>317</v>
      </c>
      <c r="D168" s="1" t="s">
        <v>317</v>
      </c>
      <c r="E168" s="9" t="s">
        <v>8</v>
      </c>
      <c r="F168" s="6" t="s">
        <v>180</v>
      </c>
      <c r="G168" s="6" t="s">
        <v>447</v>
      </c>
      <c r="H168" s="19" t="s">
        <v>484</v>
      </c>
      <c r="I168" s="21"/>
      <c r="J168" s="6" t="str">
        <f>SUBSTITUTE(SUBSTITUTE(SUBSTITUTE(SUBSTITUTE(Таблица33[[#This Row],[Par. ]],"а","a"),"б","b"),"в","v"),"г","g")</f>
        <v>II.3.4</v>
      </c>
      <c r="K168" s="6" t="str">
        <f>SUBSTITUTE(SUBSTITUTE(Таблица33[[#This Row],[Периодичност]],"Г","G"),"М","M")</f>
        <v>6M</v>
      </c>
      <c r="L168" s="6" t="str">
        <f>_xlfn.TEXTJOIN("-",,Таблица33[[#This Row],[Столбец4]],Таблица33[[#This Row],[Reserved]],Таблица33[[#This Row],[Столбец1]])</f>
        <v>II.3.4-00-6M</v>
      </c>
      <c r="M168" s="6" t="str">
        <f>_xlfn.XLOOKUP(Таблица33[[#This Row],[Столбец2]],[1]!Status[InPrPer],[1]!Status[Status],,0,1)</f>
        <v>Согласован Заказчиком (code A)</v>
      </c>
    </row>
    <row r="169" spans="1:13" x14ac:dyDescent="0.25">
      <c r="A169" s="3">
        <f>ROW()-ROW(Таблица33[[#Headers],[N]])</f>
        <v>168</v>
      </c>
      <c r="B169" s="5" t="s">
        <v>318</v>
      </c>
      <c r="C169" s="1" t="s">
        <v>319</v>
      </c>
      <c r="D169" s="1" t="s">
        <v>319</v>
      </c>
      <c r="E169" s="9" t="s">
        <v>8</v>
      </c>
      <c r="F169" s="6" t="s">
        <v>180</v>
      </c>
      <c r="G169" s="6" t="s">
        <v>447</v>
      </c>
      <c r="H169" s="19" t="s">
        <v>484</v>
      </c>
      <c r="I169" s="21"/>
      <c r="J169" s="6" t="str">
        <f>SUBSTITUTE(SUBSTITUTE(SUBSTITUTE(SUBSTITUTE(Таблица33[[#This Row],[Par. ]],"а","a"),"б","b"),"в","v"),"г","g")</f>
        <v>II.3.5</v>
      </c>
      <c r="K169" s="6" t="str">
        <f>SUBSTITUTE(SUBSTITUTE(Таблица33[[#This Row],[Периодичност]],"Г","G"),"М","M")</f>
        <v>6M</v>
      </c>
      <c r="L169" s="6" t="str">
        <f>_xlfn.TEXTJOIN("-",,Таблица33[[#This Row],[Столбец4]],Таблица33[[#This Row],[Reserved]],Таблица33[[#This Row],[Столбец1]])</f>
        <v>II.3.5-00-6M</v>
      </c>
      <c r="M169" s="6" t="str">
        <f>_xlfn.XLOOKUP(Таблица33[[#This Row],[Столбец2]],[1]!Status[InPrPer],[1]!Status[Status],,0,1)</f>
        <v>Согласован Заказчиком (code A)</v>
      </c>
    </row>
    <row r="170" spans="1:13" ht="30" x14ac:dyDescent="0.25">
      <c r="A170" s="3">
        <f>ROW()-ROW(Таблица33[[#Headers],[N]])</f>
        <v>169</v>
      </c>
      <c r="B170" s="5" t="s">
        <v>320</v>
      </c>
      <c r="C170" s="1" t="s">
        <v>321</v>
      </c>
      <c r="D170" s="1" t="s">
        <v>322</v>
      </c>
      <c r="E170" s="9" t="s">
        <v>8</v>
      </c>
      <c r="F170" s="6" t="s">
        <v>15</v>
      </c>
      <c r="G170" s="6" t="s">
        <v>479</v>
      </c>
      <c r="H170" s="19" t="s">
        <v>484</v>
      </c>
      <c r="I170" s="21" t="s">
        <v>480</v>
      </c>
      <c r="J170" s="6" t="str">
        <f>SUBSTITUTE(SUBSTITUTE(SUBSTITUTE(SUBSTITUTE(Таблица33[[#This Row],[Par. ]],"а","a"),"б","b"),"в","v"),"г","g")</f>
        <v>II.4.1</v>
      </c>
      <c r="K170" s="6" t="str">
        <f>SUBSTITUTE(SUBSTITUTE(Таблица33[[#This Row],[Периодичност]],"Г","G"),"М","M")</f>
        <v>6M</v>
      </c>
      <c r="L170" s="6" t="str">
        <f>_xlfn.TEXTJOIN("-",,Таблица33[[#This Row],[Столбец4]],Таблица33[[#This Row],[Reserved]],Таблица33[[#This Row],[Столбец1]])</f>
        <v>II.4.1-00-6M</v>
      </c>
      <c r="M170" s="6" t="str">
        <f>_xlfn.XLOOKUP(Таблица33[[#This Row],[Столбец2]],[1]!Status[InPrPer],[1]!Status[Status],,0,1)</f>
        <v>Согласован Заказчиком (code A)</v>
      </c>
    </row>
    <row r="171" spans="1:13" ht="75" x14ac:dyDescent="0.25">
      <c r="A171" s="3">
        <f>ROW()-ROW(Таблица33[[#Headers],[N]])</f>
        <v>170</v>
      </c>
      <c r="B171" s="5" t="s">
        <v>323</v>
      </c>
      <c r="C171" s="1" t="s">
        <v>324</v>
      </c>
      <c r="D171" s="1" t="s">
        <v>325</v>
      </c>
      <c r="E171" s="9" t="s">
        <v>3</v>
      </c>
      <c r="F171" s="6" t="s">
        <v>266</v>
      </c>
      <c r="G171" s="6" t="s">
        <v>459</v>
      </c>
      <c r="H171" s="19" t="s">
        <v>484</v>
      </c>
      <c r="I171" s="21"/>
      <c r="J171" s="6" t="str">
        <f>SUBSTITUTE(SUBSTITUTE(SUBSTITUTE(SUBSTITUTE(Таблица33[[#This Row],[Par. ]],"а","a"),"б","b"),"в","v"),"г","g")</f>
        <v>II.5.1</v>
      </c>
      <c r="K171" s="6" t="str">
        <f>SUBSTITUTE(SUBSTITUTE(Таблица33[[#This Row],[Периодичност]],"Г","G"),"М","M")</f>
        <v>1G</v>
      </c>
      <c r="L171" s="6" t="str">
        <f>_xlfn.TEXTJOIN("-",,Таблица33[[#This Row],[Столбец4]],Таблица33[[#This Row],[Reserved]],Таблица33[[#This Row],[Столбец1]])</f>
        <v>II.5.1-00-1G</v>
      </c>
      <c r="M171" s="6" t="e">
        <f>_xlfn.XLOOKUP(Таблица33[[#This Row],[Столбец2]],[1]!Status[InPrPer],[1]!Status[Status],,0,1)</f>
        <v>#N/A</v>
      </c>
    </row>
    <row r="172" spans="1:13" x14ac:dyDescent="0.25">
      <c r="A172" s="3">
        <f>ROW()-ROW(Таблица33[[#Headers],[N]])</f>
        <v>171</v>
      </c>
      <c r="B172" s="5" t="s">
        <v>326</v>
      </c>
      <c r="C172" s="1" t="s">
        <v>327</v>
      </c>
      <c r="D172" s="1" t="s">
        <v>328</v>
      </c>
      <c r="E172" s="9" t="s">
        <v>3</v>
      </c>
      <c r="F172" s="6">
        <v>0</v>
      </c>
      <c r="G172" s="6" t="s">
        <v>464</v>
      </c>
      <c r="H172" s="19" t="s">
        <v>485</v>
      </c>
      <c r="I172" s="21"/>
      <c r="J172" s="6" t="str">
        <f>SUBSTITUTE(SUBSTITUTE(SUBSTITUTE(SUBSTITUTE(Таблица33[[#This Row],[Par. ]],"а","a"),"б","b"),"в","v"),"г","g")</f>
        <v>II.6.1</v>
      </c>
      <c r="K172" s="6" t="str">
        <f>SUBSTITUTE(SUBSTITUTE(Таблица33[[#This Row],[Периодичност]],"Г","G"),"М","M")</f>
        <v>1G</v>
      </c>
      <c r="L172" s="6" t="str">
        <f>_xlfn.TEXTJOIN("-",,Таблица33[[#This Row],[Столбец4]],Таблица33[[#This Row],[Reserved]],Таблица33[[#This Row],[Столбец1]])</f>
        <v>II.6.1-01-1G</v>
      </c>
      <c r="M172" s="6" t="str">
        <f>_xlfn.XLOOKUP(Таблица33[[#This Row],[Столбец2]],[1]!Status[InPrPer],[1]!Status[Status],,0,1)</f>
        <v>На согласовании у GST</v>
      </c>
    </row>
    <row r="173" spans="1:13" x14ac:dyDescent="0.25">
      <c r="A173" s="3">
        <f>ROW()-ROW(Таблица33[[#Headers],[N]])</f>
        <v>172</v>
      </c>
      <c r="B173" s="5" t="s">
        <v>326</v>
      </c>
      <c r="C173" s="1" t="s">
        <v>327</v>
      </c>
      <c r="D173" s="1" t="s">
        <v>328</v>
      </c>
      <c r="E173" s="9" t="s">
        <v>3</v>
      </c>
      <c r="F173" s="6">
        <v>0</v>
      </c>
      <c r="G173" s="6" t="s">
        <v>464</v>
      </c>
      <c r="H173" s="19" t="s">
        <v>486</v>
      </c>
      <c r="I173" s="21"/>
      <c r="J173" s="6" t="str">
        <f>SUBSTITUTE(SUBSTITUTE(SUBSTITUTE(SUBSTITUTE(Таблица33[[#This Row],[Par. ]],"а","a"),"б","b"),"в","v"),"г","g")</f>
        <v>II.6.1</v>
      </c>
      <c r="K173" s="6" t="str">
        <f>SUBSTITUTE(SUBSTITUTE(Таблица33[[#This Row],[Периодичност]],"Г","G"),"М","M")</f>
        <v>1G</v>
      </c>
      <c r="L173" s="6" t="str">
        <f>_xlfn.TEXTJOIN("-",,Таблица33[[#This Row],[Столбец4]],Таблица33[[#This Row],[Reserved]],Таблица33[[#This Row],[Столбец1]])</f>
        <v>II.6.1-02-1G</v>
      </c>
      <c r="M173" s="6" t="str">
        <f>_xlfn.XLOOKUP(Таблица33[[#This Row],[Столбец2]],[1]!Status[InPrPer],[1]!Status[Status],,0,1)</f>
        <v>На согласовании у GST</v>
      </c>
    </row>
    <row r="174" spans="1:13" x14ac:dyDescent="0.25">
      <c r="A174" s="3">
        <f>ROW()-ROW(Таблица33[[#Headers],[N]])</f>
        <v>173</v>
      </c>
      <c r="B174" s="5" t="s">
        <v>329</v>
      </c>
      <c r="C174" s="1" t="s">
        <v>330</v>
      </c>
      <c r="D174" s="1" t="s">
        <v>331</v>
      </c>
      <c r="E174" s="9" t="s">
        <v>26</v>
      </c>
      <c r="F174" s="6">
        <v>0</v>
      </c>
      <c r="G174" s="6" t="s">
        <v>464</v>
      </c>
      <c r="H174" s="19" t="s">
        <v>484</v>
      </c>
      <c r="I174" s="21"/>
      <c r="J174" s="6" t="str">
        <f>SUBSTITUTE(SUBSTITUTE(SUBSTITUTE(SUBSTITUTE(Таблица33[[#This Row],[Par. ]],"а","a"),"б","b"),"в","v"),"г","g")</f>
        <v>II.6.2</v>
      </c>
      <c r="K174" s="6" t="str">
        <f>SUBSTITUTE(SUBSTITUTE(Таблица33[[#This Row],[Периодичност]],"Г","G"),"М","M")</f>
        <v>3G</v>
      </c>
      <c r="L174" s="6" t="str">
        <f>_xlfn.TEXTJOIN("-",,Таблица33[[#This Row],[Столбец4]],Таблица33[[#This Row],[Reserved]],Таблица33[[#This Row],[Столбец1]])</f>
        <v>II.6.2-00-3G</v>
      </c>
      <c r="M174" s="6" t="str">
        <f>_xlfn.XLOOKUP(Таблица33[[#This Row],[Столбец2]],[1]!Status[InPrPer],[1]!Status[Status],,0,1)</f>
        <v>Формируется для отправки в GST</v>
      </c>
    </row>
    <row r="175" spans="1:13" ht="90" x14ac:dyDescent="0.25">
      <c r="A175" s="3">
        <f>ROW()-ROW(Таблица33[[#Headers],[N]])</f>
        <v>174</v>
      </c>
      <c r="B175" s="5" t="s">
        <v>332</v>
      </c>
      <c r="C175" s="1" t="s">
        <v>333</v>
      </c>
      <c r="D175" s="1" t="s">
        <v>334</v>
      </c>
      <c r="E175" s="9" t="s">
        <v>4</v>
      </c>
      <c r="F175" s="6" t="s">
        <v>247</v>
      </c>
      <c r="G175" s="23" t="s">
        <v>502</v>
      </c>
      <c r="H175" s="19" t="s">
        <v>484</v>
      </c>
      <c r="I175" s="21"/>
      <c r="J175" s="6" t="str">
        <f>SUBSTITUTE(SUBSTITUTE(SUBSTITUTE(SUBSTITUTE(Таблица33[[#This Row],[Par. ]],"а","a"),"б","b"),"в","v"),"г","g")</f>
        <v>II.7.1</v>
      </c>
      <c r="K175" s="6" t="str">
        <f>SUBSTITUTE(SUBSTITUTE(Таблица33[[#This Row],[Периодичност]],"Г","G"),"М","M")</f>
        <v>2G</v>
      </c>
      <c r="L175" s="6" t="str">
        <f>_xlfn.TEXTJOIN("-",,Таблица33[[#This Row],[Столбец4]],Таблица33[[#This Row],[Reserved]],Таблица33[[#This Row],[Столбец1]])</f>
        <v>II.7.1-00-2G</v>
      </c>
      <c r="M175" s="6" t="str">
        <f>_xlfn.XLOOKUP(Таблица33[[#This Row],[Столбец2]],[1]!Status[InPrPer],[1]!Status[Status],,0,1)</f>
        <v>Формируется для отправки в GST</v>
      </c>
    </row>
    <row r="176" spans="1:13" ht="45" x14ac:dyDescent="0.25">
      <c r="A176" s="3">
        <f>ROW()-ROW(Таблица33[[#Headers],[N]])</f>
        <v>175</v>
      </c>
      <c r="B176" s="5" t="s">
        <v>335</v>
      </c>
      <c r="C176" s="1" t="s">
        <v>507</v>
      </c>
      <c r="D176" s="1" t="s">
        <v>508</v>
      </c>
      <c r="E176" s="9" t="s">
        <v>8</v>
      </c>
      <c r="F176" s="6">
        <v>0</v>
      </c>
      <c r="G176" s="6" t="s">
        <v>464</v>
      </c>
      <c r="H176" s="19" t="s">
        <v>484</v>
      </c>
      <c r="I176" s="21" t="s">
        <v>493</v>
      </c>
      <c r="J176" s="6" t="str">
        <f>SUBSTITUTE(SUBSTITUTE(SUBSTITUTE(SUBSTITUTE(Таблица33[[#This Row],[Par. ]],"а","a"),"б","b"),"в","v"),"г","g")</f>
        <v>II.8.1</v>
      </c>
      <c r="K176" s="6" t="str">
        <f>SUBSTITUTE(SUBSTITUTE(Таблица33[[#This Row],[Периодичност]],"Г","G"),"М","M")</f>
        <v>6M</v>
      </c>
      <c r="L176" s="6" t="str">
        <f>_xlfn.TEXTJOIN("-",,Таблица33[[#This Row],[Столбец4]],Таблица33[[#This Row],[Reserved]],Таблица33[[#This Row],[Столбец1]])</f>
        <v>II.8.1-00-6M</v>
      </c>
      <c r="M176" s="6" t="e">
        <f>_xlfn.XLOOKUP(Таблица33[[#This Row],[Столбец2]],[1]!Status[InPrPer],[1]!Status[Status],,0,1)</f>
        <v>#N/A</v>
      </c>
    </row>
    <row r="177" spans="1:13" ht="45" x14ac:dyDescent="0.25">
      <c r="A177" s="3">
        <f>ROW()-ROW(Таблица33[[#Headers],[N]])</f>
        <v>176</v>
      </c>
      <c r="B177" s="5" t="s">
        <v>335</v>
      </c>
      <c r="C177" s="1" t="s">
        <v>507</v>
      </c>
      <c r="D177" s="1" t="s">
        <v>508</v>
      </c>
      <c r="E177" s="9" t="s">
        <v>8</v>
      </c>
      <c r="F177" s="6">
        <v>0</v>
      </c>
      <c r="G177" s="6" t="s">
        <v>464</v>
      </c>
      <c r="H177" s="19" t="s">
        <v>485</v>
      </c>
      <c r="I177" s="21"/>
      <c r="J177" s="6" t="str">
        <f>SUBSTITUTE(SUBSTITUTE(SUBSTITUTE(SUBSTITUTE(Таблица33[[#This Row],[Par. ]],"а","a"),"б","b"),"в","v"),"г","g")</f>
        <v>II.8.1</v>
      </c>
      <c r="K177" s="6" t="str">
        <f>SUBSTITUTE(SUBSTITUTE(Таблица33[[#This Row],[Периодичност]],"Г","G"),"М","M")</f>
        <v>6M</v>
      </c>
      <c r="L177" s="6" t="str">
        <f>_xlfn.TEXTJOIN("-",,Таблица33[[#This Row],[Столбец4]],Таблица33[[#This Row],[Reserved]],Таблица33[[#This Row],[Столбец1]])</f>
        <v>II.8.1-01-6M</v>
      </c>
      <c r="M177" s="6" t="str">
        <f>_xlfn.XLOOKUP(Таблица33[[#This Row],[Столбец2]],[1]!Status[InPrPer],[1]!Status[Status],,0,1)</f>
        <v>Согласован Заказчиком (code A)</v>
      </c>
    </row>
    <row r="178" spans="1:13" ht="45" x14ac:dyDescent="0.25">
      <c r="A178" s="3">
        <f>ROW()-ROW(Таблица33[[#Headers],[N]])</f>
        <v>177</v>
      </c>
      <c r="B178" s="5" t="s">
        <v>335</v>
      </c>
      <c r="C178" s="1" t="s">
        <v>509</v>
      </c>
      <c r="D178" s="1" t="s">
        <v>510</v>
      </c>
      <c r="E178" s="9" t="s">
        <v>8</v>
      </c>
      <c r="F178" s="6">
        <v>0</v>
      </c>
      <c r="G178" s="6" t="s">
        <v>464</v>
      </c>
      <c r="H178" s="19" t="s">
        <v>486</v>
      </c>
      <c r="I178" s="21"/>
      <c r="J178" s="6" t="str">
        <f>SUBSTITUTE(SUBSTITUTE(SUBSTITUTE(SUBSTITUTE(Таблица33[[#This Row],[Par. ]],"а","a"),"б","b"),"в","v"),"г","g")</f>
        <v>II.8.1</v>
      </c>
      <c r="K178" s="6" t="str">
        <f>SUBSTITUTE(SUBSTITUTE(Таблица33[[#This Row],[Периодичност]],"Г","G"),"М","M")</f>
        <v>6M</v>
      </c>
      <c r="L178" s="6" t="str">
        <f>_xlfn.TEXTJOIN("-",,Таблица33[[#This Row],[Столбец4]],Таблица33[[#This Row],[Reserved]],Таблица33[[#This Row],[Столбец1]])</f>
        <v>II.8.1-02-6M</v>
      </c>
      <c r="M178" s="6" t="str">
        <f>_xlfn.XLOOKUP(Таблица33[[#This Row],[Столбец2]],[1]!Status[InPrPer],[1]!Status[Status],,0,1)</f>
        <v>Согласован Заказчиком (code A)</v>
      </c>
    </row>
    <row r="179" spans="1:13" ht="45" x14ac:dyDescent="0.25">
      <c r="A179" s="3">
        <f>ROW()-ROW(Таблица33[[#Headers],[N]])</f>
        <v>178</v>
      </c>
      <c r="B179" s="5" t="s">
        <v>335</v>
      </c>
      <c r="C179" s="1" t="s">
        <v>511</v>
      </c>
      <c r="D179" s="1" t="s">
        <v>512</v>
      </c>
      <c r="E179" s="9" t="s">
        <v>8</v>
      </c>
      <c r="F179" s="6">
        <v>0</v>
      </c>
      <c r="G179" s="6" t="s">
        <v>464</v>
      </c>
      <c r="H179" s="19" t="s">
        <v>494</v>
      </c>
      <c r="I179" s="21"/>
      <c r="J179" s="6" t="str">
        <f>SUBSTITUTE(SUBSTITUTE(SUBSTITUTE(SUBSTITUTE(Таблица33[[#This Row],[Par. ]],"а","a"),"б","b"),"в","v"),"г","g")</f>
        <v>II.8.1</v>
      </c>
      <c r="K179" s="6" t="str">
        <f>SUBSTITUTE(SUBSTITUTE(Таблица33[[#This Row],[Периодичност]],"Г","G"),"М","M")</f>
        <v>6M</v>
      </c>
      <c r="L179" s="6" t="str">
        <f>_xlfn.TEXTJOIN("-",,Таблица33[[#This Row],[Столбец4]],Таблица33[[#This Row],[Reserved]],Таблица33[[#This Row],[Столбец1]])</f>
        <v>II.8.1-03-6M</v>
      </c>
      <c r="M179" s="6" t="str">
        <f>_xlfn.XLOOKUP(Таблица33[[#This Row],[Столбец2]],[1]!Status[InPrPer],[1]!Status[Status],,0,1)</f>
        <v>Согласован Заказчиком (code A)</v>
      </c>
    </row>
    <row r="180" spans="1:13" ht="45" x14ac:dyDescent="0.25">
      <c r="A180" s="3">
        <f>ROW()-ROW(Таблица33[[#Headers],[N]])</f>
        <v>179</v>
      </c>
      <c r="B180" s="5" t="s">
        <v>335</v>
      </c>
      <c r="C180" s="1" t="s">
        <v>513</v>
      </c>
      <c r="D180" s="1" t="s">
        <v>514</v>
      </c>
      <c r="E180" s="9" t="s">
        <v>8</v>
      </c>
      <c r="F180" s="6">
        <v>0</v>
      </c>
      <c r="G180" s="6" t="s">
        <v>464</v>
      </c>
      <c r="H180" s="19" t="s">
        <v>515</v>
      </c>
      <c r="I180" s="21"/>
      <c r="J180" s="6" t="str">
        <f>SUBSTITUTE(SUBSTITUTE(SUBSTITUTE(SUBSTITUTE(Таблица33[[#This Row],[Par. ]],"а","a"),"б","b"),"в","v"),"г","g")</f>
        <v>II.8.1</v>
      </c>
      <c r="K180" s="6" t="str">
        <f>SUBSTITUTE(SUBSTITUTE(Таблица33[[#This Row],[Периодичност]],"Г","G"),"М","M")</f>
        <v>6M</v>
      </c>
      <c r="L180" s="6" t="str">
        <f>_xlfn.TEXTJOIN("-",,Таблица33[[#This Row],[Столбец4]],Таблица33[[#This Row],[Reserved]],Таблица33[[#This Row],[Столбец1]])</f>
        <v>II.8.1-04-6M</v>
      </c>
      <c r="M180" s="6" t="str">
        <f>_xlfn.XLOOKUP(Таблица33[[#This Row],[Столбец2]],[1]!Status[InPrPer],[1]!Status[Status],,0,1)</f>
        <v>Согласован Заказчиком (code A)</v>
      </c>
    </row>
    <row r="181" spans="1:13" ht="75" x14ac:dyDescent="0.25">
      <c r="A181" s="3">
        <f>ROW()-ROW(Таблица33[[#Headers],[N]])</f>
        <v>180</v>
      </c>
      <c r="B181" s="5" t="s">
        <v>336</v>
      </c>
      <c r="C181" s="1" t="s">
        <v>337</v>
      </c>
      <c r="D181" s="1" t="s">
        <v>338</v>
      </c>
      <c r="E181" s="9" t="s">
        <v>3</v>
      </c>
      <c r="F181" s="6">
        <v>0</v>
      </c>
      <c r="G181" s="6" t="s">
        <v>464</v>
      </c>
      <c r="H181" s="19" t="s">
        <v>484</v>
      </c>
      <c r="I181" s="21" t="s">
        <v>493</v>
      </c>
      <c r="J181" s="6" t="str">
        <f>SUBSTITUTE(SUBSTITUTE(SUBSTITUTE(SUBSTITUTE(Таблица33[[#This Row],[Par. ]],"а","a"),"б","b"),"в","v"),"г","g")</f>
        <v>II.8.1.1</v>
      </c>
      <c r="K181" s="6" t="str">
        <f>SUBSTITUTE(SUBSTITUTE(Таблица33[[#This Row],[Периодичност]],"Г","G"),"М","M")</f>
        <v>1G</v>
      </c>
      <c r="L181" s="6" t="str">
        <f>_xlfn.TEXTJOIN("-",,Таблица33[[#This Row],[Столбец4]],Таблица33[[#This Row],[Reserved]],Таблица33[[#This Row],[Столбец1]])</f>
        <v>II.8.1.1-00-1G</v>
      </c>
      <c r="M181" s="6" t="e">
        <f>_xlfn.XLOOKUP(Таблица33[[#This Row],[Столбец2]],[1]!Status[InPrPer],[1]!Status[Status],,0,1)</f>
        <v>#N/A</v>
      </c>
    </row>
    <row r="182" spans="1:13" ht="75" x14ac:dyDescent="0.25">
      <c r="A182" s="3">
        <f>ROW()-ROW(Таблица33[[#Headers],[N]])</f>
        <v>181</v>
      </c>
      <c r="B182" s="5" t="s">
        <v>336</v>
      </c>
      <c r="C182" s="1" t="s">
        <v>337</v>
      </c>
      <c r="D182" s="1" t="s">
        <v>338</v>
      </c>
      <c r="E182" s="9" t="s">
        <v>3</v>
      </c>
      <c r="F182" s="6">
        <v>0</v>
      </c>
      <c r="G182" s="6" t="s">
        <v>464</v>
      </c>
      <c r="H182" s="19" t="s">
        <v>485</v>
      </c>
      <c r="I182" s="21"/>
      <c r="J182" s="6" t="str">
        <f>SUBSTITUTE(SUBSTITUTE(SUBSTITUTE(SUBSTITUTE(Таблица33[[#This Row],[Par. ]],"а","a"),"б","b"),"в","v"),"г","g")</f>
        <v>II.8.1.1</v>
      </c>
      <c r="K182" s="6" t="str">
        <f>SUBSTITUTE(SUBSTITUTE(Таблица33[[#This Row],[Периодичност]],"Г","G"),"М","M")</f>
        <v>1G</v>
      </c>
      <c r="L182" s="6" t="str">
        <f>_xlfn.TEXTJOIN("-",,Таблица33[[#This Row],[Столбец4]],Таблица33[[#This Row],[Reserved]],Таблица33[[#This Row],[Столбец1]])</f>
        <v>II.8.1.1-01-1G</v>
      </c>
      <c r="M182" s="6" t="str">
        <f>_xlfn.XLOOKUP(Таблица33[[#This Row],[Столбец2]],[1]!Status[InPrPer],[1]!Status[Status],,0,1)</f>
        <v>Формируется для отправки в GST</v>
      </c>
    </row>
    <row r="183" spans="1:13" ht="75" x14ac:dyDescent="0.25">
      <c r="A183" s="3">
        <f>ROW()-ROW(Таблица33[[#Headers],[N]])</f>
        <v>182</v>
      </c>
      <c r="B183" s="5" t="s">
        <v>336</v>
      </c>
      <c r="C183" s="1" t="s">
        <v>337</v>
      </c>
      <c r="D183" s="1" t="s">
        <v>338</v>
      </c>
      <c r="E183" s="9" t="s">
        <v>3</v>
      </c>
      <c r="F183" s="6">
        <v>0</v>
      </c>
      <c r="G183" s="6" t="s">
        <v>464</v>
      </c>
      <c r="H183" s="19" t="s">
        <v>486</v>
      </c>
      <c r="I183" s="21"/>
      <c r="J183" s="6" t="str">
        <f>SUBSTITUTE(SUBSTITUTE(SUBSTITUTE(SUBSTITUTE(Таблица33[[#This Row],[Par. ]],"а","a"),"б","b"),"в","v"),"г","g")</f>
        <v>II.8.1.1</v>
      </c>
      <c r="K183" s="6" t="str">
        <f>SUBSTITUTE(SUBSTITUTE(Таблица33[[#This Row],[Периодичност]],"Г","G"),"М","M")</f>
        <v>1G</v>
      </c>
      <c r="L183" s="6" t="str">
        <f>_xlfn.TEXTJOIN("-",,Таблица33[[#This Row],[Столбец4]],Таблица33[[#This Row],[Reserved]],Таблица33[[#This Row],[Столбец1]])</f>
        <v>II.8.1.1-02-1G</v>
      </c>
      <c r="M183" s="6" t="str">
        <f>_xlfn.XLOOKUP(Таблица33[[#This Row],[Столбец2]],[1]!Status[InPrPer],[1]!Status[Status],,0,1)</f>
        <v>Формируется для отправки в GST</v>
      </c>
    </row>
    <row r="184" spans="1:13" ht="30" x14ac:dyDescent="0.25">
      <c r="A184" s="3">
        <f>ROW()-ROW(Таблица33[[#Headers],[N]])</f>
        <v>183</v>
      </c>
      <c r="B184" s="5" t="s">
        <v>339</v>
      </c>
      <c r="C184" s="1" t="s">
        <v>340</v>
      </c>
      <c r="D184" s="1" t="s">
        <v>341</v>
      </c>
      <c r="E184" s="9" t="s">
        <v>8</v>
      </c>
      <c r="F184" s="6">
        <v>0</v>
      </c>
      <c r="G184" s="6" t="s">
        <v>464</v>
      </c>
      <c r="H184" s="19" t="s">
        <v>484</v>
      </c>
      <c r="I184" s="21"/>
      <c r="J184" s="6" t="str">
        <f>SUBSTITUTE(SUBSTITUTE(SUBSTITUTE(SUBSTITUTE(Таблица33[[#This Row],[Par. ]],"а","a"),"б","b"),"в","v"),"г","g")</f>
        <v>II.8.2</v>
      </c>
      <c r="K184" s="6" t="str">
        <f>SUBSTITUTE(SUBSTITUTE(Таблица33[[#This Row],[Периодичност]],"Г","G"),"М","M")</f>
        <v>6M</v>
      </c>
      <c r="L184" s="6" t="str">
        <f>_xlfn.TEXTJOIN("-",,Таблица33[[#This Row],[Столбец4]],Таблица33[[#This Row],[Reserved]],Таблица33[[#This Row],[Столбец1]])</f>
        <v>II.8.2-00-6M</v>
      </c>
      <c r="M184" s="6" t="str">
        <f>_xlfn.XLOOKUP(Таблица33[[#This Row],[Столбец2]],[1]!Status[InPrPer],[1]!Status[Status],,0,1)</f>
        <v>Согласован Заказчиком (code A)</v>
      </c>
    </row>
    <row r="185" spans="1:13" ht="75" x14ac:dyDescent="0.25">
      <c r="A185" s="3">
        <f>ROW()-ROW(Таблица33[[#Headers],[N]])</f>
        <v>184</v>
      </c>
      <c r="B185" s="5" t="s">
        <v>342</v>
      </c>
      <c r="C185" s="1" t="s">
        <v>343</v>
      </c>
      <c r="D185" s="1" t="s">
        <v>344</v>
      </c>
      <c r="E185" s="9" t="s">
        <v>3</v>
      </c>
      <c r="F185" s="6">
        <v>0</v>
      </c>
      <c r="G185" s="6" t="s">
        <v>464</v>
      </c>
      <c r="H185" s="19" t="s">
        <v>484</v>
      </c>
      <c r="I185" s="21"/>
      <c r="J185" s="6" t="str">
        <f>SUBSTITUTE(SUBSTITUTE(SUBSTITUTE(SUBSTITUTE(Таблица33[[#This Row],[Par. ]],"а","a"),"б","b"),"в","v"),"г","g")</f>
        <v>II.8.2.1</v>
      </c>
      <c r="K185" s="6" t="str">
        <f>SUBSTITUTE(SUBSTITUTE(Таблица33[[#This Row],[Периодичност]],"Г","G"),"М","M")</f>
        <v>1G</v>
      </c>
      <c r="L185" s="6" t="str">
        <f>_xlfn.TEXTJOIN("-",,Таблица33[[#This Row],[Столбец4]],Таблица33[[#This Row],[Reserved]],Таблица33[[#This Row],[Столбец1]])</f>
        <v>II.8.2.1-00-1G</v>
      </c>
      <c r="M185" s="6" t="str">
        <f>_xlfn.XLOOKUP(Таблица33[[#This Row],[Столбец2]],[1]!Status[InPrPer],[1]!Status[Status],,0,1)</f>
        <v>Согласован Заказчиком (code A)</v>
      </c>
    </row>
    <row r="186" spans="1:13" ht="30" x14ac:dyDescent="0.25">
      <c r="A186" s="3">
        <f>ROW()-ROW(Таблица33[[#Headers],[N]])</f>
        <v>185</v>
      </c>
      <c r="B186" s="5" t="s">
        <v>345</v>
      </c>
      <c r="C186" s="1" t="s">
        <v>346</v>
      </c>
      <c r="D186" s="1" t="s">
        <v>347</v>
      </c>
      <c r="E186" s="9" t="s">
        <v>8</v>
      </c>
      <c r="F186" s="6">
        <v>0</v>
      </c>
      <c r="G186" s="6" t="s">
        <v>464</v>
      </c>
      <c r="H186" s="19" t="s">
        <v>484</v>
      </c>
      <c r="I186" s="21"/>
      <c r="J186" s="6" t="str">
        <f>SUBSTITUTE(SUBSTITUTE(SUBSTITUTE(SUBSTITUTE(Таблица33[[#This Row],[Par. ]],"а","a"),"б","b"),"в","v"),"г","g")</f>
        <v>II.8.3</v>
      </c>
      <c r="K186" s="6" t="str">
        <f>SUBSTITUTE(SUBSTITUTE(Таблица33[[#This Row],[Периодичност]],"Г","G"),"М","M")</f>
        <v>6M</v>
      </c>
      <c r="L186" s="6" t="str">
        <f>_xlfn.TEXTJOIN("-",,Таблица33[[#This Row],[Столбец4]],Таблица33[[#This Row],[Reserved]],Таблица33[[#This Row],[Столбец1]])</f>
        <v>II.8.3-00-6M</v>
      </c>
      <c r="M186" s="6" t="str">
        <f>_xlfn.XLOOKUP(Таблица33[[#This Row],[Столбец2]],[1]!Status[InPrPer],[1]!Status[Status],,0,1)</f>
        <v>Согласован Заказчиком (code A)</v>
      </c>
    </row>
    <row r="187" spans="1:13" ht="75" x14ac:dyDescent="0.25">
      <c r="A187" s="3">
        <f>ROW()-ROW(Таблица33[[#Headers],[N]])</f>
        <v>186</v>
      </c>
      <c r="B187" s="3" t="s">
        <v>348</v>
      </c>
      <c r="C187" s="1" t="s">
        <v>349</v>
      </c>
      <c r="D187" s="1" t="s">
        <v>350</v>
      </c>
      <c r="E187" s="9" t="s">
        <v>3</v>
      </c>
      <c r="F187" s="6">
        <v>0</v>
      </c>
      <c r="G187" s="6" t="s">
        <v>464</v>
      </c>
      <c r="H187" s="19" t="s">
        <v>484</v>
      </c>
      <c r="I187" s="21"/>
      <c r="J187" s="6" t="str">
        <f>SUBSTITUTE(SUBSTITUTE(SUBSTITUTE(SUBSTITUTE(Таблица33[[#This Row],[Par. ]],"а","a"),"б","b"),"в","v"),"г","g")</f>
        <v>II.8.3.1</v>
      </c>
      <c r="K187" s="6" t="str">
        <f>SUBSTITUTE(SUBSTITUTE(Таблица33[[#This Row],[Периодичност]],"Г","G"),"М","M")</f>
        <v>1G</v>
      </c>
      <c r="L187" s="6" t="str">
        <f>_xlfn.TEXTJOIN("-",,Таблица33[[#This Row],[Столбец4]],Таблица33[[#This Row],[Reserved]],Таблица33[[#This Row],[Столбец1]])</f>
        <v>II.8.3.1-00-1G</v>
      </c>
      <c r="M187" s="6" t="str">
        <f>_xlfn.XLOOKUP(Таблица33[[#This Row],[Столбец2]],[1]!Status[InPrPer],[1]!Status[Status],,0,1)</f>
        <v>Формируется для отправки в GST</v>
      </c>
    </row>
    <row r="188" spans="1:13" ht="75" x14ac:dyDescent="0.25">
      <c r="A188" s="3">
        <f>ROW()-ROW(Таблица33[[#Headers],[N]])</f>
        <v>187</v>
      </c>
      <c r="B188" s="5" t="s">
        <v>351</v>
      </c>
      <c r="C188" s="1" t="s">
        <v>352</v>
      </c>
      <c r="D188" s="4" t="s">
        <v>353</v>
      </c>
      <c r="E188" s="9" t="s">
        <v>3</v>
      </c>
      <c r="F188" s="6">
        <v>0</v>
      </c>
      <c r="G188" s="6" t="s">
        <v>464</v>
      </c>
      <c r="H188" s="19" t="s">
        <v>484</v>
      </c>
      <c r="I188" s="21"/>
      <c r="J188" s="6" t="str">
        <f>SUBSTITUTE(SUBSTITUTE(SUBSTITUTE(SUBSTITUTE(Таблица33[[#This Row],[Par. ]],"а","a"),"б","b"),"в","v"),"г","g")</f>
        <v>II.8.4</v>
      </c>
      <c r="K188" s="6" t="str">
        <f>SUBSTITUTE(SUBSTITUTE(Таблица33[[#This Row],[Периодичност]],"Г","G"),"М","M")</f>
        <v>1G</v>
      </c>
      <c r="L188" s="6" t="str">
        <f>_xlfn.TEXTJOIN("-",,Таблица33[[#This Row],[Столбец4]],Таблица33[[#This Row],[Reserved]],Таблица33[[#This Row],[Столбец1]])</f>
        <v>II.8.4-00-1G</v>
      </c>
      <c r="M188" s="6" t="e">
        <f>_xlfn.XLOOKUP(Таблица33[[#This Row],[Столбец2]],[1]!Status[InPrPer],[1]!Status[Status],,0,1)</f>
        <v>#N/A</v>
      </c>
    </row>
    <row r="189" spans="1:13" ht="30" x14ac:dyDescent="0.25">
      <c r="A189" s="3">
        <f>ROW()-ROW(Таблица33[[#Headers],[N]])</f>
        <v>188</v>
      </c>
      <c r="B189" s="5" t="s">
        <v>354</v>
      </c>
      <c r="C189" s="1" t="s">
        <v>355</v>
      </c>
      <c r="D189" s="1" t="s">
        <v>356</v>
      </c>
      <c r="E189" s="9" t="s">
        <v>3</v>
      </c>
      <c r="F189" s="6">
        <v>0</v>
      </c>
      <c r="G189" s="6" t="s">
        <v>464</v>
      </c>
      <c r="H189" s="19" t="s">
        <v>484</v>
      </c>
      <c r="I189" s="21"/>
      <c r="J189" s="6" t="str">
        <f>SUBSTITUTE(SUBSTITUTE(SUBSTITUTE(SUBSTITUTE(Таблица33[[#This Row],[Par. ]],"а","a"),"б","b"),"в","v"),"г","g")</f>
        <v>II.8.5</v>
      </c>
      <c r="K189" s="6" t="str">
        <f>SUBSTITUTE(SUBSTITUTE(Таблица33[[#This Row],[Периодичност]],"Г","G"),"М","M")</f>
        <v>1G</v>
      </c>
      <c r="L189" s="6" t="str">
        <f>_xlfn.TEXTJOIN("-",,Таблица33[[#This Row],[Столбец4]],Таблица33[[#This Row],[Reserved]],Таблица33[[#This Row],[Столбец1]])</f>
        <v>II.8.5-00-1G</v>
      </c>
      <c r="M189" s="6" t="str">
        <f>_xlfn.XLOOKUP(Таблица33[[#This Row],[Столбец2]],[1]!Status[InPrPer],[1]!Status[Status],,0,1)</f>
        <v>Согласован Заказчиком (code A)</v>
      </c>
    </row>
    <row r="190" spans="1:13" ht="30" x14ac:dyDescent="0.25">
      <c r="A190" s="3">
        <f>ROW()-ROW(Таблица33[[#Headers],[N]])</f>
        <v>189</v>
      </c>
      <c r="B190" s="5" t="s">
        <v>357</v>
      </c>
      <c r="C190" s="1" t="s">
        <v>358</v>
      </c>
      <c r="D190" s="1" t="s">
        <v>359</v>
      </c>
      <c r="E190" s="9" t="s">
        <v>3</v>
      </c>
      <c r="F190" s="6">
        <v>0</v>
      </c>
      <c r="G190" s="6" t="s">
        <v>464</v>
      </c>
      <c r="H190" s="19" t="s">
        <v>484</v>
      </c>
      <c r="I190" s="21"/>
      <c r="J190" s="6" t="str">
        <f>SUBSTITUTE(SUBSTITUTE(SUBSTITUTE(SUBSTITUTE(Таблица33[[#This Row],[Par. ]],"а","a"),"б","b"),"в","v"),"г","g")</f>
        <v>II.8.6</v>
      </c>
      <c r="K190" s="6" t="str">
        <f>SUBSTITUTE(SUBSTITUTE(Таблица33[[#This Row],[Периодичност]],"Г","G"),"М","M")</f>
        <v>1G</v>
      </c>
      <c r="L190" s="6" t="str">
        <f>_xlfn.TEXTJOIN("-",,Таблица33[[#This Row],[Столбец4]],Таблица33[[#This Row],[Reserved]],Таблица33[[#This Row],[Столбец1]])</f>
        <v>II.8.6-00-1G</v>
      </c>
      <c r="M190" s="6" t="str">
        <f>_xlfn.XLOOKUP(Таблица33[[#This Row],[Столбец2]],[1]!Status[InPrPer],[1]!Status[Status],,0,1)</f>
        <v>Формируется для отправки в GST</v>
      </c>
    </row>
    <row r="191" spans="1:13" ht="45" x14ac:dyDescent="0.25">
      <c r="A191" s="3">
        <f>ROW()-ROW(Таблица33[[#Headers],[N]])</f>
        <v>190</v>
      </c>
      <c r="B191" s="5" t="s">
        <v>360</v>
      </c>
      <c r="C191" s="2" t="s">
        <v>361</v>
      </c>
      <c r="D191" s="1" t="s">
        <v>362</v>
      </c>
      <c r="E191" s="9" t="s">
        <v>3</v>
      </c>
      <c r="F191" s="6" t="s">
        <v>15</v>
      </c>
      <c r="G191" s="6" t="s">
        <v>479</v>
      </c>
      <c r="H191" s="19" t="s">
        <v>484</v>
      </c>
      <c r="I191" s="21" t="s">
        <v>480</v>
      </c>
      <c r="J191" s="6" t="str">
        <f>SUBSTITUTE(SUBSTITUTE(SUBSTITUTE(SUBSTITUTE(Таблица33[[#This Row],[Par. ]],"а","a"),"б","b"),"в","v"),"г","g")</f>
        <v>II.8.7</v>
      </c>
      <c r="K191" s="6" t="str">
        <f>SUBSTITUTE(SUBSTITUTE(Таблица33[[#This Row],[Периодичност]],"Г","G"),"М","M")</f>
        <v>1G</v>
      </c>
      <c r="L191" s="6" t="str">
        <f>_xlfn.TEXTJOIN("-",,Таблица33[[#This Row],[Столбец4]],Таблица33[[#This Row],[Reserved]],Таблица33[[#This Row],[Столбец1]])</f>
        <v>II.8.7-00-1G</v>
      </c>
      <c r="M191" s="6" t="str">
        <f>_xlfn.XLOOKUP(Таблица33[[#This Row],[Столбец2]],[1]!Status[InPrPer],[1]!Status[Status],,0,1)</f>
        <v>Формируется для отправки в GST</v>
      </c>
    </row>
    <row r="192" spans="1:13" ht="90" x14ac:dyDescent="0.25">
      <c r="A192" s="3">
        <f>ROW()-ROW(Таблица33[[#Headers],[N]])</f>
        <v>191</v>
      </c>
      <c r="B192" s="5" t="s">
        <v>363</v>
      </c>
      <c r="C192" s="1" t="s">
        <v>364</v>
      </c>
      <c r="D192" s="1" t="s">
        <v>365</v>
      </c>
      <c r="E192" s="9" t="s">
        <v>3</v>
      </c>
      <c r="F192" s="6">
        <v>0</v>
      </c>
      <c r="G192" s="6" t="s">
        <v>464</v>
      </c>
      <c r="H192" s="19" t="s">
        <v>484</v>
      </c>
      <c r="I192" s="21"/>
      <c r="J192" s="6" t="str">
        <f>SUBSTITUTE(SUBSTITUTE(SUBSTITUTE(SUBSTITUTE(Таблица33[[#This Row],[Par. ]],"а","a"),"б","b"),"в","v"),"г","g")</f>
        <v>II.9.1</v>
      </c>
      <c r="K192" s="6" t="str">
        <f>SUBSTITUTE(SUBSTITUTE(Таблица33[[#This Row],[Периодичност]],"Г","G"),"М","M")</f>
        <v>1G</v>
      </c>
      <c r="L192" s="6" t="str">
        <f>_xlfn.TEXTJOIN("-",,Таблица33[[#This Row],[Столбец4]],Таблица33[[#This Row],[Reserved]],Таблица33[[#This Row],[Столбец1]])</f>
        <v>II.9.1-00-1G</v>
      </c>
      <c r="M192" s="6" t="str">
        <f>_xlfn.XLOOKUP(Таблица33[[#This Row],[Столбец2]],[1]!Status[InPrPer],[1]!Status[Status],,0,1)</f>
        <v>Формируется для отправки в GST</v>
      </c>
    </row>
    <row r="193" spans="1:13" ht="90" x14ac:dyDescent="0.25">
      <c r="A193" s="3">
        <f>ROW()-ROW(Таблица33[[#Headers],[N]])</f>
        <v>192</v>
      </c>
      <c r="B193" s="5" t="s">
        <v>363</v>
      </c>
      <c r="C193" s="1" t="s">
        <v>364</v>
      </c>
      <c r="D193" s="1" t="s">
        <v>365</v>
      </c>
      <c r="E193" s="9" t="s">
        <v>26</v>
      </c>
      <c r="F193" s="6">
        <v>0</v>
      </c>
      <c r="G193" s="6" t="s">
        <v>464</v>
      </c>
      <c r="H193" s="19" t="s">
        <v>484</v>
      </c>
      <c r="I193" s="21"/>
      <c r="J193" s="6" t="str">
        <f>SUBSTITUTE(SUBSTITUTE(SUBSTITUTE(SUBSTITUTE(Таблица33[[#This Row],[Par. ]],"а","a"),"б","b"),"в","v"),"г","g")</f>
        <v>II.9.1</v>
      </c>
      <c r="K193" s="6" t="str">
        <f>SUBSTITUTE(SUBSTITUTE(Таблица33[[#This Row],[Периодичност]],"Г","G"),"М","M")</f>
        <v>3G</v>
      </c>
      <c r="L193" s="6" t="str">
        <f>_xlfn.TEXTJOIN("-",,Таблица33[[#This Row],[Столбец4]],Таблица33[[#This Row],[Reserved]],Таблица33[[#This Row],[Столбец1]])</f>
        <v>II.9.1-00-3G</v>
      </c>
      <c r="M193" s="6" t="str">
        <f>_xlfn.XLOOKUP(Таблица33[[#This Row],[Столбец2]],[1]!Status[InPrPer],[1]!Status[Status],,0,1)</f>
        <v>Формируется для отправки в GST</v>
      </c>
    </row>
    <row r="194" spans="1:13" ht="75" x14ac:dyDescent="0.25">
      <c r="A194" s="3">
        <f>ROW()-ROW(Таблица33[[#Headers],[N]])</f>
        <v>193</v>
      </c>
      <c r="B194" s="10" t="s">
        <v>366</v>
      </c>
      <c r="C194" s="7" t="s">
        <v>367</v>
      </c>
      <c r="D194" s="7" t="s">
        <v>368</v>
      </c>
      <c r="E194" s="9" t="s">
        <v>3</v>
      </c>
      <c r="F194" s="6" t="s">
        <v>98</v>
      </c>
      <c r="G194" s="6" t="s">
        <v>458</v>
      </c>
      <c r="H194" s="19" t="s">
        <v>484</v>
      </c>
      <c r="I194" s="21"/>
      <c r="J194" s="6" t="str">
        <f>SUBSTITUTE(SUBSTITUTE(SUBSTITUTE(SUBSTITUTE(Таблица33[[#This Row],[Par. ]],"а","a"),"б","b"),"в","v"),"г","g")</f>
        <v>II.10</v>
      </c>
      <c r="K194" s="6" t="str">
        <f>SUBSTITUTE(SUBSTITUTE(Таблица33[[#This Row],[Периодичност]],"Г","G"),"М","M")</f>
        <v>1G</v>
      </c>
      <c r="L194" s="6" t="str">
        <f>_xlfn.TEXTJOIN("-",,Таблица33[[#This Row],[Столбец4]],Таблица33[[#This Row],[Reserved]],Таблица33[[#This Row],[Столбец1]])</f>
        <v>II.10-00-1G</v>
      </c>
      <c r="M194" s="6" t="str">
        <f>_xlfn.XLOOKUP(Таблица33[[#This Row],[Столбец2]],[1]!Status[InPrPer],[1]!Status[Status],,0,1)</f>
        <v>Согласован Заказчиком (code A)</v>
      </c>
    </row>
    <row r="195" spans="1:13" ht="75" x14ac:dyDescent="0.25">
      <c r="A195" s="3">
        <f>ROW()-ROW(Таблица33[[#Headers],[N]])</f>
        <v>194</v>
      </c>
      <c r="B195" s="10" t="s">
        <v>366</v>
      </c>
      <c r="C195" s="7" t="s">
        <v>367</v>
      </c>
      <c r="D195" s="7" t="s">
        <v>368</v>
      </c>
      <c r="E195" s="9" t="s">
        <v>4</v>
      </c>
      <c r="F195" s="6" t="s">
        <v>98</v>
      </c>
      <c r="G195" s="6" t="s">
        <v>458</v>
      </c>
      <c r="H195" s="19" t="s">
        <v>484</v>
      </c>
      <c r="I195" s="21"/>
      <c r="J195" s="6" t="str">
        <f>SUBSTITUTE(SUBSTITUTE(SUBSTITUTE(SUBSTITUTE(Таблица33[[#This Row],[Par. ]],"а","a"),"б","b"),"в","v"),"г","g")</f>
        <v>II.10</v>
      </c>
      <c r="K195" s="6" t="str">
        <f>SUBSTITUTE(SUBSTITUTE(Таблица33[[#This Row],[Периодичност]],"Г","G"),"М","M")</f>
        <v>2G</v>
      </c>
      <c r="L195" s="6" t="str">
        <f>_xlfn.TEXTJOIN("-",,Таблица33[[#This Row],[Столбец4]],Таблица33[[#This Row],[Reserved]],Таблица33[[#This Row],[Столбец1]])</f>
        <v>II.10-00-2G</v>
      </c>
      <c r="M195" s="6" t="str">
        <f>_xlfn.XLOOKUP(Таблица33[[#This Row],[Столбец2]],[1]!Status[InPrPer],[1]!Status[Status],,0,1)</f>
        <v>Формируется для отправки в GST</v>
      </c>
    </row>
    <row r="196" spans="1:13" ht="75" x14ac:dyDescent="0.25">
      <c r="A196" s="3">
        <f>ROW()-ROW(Таблица33[[#Headers],[N]])</f>
        <v>195</v>
      </c>
      <c r="B196" s="10" t="s">
        <v>366</v>
      </c>
      <c r="C196" s="7" t="s">
        <v>367</v>
      </c>
      <c r="D196" s="7" t="s">
        <v>368</v>
      </c>
      <c r="E196" s="9" t="s">
        <v>42</v>
      </c>
      <c r="F196" s="6" t="s">
        <v>98</v>
      </c>
      <c r="G196" s="6" t="s">
        <v>458</v>
      </c>
      <c r="H196" s="19" t="s">
        <v>484</v>
      </c>
      <c r="I196" s="21"/>
      <c r="J196" s="6" t="str">
        <f>SUBSTITUTE(SUBSTITUTE(SUBSTITUTE(SUBSTITUTE(Таблица33[[#This Row],[Par. ]],"а","a"),"б","b"),"в","v"),"г","g")</f>
        <v>II.10</v>
      </c>
      <c r="K196" s="6" t="str">
        <f>SUBSTITUTE(SUBSTITUTE(Таблица33[[#This Row],[Периодичност]],"Г","G"),"М","M")</f>
        <v>4G</v>
      </c>
      <c r="L196" s="6" t="str">
        <f>_xlfn.TEXTJOIN("-",,Таблица33[[#This Row],[Столбец4]],Таблица33[[#This Row],[Reserved]],Таблица33[[#This Row],[Столбец1]])</f>
        <v>II.10-00-4G</v>
      </c>
      <c r="M196" s="6" t="str">
        <f>_xlfn.XLOOKUP(Таблица33[[#This Row],[Столбец2]],[1]!Status[InPrPer],[1]!Status[Status],,0,1)</f>
        <v>Согласован Заказчиком (code A)</v>
      </c>
    </row>
    <row r="197" spans="1:13" x14ac:dyDescent="0.25">
      <c r="A197" s="3">
        <f>ROW()-ROW(Таблица33[[#Headers],[N]])</f>
        <v>196</v>
      </c>
      <c r="B197" s="5" t="s">
        <v>369</v>
      </c>
      <c r="C197" s="1" t="s">
        <v>370</v>
      </c>
      <c r="D197" s="1" t="s">
        <v>371</v>
      </c>
      <c r="E197" s="9" t="s">
        <v>30</v>
      </c>
      <c r="F197" s="6" t="s">
        <v>372</v>
      </c>
      <c r="G197" s="6" t="s">
        <v>461</v>
      </c>
      <c r="H197" s="19" t="s">
        <v>484</v>
      </c>
      <c r="I197" s="21"/>
      <c r="J197" s="6" t="str">
        <f>SUBSTITUTE(SUBSTITUTE(SUBSTITUTE(SUBSTITUTE(Таблица33[[#This Row],[Par. ]],"а","a"),"б","b"),"в","v"),"г","g")</f>
        <v>II.11</v>
      </c>
      <c r="K197" s="6" t="str">
        <f>SUBSTITUTE(SUBSTITUTE(Таблица33[[#This Row],[Периодичност]],"Г","G"),"М","M")</f>
        <v>3M</v>
      </c>
      <c r="L197" s="6" t="str">
        <f>_xlfn.TEXTJOIN("-",,Таблица33[[#This Row],[Столбец4]],Таблица33[[#This Row],[Reserved]],Таблица33[[#This Row],[Столбец1]])</f>
        <v>II.11-00-3M</v>
      </c>
      <c r="M197" s="6" t="str">
        <f>_xlfn.XLOOKUP(Таблица33[[#This Row],[Столбец2]],[1]!Status[InPrPer],[1]!Status[Status],,0,1)</f>
        <v>Согласован Заказчиком (code A)</v>
      </c>
    </row>
    <row r="198" spans="1:13" x14ac:dyDescent="0.25">
      <c r="A198" s="3">
        <f>ROW()-ROW(Таблица33[[#Headers],[N]])</f>
        <v>197</v>
      </c>
      <c r="B198" s="5" t="s">
        <v>369</v>
      </c>
      <c r="C198" s="1" t="s">
        <v>370</v>
      </c>
      <c r="D198" s="1" t="s">
        <v>371</v>
      </c>
      <c r="E198" s="9" t="s">
        <v>3</v>
      </c>
      <c r="F198" s="6" t="s">
        <v>372</v>
      </c>
      <c r="G198" s="6" t="s">
        <v>461</v>
      </c>
      <c r="H198" s="19" t="s">
        <v>484</v>
      </c>
      <c r="I198" s="21"/>
      <c r="J198" s="6" t="str">
        <f>SUBSTITUTE(SUBSTITUTE(SUBSTITUTE(SUBSTITUTE(Таблица33[[#This Row],[Par. ]],"а","a"),"б","b"),"в","v"),"г","g")</f>
        <v>II.11</v>
      </c>
      <c r="K198" s="6" t="str">
        <f>SUBSTITUTE(SUBSTITUTE(Таблица33[[#This Row],[Периодичност]],"Г","G"),"М","M")</f>
        <v>1G</v>
      </c>
      <c r="L198" s="6" t="str">
        <f>_xlfn.TEXTJOIN("-",,Таблица33[[#This Row],[Столбец4]],Таблица33[[#This Row],[Reserved]],Таблица33[[#This Row],[Столбец1]])</f>
        <v>II.11-00-1G</v>
      </c>
      <c r="M198" s="6" t="str">
        <f>_xlfn.XLOOKUP(Таблица33[[#This Row],[Столбец2]],[1]!Status[InPrPer],[1]!Status[Status],,0,1)</f>
        <v>Согласован Заказчиком (code A)</v>
      </c>
    </row>
    <row r="199" spans="1:13" ht="30" x14ac:dyDescent="0.25">
      <c r="A199" s="3">
        <f>ROW()-ROW(Таблица33[[#Headers],[N]])</f>
        <v>198</v>
      </c>
      <c r="B199" s="5" t="s">
        <v>373</v>
      </c>
      <c r="C199" s="1" t="s">
        <v>374</v>
      </c>
      <c r="D199" s="1" t="s">
        <v>375</v>
      </c>
      <c r="E199" s="9" t="s">
        <v>34</v>
      </c>
      <c r="F199" s="6" t="s">
        <v>376</v>
      </c>
      <c r="G199" s="6" t="s">
        <v>516</v>
      </c>
      <c r="H199" s="19" t="s">
        <v>484</v>
      </c>
      <c r="I199" s="21"/>
      <c r="J199" s="6" t="str">
        <f>SUBSTITUTE(SUBSTITUTE(SUBSTITUTE(SUBSTITUTE(Таблица33[[#This Row],[Par. ]],"а","a"),"б","b"),"в","v"),"г","g")</f>
        <v>II.12</v>
      </c>
      <c r="K199" s="6" t="str">
        <f>SUBSTITUTE(SUBSTITUTE(Таблица33[[#This Row],[Периодичност]],"Г","G"),"М","M")</f>
        <v>1M</v>
      </c>
      <c r="L199" s="6" t="str">
        <f>_xlfn.TEXTJOIN("-",,Таблица33[[#This Row],[Столбец4]],Таблица33[[#This Row],[Reserved]],Таблица33[[#This Row],[Столбец1]])</f>
        <v>II.12-00-1M</v>
      </c>
      <c r="M199" s="6" t="str">
        <f>_xlfn.XLOOKUP(Таблица33[[#This Row],[Столбец2]],[1]!Status[InPrPer],[1]!Status[Status],,0,1)</f>
        <v>Согласован Заказчиком (code A)</v>
      </c>
    </row>
    <row r="200" spans="1:13" ht="30" x14ac:dyDescent="0.25">
      <c r="A200" s="3">
        <f>ROW()-ROW(Таблица33[[#Headers],[N]])</f>
        <v>199</v>
      </c>
      <c r="B200" s="5" t="s">
        <v>373</v>
      </c>
      <c r="C200" s="1" t="s">
        <v>374</v>
      </c>
      <c r="D200" s="1" t="s">
        <v>375</v>
      </c>
      <c r="E200" s="9" t="s">
        <v>3</v>
      </c>
      <c r="F200" s="6" t="s">
        <v>376</v>
      </c>
      <c r="G200" s="6" t="s">
        <v>516</v>
      </c>
      <c r="H200" s="19" t="s">
        <v>484</v>
      </c>
      <c r="I200" s="21"/>
      <c r="J200" s="6" t="str">
        <f>SUBSTITUTE(SUBSTITUTE(SUBSTITUTE(SUBSTITUTE(Таблица33[[#This Row],[Par. ]],"а","a"),"б","b"),"в","v"),"г","g")</f>
        <v>II.12</v>
      </c>
      <c r="K200" s="6" t="str">
        <f>SUBSTITUTE(SUBSTITUTE(Таблица33[[#This Row],[Периодичност]],"Г","G"),"М","M")</f>
        <v>1G</v>
      </c>
      <c r="L200" s="6" t="str">
        <f>_xlfn.TEXTJOIN("-",,Таблица33[[#This Row],[Столбец4]],Таблица33[[#This Row],[Reserved]],Таблица33[[#This Row],[Столбец1]])</f>
        <v>II.12-00-1G</v>
      </c>
      <c r="M200" s="6" t="str">
        <f>_xlfn.XLOOKUP(Таблица33[[#This Row],[Столбец2]],[1]!Status[InPrPer],[1]!Status[Status],,0,1)</f>
        <v>Согласован Заказчиком (code A)</v>
      </c>
    </row>
    <row r="201" spans="1:13" ht="30" x14ac:dyDescent="0.25">
      <c r="A201" s="3">
        <f>ROW()-ROW(Таблица33[[#Headers],[N]])</f>
        <v>200</v>
      </c>
      <c r="B201" s="5" t="s">
        <v>377</v>
      </c>
      <c r="C201" s="1" t="s">
        <v>378</v>
      </c>
      <c r="D201" s="1" t="s">
        <v>379</v>
      </c>
      <c r="E201" s="9" t="s">
        <v>3</v>
      </c>
      <c r="F201" s="6" t="s">
        <v>380</v>
      </c>
      <c r="G201" s="6" t="s">
        <v>446</v>
      </c>
      <c r="H201" s="19" t="s">
        <v>484</v>
      </c>
      <c r="I201" s="21"/>
      <c r="J201" s="6" t="str">
        <f>SUBSTITUTE(SUBSTITUTE(SUBSTITUTE(SUBSTITUTE(Таблица33[[#This Row],[Par. ]],"а","a"),"б","b"),"в","v"),"г","g")</f>
        <v>II.13</v>
      </c>
      <c r="K201" s="6" t="str">
        <f>SUBSTITUTE(SUBSTITUTE(Таблица33[[#This Row],[Периодичност]],"Г","G"),"М","M")</f>
        <v>1G</v>
      </c>
      <c r="L201" s="6" t="str">
        <f>_xlfn.TEXTJOIN("-",,Таблица33[[#This Row],[Столбец4]],Таблица33[[#This Row],[Reserved]],Таблица33[[#This Row],[Столбец1]])</f>
        <v>II.13-00-1G</v>
      </c>
      <c r="M201" s="6" t="str">
        <f>_xlfn.XLOOKUP(Таблица33[[#This Row],[Столбец2]],[1]!Status[InPrPer],[1]!Status[Status],,0,1)</f>
        <v>Формируется для отправки в GST</v>
      </c>
    </row>
    <row r="202" spans="1:13" ht="30" x14ac:dyDescent="0.25">
      <c r="A202" s="3">
        <f>ROW()-ROW(Таблица33[[#Headers],[N]])</f>
        <v>201</v>
      </c>
      <c r="B202" s="5" t="s">
        <v>377</v>
      </c>
      <c r="C202" s="1" t="s">
        <v>378</v>
      </c>
      <c r="D202" s="1" t="s">
        <v>379</v>
      </c>
      <c r="E202" s="9" t="s">
        <v>26</v>
      </c>
      <c r="F202" s="6" t="s">
        <v>380</v>
      </c>
      <c r="G202" s="6" t="s">
        <v>446</v>
      </c>
      <c r="H202" s="19" t="s">
        <v>484</v>
      </c>
      <c r="I202" s="21"/>
      <c r="J202" s="6" t="str">
        <f>SUBSTITUTE(SUBSTITUTE(SUBSTITUTE(SUBSTITUTE(Таблица33[[#This Row],[Par. ]],"а","a"),"б","b"),"в","v"),"г","g")</f>
        <v>II.13</v>
      </c>
      <c r="K202" s="6" t="str">
        <f>SUBSTITUTE(SUBSTITUTE(Таблица33[[#This Row],[Периодичност]],"Г","G"),"М","M")</f>
        <v>3G</v>
      </c>
      <c r="L202" s="6" t="str">
        <f>_xlfn.TEXTJOIN("-",,Таблица33[[#This Row],[Столбец4]],Таблица33[[#This Row],[Reserved]],Таблица33[[#This Row],[Столбец1]])</f>
        <v>II.13-00-3G</v>
      </c>
      <c r="M202" s="6" t="e">
        <f>_xlfn.XLOOKUP(Таблица33[[#This Row],[Столбец2]],[1]!Status[InPrPer],[1]!Status[Status],,0,1)</f>
        <v>#N/A</v>
      </c>
    </row>
    <row r="203" spans="1:13" ht="60" x14ac:dyDescent="0.25">
      <c r="A203" s="3">
        <f>ROW()-ROW(Таблица33[[#Headers],[N]])</f>
        <v>202</v>
      </c>
      <c r="B203" s="5" t="s">
        <v>381</v>
      </c>
      <c r="C203" s="1" t="s">
        <v>382</v>
      </c>
      <c r="D203" s="1" t="s">
        <v>383</v>
      </c>
      <c r="E203" s="9" t="s">
        <v>3</v>
      </c>
      <c r="F203" s="6" t="s">
        <v>380</v>
      </c>
      <c r="G203" s="6" t="s">
        <v>446</v>
      </c>
      <c r="H203" s="19" t="s">
        <v>485</v>
      </c>
      <c r="I203" s="21"/>
      <c r="J203" s="6" t="str">
        <f>SUBSTITUTE(SUBSTITUTE(SUBSTITUTE(SUBSTITUTE(Таблица33[[#This Row],[Par. ]],"а","a"),"б","b"),"в","v"),"г","g")</f>
        <v>II.14</v>
      </c>
      <c r="K203" s="6" t="str">
        <f>SUBSTITUTE(SUBSTITUTE(Таблица33[[#This Row],[Периодичност]],"Г","G"),"М","M")</f>
        <v>1G</v>
      </c>
      <c r="L203" s="6" t="str">
        <f>_xlfn.TEXTJOIN("-",,Таблица33[[#This Row],[Столбец4]],Таблица33[[#This Row],[Reserved]],Таблица33[[#This Row],[Столбец1]])</f>
        <v>II.14-01-1G</v>
      </c>
      <c r="M203" s="6" t="str">
        <f>_xlfn.XLOOKUP(Таблица33[[#This Row],[Столбец2]],[1]!Status[InPrPer],[1]!Status[Status],,0,1)</f>
        <v>Формируется для отправки в GST</v>
      </c>
    </row>
    <row r="204" spans="1:13" ht="60" x14ac:dyDescent="0.25">
      <c r="A204" s="3">
        <f>ROW()-ROW(Таблица33[[#Headers],[N]])</f>
        <v>203</v>
      </c>
      <c r="B204" s="5" t="s">
        <v>381</v>
      </c>
      <c r="C204" s="1" t="s">
        <v>382</v>
      </c>
      <c r="D204" s="1" t="s">
        <v>383</v>
      </c>
      <c r="E204" s="9" t="s">
        <v>3</v>
      </c>
      <c r="F204" s="6" t="s">
        <v>380</v>
      </c>
      <c r="G204" s="6" t="s">
        <v>446</v>
      </c>
      <c r="H204" s="19" t="s">
        <v>486</v>
      </c>
      <c r="I204" s="21"/>
      <c r="J204" s="6" t="str">
        <f>SUBSTITUTE(SUBSTITUTE(SUBSTITUTE(SUBSTITUTE(Таблица33[[#This Row],[Par. ]],"а","a"),"б","b"),"в","v"),"г","g")</f>
        <v>II.14</v>
      </c>
      <c r="K204" s="6" t="str">
        <f>SUBSTITUTE(SUBSTITUTE(Таблица33[[#This Row],[Периодичност]],"Г","G"),"М","M")</f>
        <v>1G</v>
      </c>
      <c r="L204" s="6" t="str">
        <f>_xlfn.TEXTJOIN("-",,Таблица33[[#This Row],[Столбец4]],Таблица33[[#This Row],[Reserved]],Таблица33[[#This Row],[Столбец1]])</f>
        <v>II.14-02-1G</v>
      </c>
      <c r="M204" s="6" t="str">
        <f>_xlfn.XLOOKUP(Таблица33[[#This Row],[Столбец2]],[1]!Status[InPrPer],[1]!Status[Status],,0,1)</f>
        <v>Формируется для отправки в GST</v>
      </c>
    </row>
    <row r="205" spans="1:13" ht="30" x14ac:dyDescent="0.25">
      <c r="A205" s="3">
        <f>ROW()-ROW(Таблица33[[#Headers],[N]])</f>
        <v>204</v>
      </c>
      <c r="B205" s="5" t="s">
        <v>384</v>
      </c>
      <c r="C205" s="1" t="s">
        <v>385</v>
      </c>
      <c r="D205" s="1" t="s">
        <v>386</v>
      </c>
      <c r="E205" s="9" t="s">
        <v>3</v>
      </c>
      <c r="F205" s="6" t="s">
        <v>380</v>
      </c>
      <c r="G205" s="6" t="s">
        <v>446</v>
      </c>
      <c r="H205" s="19" t="s">
        <v>484</v>
      </c>
      <c r="I205" s="21"/>
      <c r="J205" s="6" t="str">
        <f>SUBSTITUTE(SUBSTITUTE(SUBSTITUTE(SUBSTITUTE(Таблица33[[#This Row],[Par. ]],"а","a"),"б","b"),"в","v"),"г","g")</f>
        <v>II.15</v>
      </c>
      <c r="K205" s="6" t="str">
        <f>SUBSTITUTE(SUBSTITUTE(Таблица33[[#This Row],[Периодичност]],"Г","G"),"М","M")</f>
        <v>1G</v>
      </c>
      <c r="L205" s="6" t="str">
        <f>_xlfn.TEXTJOIN("-",,Таблица33[[#This Row],[Столбец4]],Таблица33[[#This Row],[Reserved]],Таблица33[[#This Row],[Столбец1]])</f>
        <v>II.15-00-1G</v>
      </c>
      <c r="M205" s="6" t="str">
        <f>_xlfn.XLOOKUP(Таблица33[[#This Row],[Столбец2]],[1]!Status[InPrPer],[1]!Status[Status],,0,1)</f>
        <v>Формируется для отправки в GST</v>
      </c>
    </row>
    <row r="206" spans="1:13" x14ac:dyDescent="0.25">
      <c r="A206" s="3">
        <f>ROW()-ROW(Таблица33[[#Headers],[N]])</f>
        <v>205</v>
      </c>
      <c r="B206" s="5" t="s">
        <v>387</v>
      </c>
      <c r="C206" s="1" t="s">
        <v>388</v>
      </c>
      <c r="D206" s="1" t="s">
        <v>389</v>
      </c>
      <c r="E206" s="9" t="s">
        <v>34</v>
      </c>
      <c r="F206" s="6" t="s">
        <v>372</v>
      </c>
      <c r="G206" s="6" t="s">
        <v>461</v>
      </c>
      <c r="H206" s="19" t="s">
        <v>484</v>
      </c>
      <c r="I206" s="21"/>
      <c r="J206" s="6" t="str">
        <f>SUBSTITUTE(SUBSTITUTE(SUBSTITUTE(SUBSTITUTE(Таблица33[[#This Row],[Par. ]],"а","a"),"б","b"),"в","v"),"г","g")</f>
        <v>II.16</v>
      </c>
      <c r="K206" s="6" t="str">
        <f>SUBSTITUTE(SUBSTITUTE(Таблица33[[#This Row],[Периодичност]],"Г","G"),"М","M")</f>
        <v>1M</v>
      </c>
      <c r="L206" s="6" t="str">
        <f>_xlfn.TEXTJOIN("-",,Таблица33[[#This Row],[Столбец4]],Таблица33[[#This Row],[Reserved]],Таблица33[[#This Row],[Столбец1]])</f>
        <v>II.16-00-1M</v>
      </c>
      <c r="M206" s="6" t="str">
        <f>_xlfn.XLOOKUP(Таблица33[[#This Row],[Столбец2]],[1]!Status[InPrPer],[1]!Status[Status],,0,1)</f>
        <v>Согласован Заказчиком (code A)</v>
      </c>
    </row>
    <row r="207" spans="1:13" x14ac:dyDescent="0.25">
      <c r="A207" s="3">
        <f>ROW()-ROW(Таблица33[[#Headers],[N]])</f>
        <v>206</v>
      </c>
      <c r="B207" s="5" t="s">
        <v>387</v>
      </c>
      <c r="C207" s="1" t="s">
        <v>388</v>
      </c>
      <c r="D207" s="1" t="s">
        <v>389</v>
      </c>
      <c r="E207" s="9" t="s">
        <v>30</v>
      </c>
      <c r="F207" s="6" t="s">
        <v>372</v>
      </c>
      <c r="G207" s="6" t="s">
        <v>461</v>
      </c>
      <c r="H207" s="19" t="s">
        <v>484</v>
      </c>
      <c r="I207" s="21"/>
      <c r="J207" s="6" t="str">
        <f>SUBSTITUTE(SUBSTITUTE(SUBSTITUTE(SUBSTITUTE(Таблица33[[#This Row],[Par. ]],"а","a"),"б","b"),"в","v"),"г","g")</f>
        <v>II.16</v>
      </c>
      <c r="K207" s="6" t="str">
        <f>SUBSTITUTE(SUBSTITUTE(Таблица33[[#This Row],[Периодичност]],"Г","G"),"М","M")</f>
        <v>3M</v>
      </c>
      <c r="L207" s="6" t="str">
        <f>_xlfn.TEXTJOIN("-",,Таблица33[[#This Row],[Столбец4]],Таблица33[[#This Row],[Reserved]],Таблица33[[#This Row],[Столбец1]])</f>
        <v>II.16-00-3M</v>
      </c>
      <c r="M207" s="6" t="str">
        <f>_xlfn.XLOOKUP(Таблица33[[#This Row],[Столбец2]],[1]!Status[InPrPer],[1]!Status[Status],,0,1)</f>
        <v>Согласован Заказчиком (code A)</v>
      </c>
    </row>
    <row r="208" spans="1:13" x14ac:dyDescent="0.25">
      <c r="A208" s="3">
        <f>ROW()-ROW(Таблица33[[#Headers],[N]])</f>
        <v>207</v>
      </c>
      <c r="B208" s="5" t="s">
        <v>387</v>
      </c>
      <c r="C208" s="1" t="s">
        <v>388</v>
      </c>
      <c r="D208" s="1" t="s">
        <v>389</v>
      </c>
      <c r="E208" s="9" t="s">
        <v>3</v>
      </c>
      <c r="F208" s="6" t="s">
        <v>372</v>
      </c>
      <c r="G208" s="6" t="s">
        <v>461</v>
      </c>
      <c r="H208" s="19" t="s">
        <v>484</v>
      </c>
      <c r="I208" s="21"/>
      <c r="J208" s="6" t="str">
        <f>SUBSTITUTE(SUBSTITUTE(SUBSTITUTE(SUBSTITUTE(Таблица33[[#This Row],[Par. ]],"а","a"),"б","b"),"в","v"),"г","g")</f>
        <v>II.16</v>
      </c>
      <c r="K208" s="6" t="str">
        <f>SUBSTITUTE(SUBSTITUTE(Таблица33[[#This Row],[Периодичност]],"Г","G"),"М","M")</f>
        <v>1G</v>
      </c>
      <c r="L208" s="6" t="str">
        <f>_xlfn.TEXTJOIN("-",,Таблица33[[#This Row],[Столбец4]],Таблица33[[#This Row],[Reserved]],Таблица33[[#This Row],[Столбец1]])</f>
        <v>II.16-00-1G</v>
      </c>
      <c r="M208" s="6" t="str">
        <f>_xlfn.XLOOKUP(Таблица33[[#This Row],[Столбец2]],[1]!Status[InPrPer],[1]!Status[Status],,0,1)</f>
        <v>Согласован Заказчиком (code A)</v>
      </c>
    </row>
    <row r="209" spans="1:13" ht="30" x14ac:dyDescent="0.25">
      <c r="A209" s="3">
        <f>ROW()-ROW(Таблица33[[#Headers],[N]])</f>
        <v>208</v>
      </c>
      <c r="B209" s="5" t="s">
        <v>390</v>
      </c>
      <c r="C209" s="1" t="s">
        <v>391</v>
      </c>
      <c r="D209" s="1" t="s">
        <v>392</v>
      </c>
      <c r="E209" s="9" t="s">
        <v>3</v>
      </c>
      <c r="F209" s="6" t="s">
        <v>393</v>
      </c>
      <c r="G209" s="23" t="s">
        <v>502</v>
      </c>
      <c r="H209" s="19" t="s">
        <v>484</v>
      </c>
      <c r="I209" s="21"/>
      <c r="J209" s="6" t="str">
        <f>SUBSTITUTE(SUBSTITUTE(SUBSTITUTE(SUBSTITUTE(Таблица33[[#This Row],[Par. ]],"а","a"),"б","b"),"в","v"),"г","g")</f>
        <v>II.17</v>
      </c>
      <c r="K209" s="6" t="str">
        <f>SUBSTITUTE(SUBSTITUTE(Таблица33[[#This Row],[Периодичност]],"Г","G"),"М","M")</f>
        <v>1G</v>
      </c>
      <c r="L209" s="6" t="str">
        <f>_xlfn.TEXTJOIN("-",,Таблица33[[#This Row],[Столбец4]],Таблица33[[#This Row],[Reserved]],Таблица33[[#This Row],[Столбец1]])</f>
        <v>II.17-00-1G</v>
      </c>
      <c r="M209" s="6" t="str">
        <f>_xlfn.XLOOKUP(Таблица33[[#This Row],[Столбец2]],[1]!Status[InPrPer],[1]!Status[Status],,0,1)</f>
        <v>На согласовании у GST</v>
      </c>
    </row>
    <row r="210" spans="1:13" ht="45" x14ac:dyDescent="0.25">
      <c r="A210" s="3">
        <f>ROW()-ROW(Таблица33[[#Headers],[N]])</f>
        <v>209</v>
      </c>
      <c r="B210" s="5" t="s">
        <v>481</v>
      </c>
      <c r="C210" s="1" t="s">
        <v>482</v>
      </c>
      <c r="D210" s="1" t="s">
        <v>483</v>
      </c>
      <c r="E210" s="9" t="s">
        <v>8</v>
      </c>
      <c r="F210" s="6" t="s">
        <v>394</v>
      </c>
      <c r="G210" s="6" t="s">
        <v>453</v>
      </c>
      <c r="H210" s="19" t="s">
        <v>485</v>
      </c>
      <c r="I210" s="21"/>
      <c r="J210" s="6" t="str">
        <f>SUBSTITUTE(SUBSTITUTE(SUBSTITUTE(SUBSTITUTE(Таблица33[[#This Row],[Par. ]],"а","a"),"б","b"),"в","v"),"г","g")</f>
        <v>II.18</v>
      </c>
      <c r="K210" s="6" t="str">
        <f>SUBSTITUTE(SUBSTITUTE(Таблица33[[#This Row],[Периодичност]],"Г","G"),"М","M")</f>
        <v>6M</v>
      </c>
      <c r="L210" s="6" t="str">
        <f>_xlfn.TEXTJOIN("-",,Таблица33[[#This Row],[Столбец4]],Таблица33[[#This Row],[Reserved]],Таблица33[[#This Row],[Столбец1]])</f>
        <v>II.18-01-6M</v>
      </c>
      <c r="M210" s="6" t="str">
        <f>_xlfn.XLOOKUP(Таблица33[[#This Row],[Столбец2]],[1]!Status[InPrPer],[1]!Status[Status],,0,1)</f>
        <v>Согласован Заказчиком (code A)</v>
      </c>
    </row>
    <row r="211" spans="1:13" ht="45" x14ac:dyDescent="0.25">
      <c r="A211" s="3">
        <f>ROW()-ROW(Таблица33[[#Headers],[N]])</f>
        <v>210</v>
      </c>
      <c r="B211" s="5" t="s">
        <v>481</v>
      </c>
      <c r="C211" s="1" t="s">
        <v>482</v>
      </c>
      <c r="D211" s="1" t="s">
        <v>483</v>
      </c>
      <c r="E211" s="9" t="s">
        <v>8</v>
      </c>
      <c r="F211" s="6" t="s">
        <v>394</v>
      </c>
      <c r="G211" s="6" t="s">
        <v>453</v>
      </c>
      <c r="H211" s="19" t="s">
        <v>486</v>
      </c>
      <c r="I211" s="21"/>
      <c r="J211" s="6" t="str">
        <f>SUBSTITUTE(SUBSTITUTE(SUBSTITUTE(SUBSTITUTE(Таблица33[[#This Row],[Par. ]],"а","a"),"б","b"),"в","v"),"г","g")</f>
        <v>II.18</v>
      </c>
      <c r="K211" s="6" t="str">
        <f>SUBSTITUTE(SUBSTITUTE(Таблица33[[#This Row],[Периодичност]],"Г","G"),"М","M")</f>
        <v>6M</v>
      </c>
      <c r="L211" s="6" t="str">
        <f>_xlfn.TEXTJOIN("-",,Таблица33[[#This Row],[Столбец4]],Таблица33[[#This Row],[Reserved]],Таблица33[[#This Row],[Столбец1]])</f>
        <v>II.18-02-6M</v>
      </c>
      <c r="M211" s="6" t="str">
        <f>_xlfn.XLOOKUP(Таблица33[[#This Row],[Столбец2]],[1]!Status[InPrPer],[1]!Status[Status],,0,1)</f>
        <v>Согласован Заказчиком (code A)</v>
      </c>
    </row>
    <row r="212" spans="1:13" ht="45" x14ac:dyDescent="0.25">
      <c r="A212" s="3">
        <f>ROW()-ROW(Таблица33[[#Headers],[N]])</f>
        <v>211</v>
      </c>
      <c r="B212" s="5" t="s">
        <v>481</v>
      </c>
      <c r="C212" s="1" t="s">
        <v>482</v>
      </c>
      <c r="D212" s="1" t="s">
        <v>483</v>
      </c>
      <c r="E212" s="9" t="s">
        <v>8</v>
      </c>
      <c r="F212" s="6" t="s">
        <v>394</v>
      </c>
      <c r="G212" s="6" t="s">
        <v>453</v>
      </c>
      <c r="H212" s="19" t="s">
        <v>494</v>
      </c>
      <c r="I212" s="21"/>
      <c r="J212" s="6" t="str">
        <f>SUBSTITUTE(SUBSTITUTE(SUBSTITUTE(SUBSTITUTE(Таблица33[[#This Row],[Par. ]],"а","a"),"б","b"),"в","v"),"г","g")</f>
        <v>II.18</v>
      </c>
      <c r="K212" s="6" t="str">
        <f>SUBSTITUTE(SUBSTITUTE(Таблица33[[#This Row],[Периодичност]],"Г","G"),"М","M")</f>
        <v>6M</v>
      </c>
      <c r="L212" s="6" t="str">
        <f>_xlfn.TEXTJOIN("-",,Таблица33[[#This Row],[Столбец4]],Таблица33[[#This Row],[Reserved]],Таблица33[[#This Row],[Столбец1]])</f>
        <v>II.18-03-6M</v>
      </c>
      <c r="M212" s="6" t="str">
        <f>_xlfn.XLOOKUP(Таблица33[[#This Row],[Столбец2]],[1]!Status[InPrPer],[1]!Status[Status],,0,1)</f>
        <v>Согласован Заказчиком (code A)</v>
      </c>
    </row>
    <row r="213" spans="1:13" x14ac:dyDescent="0.25">
      <c r="A213" s="3">
        <f>ROW()-ROW(Таблица33[[#Headers],[N]])</f>
        <v>212</v>
      </c>
      <c r="B213" s="5" t="s">
        <v>395</v>
      </c>
      <c r="C213" s="4" t="s">
        <v>396</v>
      </c>
      <c r="D213" s="4" t="s">
        <v>397</v>
      </c>
      <c r="E213" s="9" t="s">
        <v>3</v>
      </c>
      <c r="F213" s="6">
        <v>0</v>
      </c>
      <c r="G213" s="6" t="s">
        <v>464</v>
      </c>
      <c r="H213" s="19" t="s">
        <v>484</v>
      </c>
      <c r="I213" s="21"/>
      <c r="J213" s="6" t="str">
        <f>SUBSTITUTE(SUBSTITUTE(SUBSTITUTE(SUBSTITUTE(Таблица33[[#This Row],[Par. ]],"а","a"),"б","b"),"в","v"),"г","g")</f>
        <v>II.19.1</v>
      </c>
      <c r="K213" s="6" t="str">
        <f>SUBSTITUTE(SUBSTITUTE(Таблица33[[#This Row],[Периодичност]],"Г","G"),"М","M")</f>
        <v>1G</v>
      </c>
      <c r="L213" s="6" t="str">
        <f>_xlfn.TEXTJOIN("-",,Таблица33[[#This Row],[Столбец4]],Таблица33[[#This Row],[Reserved]],Таблица33[[#This Row],[Столбец1]])</f>
        <v>II.19.1-00-1G</v>
      </c>
      <c r="M213" s="6" t="e">
        <f>_xlfn.XLOOKUP(Таблица33[[#This Row],[Столбец2]],[1]!Status[InPrPer],[1]!Status[Status],,0,1)</f>
        <v>#N/A</v>
      </c>
    </row>
    <row r="214" spans="1:13" x14ac:dyDescent="0.25">
      <c r="A214" s="3">
        <f>ROW()-ROW(Таблица33[[#Headers],[N]])</f>
        <v>213</v>
      </c>
      <c r="B214" s="5" t="s">
        <v>398</v>
      </c>
      <c r="C214" s="1" t="s">
        <v>399</v>
      </c>
      <c r="D214" s="1" t="s">
        <v>400</v>
      </c>
      <c r="E214" s="9" t="s">
        <v>3</v>
      </c>
      <c r="F214" s="6">
        <v>0</v>
      </c>
      <c r="G214" s="6" t="s">
        <v>464</v>
      </c>
      <c r="H214" s="19" t="s">
        <v>484</v>
      </c>
      <c r="I214" s="21"/>
      <c r="J214" s="6" t="str">
        <f>SUBSTITUTE(SUBSTITUTE(SUBSTITUTE(SUBSTITUTE(Таблица33[[#This Row],[Par. ]],"а","a"),"б","b"),"в","v"),"г","g")</f>
        <v>II.19.2</v>
      </c>
      <c r="K214" s="6" t="str">
        <f>SUBSTITUTE(SUBSTITUTE(Таблица33[[#This Row],[Периодичност]],"Г","G"),"М","M")</f>
        <v>1G</v>
      </c>
      <c r="L214" s="6" t="str">
        <f>_xlfn.TEXTJOIN("-",,Таблица33[[#This Row],[Столбец4]],Таблица33[[#This Row],[Reserved]],Таблица33[[#This Row],[Столбец1]])</f>
        <v>II.19.2-00-1G</v>
      </c>
      <c r="M214" s="6" t="e">
        <f>_xlfn.XLOOKUP(Таблица33[[#This Row],[Столбец2]],[1]!Status[InPrPer],[1]!Status[Status],,0,1)</f>
        <v>#N/A</v>
      </c>
    </row>
    <row r="215" spans="1:13" ht="30" x14ac:dyDescent="0.25">
      <c r="A215" s="3">
        <f>ROW()-ROW(Таблица33[[#Headers],[N]])</f>
        <v>214</v>
      </c>
      <c r="B215" s="5" t="s">
        <v>401</v>
      </c>
      <c r="C215" s="1" t="s">
        <v>402</v>
      </c>
      <c r="D215" s="1" t="s">
        <v>403</v>
      </c>
      <c r="E215" s="9" t="s">
        <v>34</v>
      </c>
      <c r="F215" s="6" t="s">
        <v>404</v>
      </c>
      <c r="G215" s="6" t="s">
        <v>464</v>
      </c>
      <c r="H215" s="19" t="s">
        <v>484</v>
      </c>
      <c r="I215" s="21"/>
      <c r="J215" s="6" t="str">
        <f>SUBSTITUTE(SUBSTITUTE(SUBSTITUTE(SUBSTITUTE(Таблица33[[#This Row],[Par. ]],"а","a"),"б","b"),"в","v"),"г","g")</f>
        <v>II.20</v>
      </c>
      <c r="K215" s="6" t="str">
        <f>SUBSTITUTE(SUBSTITUTE(Таблица33[[#This Row],[Периодичност]],"Г","G"),"М","M")</f>
        <v>1M</v>
      </c>
      <c r="L215" s="6" t="str">
        <f>_xlfn.TEXTJOIN("-",,Таблица33[[#This Row],[Столбец4]],Таблица33[[#This Row],[Reserved]],Таблица33[[#This Row],[Столбец1]])</f>
        <v>II.20-00-1M</v>
      </c>
      <c r="M215" s="6" t="str">
        <f>_xlfn.XLOOKUP(Таблица33[[#This Row],[Столбец2]],[1]!Status[InPrPer],[1]!Status[Status],,0,1)</f>
        <v>Согласован Заказчиком (code A)</v>
      </c>
    </row>
    <row r="216" spans="1:13" ht="30" x14ac:dyDescent="0.25">
      <c r="A216" s="3">
        <f>ROW()-ROW(Таблица33[[#Headers],[N]])</f>
        <v>215</v>
      </c>
      <c r="B216" s="5" t="s">
        <v>401</v>
      </c>
      <c r="C216" s="1" t="s">
        <v>402</v>
      </c>
      <c r="D216" s="1" t="s">
        <v>403</v>
      </c>
      <c r="E216" s="9" t="s">
        <v>8</v>
      </c>
      <c r="F216" s="6" t="s">
        <v>404</v>
      </c>
      <c r="G216" s="6" t="s">
        <v>451</v>
      </c>
      <c r="H216" s="19" t="s">
        <v>484</v>
      </c>
      <c r="I216" s="21"/>
      <c r="J216" s="6" t="str">
        <f>SUBSTITUTE(SUBSTITUTE(SUBSTITUTE(SUBSTITUTE(Таблица33[[#This Row],[Par. ]],"а","a"),"б","b"),"в","v"),"г","g")</f>
        <v>II.20</v>
      </c>
      <c r="K216" s="6" t="str">
        <f>SUBSTITUTE(SUBSTITUTE(Таблица33[[#This Row],[Периодичност]],"Г","G"),"М","M")</f>
        <v>6M</v>
      </c>
      <c r="L216" s="6" t="str">
        <f>_xlfn.TEXTJOIN("-",,Таблица33[[#This Row],[Столбец4]],Таблица33[[#This Row],[Reserved]],Таблица33[[#This Row],[Столбец1]])</f>
        <v>II.20-00-6M</v>
      </c>
      <c r="M216" s="6" t="str">
        <f>_xlfn.XLOOKUP(Таблица33[[#This Row],[Столбец2]],[1]!Status[InPrPer],[1]!Status[Status],,0,1)</f>
        <v>Согласован Заказчиком (code A)</v>
      </c>
    </row>
    <row r="217" spans="1:13" ht="30" x14ac:dyDescent="0.25">
      <c r="A217" s="3">
        <f>ROW()-ROW(Таблица33[[#Headers],[N]])</f>
        <v>216</v>
      </c>
      <c r="B217" s="5" t="s">
        <v>401</v>
      </c>
      <c r="C217" s="1" t="s">
        <v>402</v>
      </c>
      <c r="D217" s="1" t="s">
        <v>403</v>
      </c>
      <c r="E217" s="10" t="s">
        <v>3</v>
      </c>
      <c r="F217" s="6" t="s">
        <v>404</v>
      </c>
      <c r="G217" s="6" t="s">
        <v>451</v>
      </c>
      <c r="H217" s="19" t="s">
        <v>484</v>
      </c>
      <c r="I217" s="21"/>
      <c r="J217" s="6" t="str">
        <f>SUBSTITUTE(SUBSTITUTE(SUBSTITUTE(SUBSTITUTE(Таблица33[[#This Row],[Par. ]],"а","a"),"б","b"),"в","v"),"г","g")</f>
        <v>II.20</v>
      </c>
      <c r="K217" s="6" t="str">
        <f>SUBSTITUTE(SUBSTITUTE(Таблица33[[#This Row],[Периодичност]],"Г","G"),"М","M")</f>
        <v>1G</v>
      </c>
      <c r="L217" s="6" t="str">
        <f>_xlfn.TEXTJOIN("-",,Таблица33[[#This Row],[Столбец4]],Таблица33[[#This Row],[Reserved]],Таблица33[[#This Row],[Столбец1]])</f>
        <v>II.20-00-1G</v>
      </c>
      <c r="M217" s="6" t="str">
        <f>_xlfn.XLOOKUP(Таблица33[[#This Row],[Столбец2]],[1]!Status[InPrPer],[1]!Status[Status],,0,1)</f>
        <v>Формируется для отправки в GST</v>
      </c>
    </row>
    <row r="218" spans="1:13" ht="30" x14ac:dyDescent="0.25">
      <c r="A218" s="3">
        <f>ROW()-ROW(Таблица33[[#Headers],[N]])</f>
        <v>217</v>
      </c>
      <c r="B218" s="5" t="s">
        <v>405</v>
      </c>
      <c r="C218" s="1" t="s">
        <v>406</v>
      </c>
      <c r="D218" s="1" t="s">
        <v>407</v>
      </c>
      <c r="E218" s="9" t="s">
        <v>3</v>
      </c>
      <c r="F218" s="6">
        <v>0</v>
      </c>
      <c r="G218" s="6" t="s">
        <v>464</v>
      </c>
      <c r="H218" s="19" t="s">
        <v>484</v>
      </c>
      <c r="I218" s="21"/>
      <c r="J218" s="6" t="str">
        <f>SUBSTITUTE(SUBSTITUTE(SUBSTITUTE(SUBSTITUTE(Таблица33[[#This Row],[Par. ]],"а","a"),"б","b"),"в","v"),"г","g")</f>
        <v>II.21</v>
      </c>
      <c r="K218" s="6" t="str">
        <f>SUBSTITUTE(SUBSTITUTE(Таблица33[[#This Row],[Периодичност]],"Г","G"),"М","M")</f>
        <v>1G</v>
      </c>
      <c r="L218" s="6" t="str">
        <f>_xlfn.TEXTJOIN("-",,Таблица33[[#This Row],[Столбец4]],Таблица33[[#This Row],[Reserved]],Таблица33[[#This Row],[Столбец1]])</f>
        <v>II.21-00-1G</v>
      </c>
      <c r="M218" s="6" t="str">
        <f>_xlfn.XLOOKUP(Таблица33[[#This Row],[Столбец2]],[1]!Status[InPrPer],[1]!Status[Status],,0,1)</f>
        <v>Формируется для отправки в GST</v>
      </c>
    </row>
    <row r="219" spans="1:13" ht="30" x14ac:dyDescent="0.25">
      <c r="A219" s="3">
        <f>ROW()-ROW(Таблица33[[#Headers],[N]])</f>
        <v>218</v>
      </c>
      <c r="B219" s="5" t="s">
        <v>408</v>
      </c>
      <c r="C219" s="2" t="s">
        <v>409</v>
      </c>
      <c r="D219" s="2" t="s">
        <v>25</v>
      </c>
      <c r="E219" s="9" t="s">
        <v>8</v>
      </c>
      <c r="F219" s="6" t="s">
        <v>22</v>
      </c>
      <c r="G219" s="6" t="s">
        <v>456</v>
      </c>
      <c r="H219" s="19" t="s">
        <v>484</v>
      </c>
      <c r="I219" s="21"/>
      <c r="J219" s="6" t="str">
        <f>SUBSTITUTE(SUBSTITUTE(SUBSTITUTE(SUBSTITUTE(Таблица33[[#This Row],[Par. ]],"а","a"),"б","b"),"в","v"),"г","g")</f>
        <v>II.22.1</v>
      </c>
      <c r="K219" s="6" t="str">
        <f>SUBSTITUTE(SUBSTITUTE(Таблица33[[#This Row],[Периодичност]],"Г","G"),"М","M")</f>
        <v>6M</v>
      </c>
      <c r="L219" s="6" t="str">
        <f>_xlfn.TEXTJOIN("-",,Таблица33[[#This Row],[Столбец4]],Таблица33[[#This Row],[Reserved]],Таблица33[[#This Row],[Столбец1]])</f>
        <v>II.22.1-00-6M</v>
      </c>
      <c r="M219" s="6" t="str">
        <f>_xlfn.XLOOKUP(Таблица33[[#This Row],[Столбец2]],[1]!Status[InPrPer],[1]!Status[Status],,0,1)</f>
        <v>Согласован Заказчиком (code A)</v>
      </c>
    </row>
    <row r="220" spans="1:13" ht="45" x14ac:dyDescent="0.25">
      <c r="A220" s="3">
        <f>ROW()-ROW(Таблица33[[#Headers],[N]])</f>
        <v>219</v>
      </c>
      <c r="B220" s="5" t="s">
        <v>410</v>
      </c>
      <c r="C220" s="1" t="s">
        <v>411</v>
      </c>
      <c r="D220" s="1" t="s">
        <v>33</v>
      </c>
      <c r="E220" s="9" t="s">
        <v>8</v>
      </c>
      <c r="F220" s="6" t="s">
        <v>22</v>
      </c>
      <c r="G220" s="6" t="s">
        <v>456</v>
      </c>
      <c r="H220" s="19" t="s">
        <v>484</v>
      </c>
      <c r="I220" s="21"/>
      <c r="J220" s="6" t="str">
        <f>SUBSTITUTE(SUBSTITUTE(SUBSTITUTE(SUBSTITUTE(Таблица33[[#This Row],[Par. ]],"а","a"),"б","b"),"в","v"),"г","g")</f>
        <v>II.22.3</v>
      </c>
      <c r="K220" s="6" t="str">
        <f>SUBSTITUTE(SUBSTITUTE(Таблица33[[#This Row],[Периодичност]],"Г","G"),"М","M")</f>
        <v>6M</v>
      </c>
      <c r="L220" s="6" t="str">
        <f>_xlfn.TEXTJOIN("-",,Таблица33[[#This Row],[Столбец4]],Таблица33[[#This Row],[Reserved]],Таблица33[[#This Row],[Столбец1]])</f>
        <v>II.22.3-00-6M</v>
      </c>
      <c r="M220" s="6" t="str">
        <f>_xlfn.XLOOKUP(Таблица33[[#This Row],[Столбец2]],[1]!Status[InPrPer],[1]!Status[Status],,0,1)</f>
        <v>Согласован Заказчиком (code A)</v>
      </c>
    </row>
    <row r="221" spans="1:13" ht="30" x14ac:dyDescent="0.25">
      <c r="A221" s="3">
        <f>ROW()-ROW(Таблица33[[#Headers],[N]])</f>
        <v>220</v>
      </c>
      <c r="B221" s="5" t="s">
        <v>412</v>
      </c>
      <c r="C221" s="1" t="s">
        <v>40</v>
      </c>
      <c r="D221" s="1" t="s">
        <v>41</v>
      </c>
      <c r="E221" s="10" t="s">
        <v>42</v>
      </c>
      <c r="F221" s="6" t="s">
        <v>22</v>
      </c>
      <c r="G221" s="6" t="s">
        <v>456</v>
      </c>
      <c r="H221" s="19" t="s">
        <v>484</v>
      </c>
      <c r="I221" s="21"/>
      <c r="J221" s="6" t="str">
        <f>SUBSTITUTE(SUBSTITUTE(SUBSTITUTE(SUBSTITUTE(Таблица33[[#This Row],[Par. ]],"а","a"),"б","b"),"в","v"),"г","g")</f>
        <v>II.22.4</v>
      </c>
      <c r="K221" s="6" t="str">
        <f>SUBSTITUTE(SUBSTITUTE(Таблица33[[#This Row],[Периодичност]],"Г","G"),"М","M")</f>
        <v>4G</v>
      </c>
      <c r="L221" s="6" t="str">
        <f>_xlfn.TEXTJOIN("-",,Таблица33[[#This Row],[Столбец4]],Таблица33[[#This Row],[Reserved]],Таблица33[[#This Row],[Столбец1]])</f>
        <v>II.22.4-00-4G</v>
      </c>
      <c r="M221" s="6" t="str">
        <f>_xlfn.XLOOKUP(Таблица33[[#This Row],[Столбец2]],[1]!Status[InPrPer],[1]!Status[Status],,0,1)</f>
        <v>Согласован Заказчиком (code A)</v>
      </c>
    </row>
    <row r="222" spans="1:13" ht="45" x14ac:dyDescent="0.25">
      <c r="A222" s="3">
        <f>ROW()-ROW(Таблица33[[#Headers],[N]])</f>
        <v>221</v>
      </c>
      <c r="B222" s="5" t="s">
        <v>414</v>
      </c>
      <c r="C222" s="1" t="s">
        <v>415</v>
      </c>
      <c r="D222" s="1" t="s">
        <v>416</v>
      </c>
      <c r="E222" s="9" t="s">
        <v>8</v>
      </c>
      <c r="F222" s="6">
        <v>0</v>
      </c>
      <c r="G222" s="6" t="s">
        <v>464</v>
      </c>
      <c r="H222" s="19" t="s">
        <v>484</v>
      </c>
      <c r="I222" s="21"/>
      <c r="J222" s="6" t="str">
        <f>SUBSTITUTE(SUBSTITUTE(SUBSTITUTE(SUBSTITUTE(Таблица33[[#This Row],[Par. ]],"а","a"),"б","b"),"в","v"),"г","g")</f>
        <v>II.23.1</v>
      </c>
      <c r="K222" s="6" t="str">
        <f>SUBSTITUTE(SUBSTITUTE(Таблица33[[#This Row],[Периодичност]],"Г","G"),"М","M")</f>
        <v>6M</v>
      </c>
      <c r="L222" s="6" t="str">
        <f>_xlfn.TEXTJOIN("-",,Таблица33[[#This Row],[Столбец4]],Таблица33[[#This Row],[Reserved]],Таблица33[[#This Row],[Столбец1]])</f>
        <v>II.23.1-00-6M</v>
      </c>
      <c r="M222" s="6" t="str">
        <f>_xlfn.XLOOKUP(Таблица33[[#This Row],[Столбец2]],[1]!Status[InPrPer],[1]!Status[Status],,0,1)</f>
        <v>Согласован Заказчиком (code A)</v>
      </c>
    </row>
    <row r="223" spans="1:13" ht="45" x14ac:dyDescent="0.25">
      <c r="A223" s="3">
        <f>ROW()-ROW(Таблица33[[#Headers],[N]])</f>
        <v>222</v>
      </c>
      <c r="B223" s="5" t="s">
        <v>414</v>
      </c>
      <c r="C223" s="1" t="s">
        <v>415</v>
      </c>
      <c r="D223" s="1" t="s">
        <v>416</v>
      </c>
      <c r="E223" s="9" t="s">
        <v>3</v>
      </c>
      <c r="F223" s="6">
        <v>0</v>
      </c>
      <c r="G223" s="6" t="s">
        <v>464</v>
      </c>
      <c r="H223" s="19" t="s">
        <v>484</v>
      </c>
      <c r="I223" s="21"/>
      <c r="J223" s="6" t="str">
        <f>SUBSTITUTE(SUBSTITUTE(SUBSTITUTE(SUBSTITUTE(Таблица33[[#This Row],[Par. ]],"а","a"),"б","b"),"в","v"),"г","g")</f>
        <v>II.23.1</v>
      </c>
      <c r="K223" s="6" t="str">
        <f>SUBSTITUTE(SUBSTITUTE(Таблица33[[#This Row],[Периодичност]],"Г","G"),"М","M")</f>
        <v>1G</v>
      </c>
      <c r="L223" s="6" t="str">
        <f>_xlfn.TEXTJOIN("-",,Таблица33[[#This Row],[Столбец4]],Таблица33[[#This Row],[Reserved]],Таблица33[[#This Row],[Столбец1]])</f>
        <v>II.23.1-00-1G</v>
      </c>
      <c r="M223" s="6" t="str">
        <f>_xlfn.XLOOKUP(Таблица33[[#This Row],[Столбец2]],[1]!Status[InPrPer],[1]!Status[Status],,0,1)</f>
        <v>На согласовании у GST</v>
      </c>
    </row>
    <row r="224" spans="1:13" x14ac:dyDescent="0.25">
      <c r="A224" s="3">
        <f>ROW()-ROW(Таблица33[[#Headers],[N]])</f>
        <v>223</v>
      </c>
      <c r="B224" s="5" t="s">
        <v>417</v>
      </c>
      <c r="C224" s="1" t="s">
        <v>418</v>
      </c>
      <c r="D224" s="1" t="s">
        <v>419</v>
      </c>
      <c r="E224" s="9" t="s">
        <v>8</v>
      </c>
      <c r="F224" s="6" t="s">
        <v>413</v>
      </c>
      <c r="G224" s="6" t="s">
        <v>478</v>
      </c>
      <c r="H224" s="19" t="s">
        <v>484</v>
      </c>
      <c r="I224" s="21"/>
      <c r="J224" s="6" t="str">
        <f>SUBSTITUTE(SUBSTITUTE(SUBSTITUTE(SUBSTITUTE(Таблица33[[#This Row],[Par. ]],"а","a"),"б","b"),"в","v"),"г","g")</f>
        <v>II.23.2</v>
      </c>
      <c r="K224" s="6" t="str">
        <f>SUBSTITUTE(SUBSTITUTE(Таблица33[[#This Row],[Периодичност]],"Г","G"),"М","M")</f>
        <v>6M</v>
      </c>
      <c r="L224" s="6" t="str">
        <f>_xlfn.TEXTJOIN("-",,Таблица33[[#This Row],[Столбец4]],Таблица33[[#This Row],[Reserved]],Таблица33[[#This Row],[Столбец1]])</f>
        <v>II.23.2-00-6M</v>
      </c>
      <c r="M224" s="6" t="str">
        <f>_xlfn.XLOOKUP(Таблица33[[#This Row],[Столбец2]],[1]!Status[InPrPer],[1]!Status[Status],,0,1)</f>
        <v>Согласован Заказчиком (code A)</v>
      </c>
    </row>
    <row r="225" spans="1:13" x14ac:dyDescent="0.25">
      <c r="A225" s="3">
        <f>ROW()-ROW(Таблица33[[#Headers],[N]])</f>
        <v>224</v>
      </c>
      <c r="B225" s="5" t="s">
        <v>417</v>
      </c>
      <c r="C225" s="1" t="s">
        <v>418</v>
      </c>
      <c r="D225" s="1" t="s">
        <v>419</v>
      </c>
      <c r="E225" s="9" t="s">
        <v>3</v>
      </c>
      <c r="F225" s="6" t="s">
        <v>413</v>
      </c>
      <c r="G225" s="6" t="s">
        <v>478</v>
      </c>
      <c r="H225" s="19" t="s">
        <v>484</v>
      </c>
      <c r="I225" s="21"/>
      <c r="J225" s="6" t="str">
        <f>SUBSTITUTE(SUBSTITUTE(SUBSTITUTE(SUBSTITUTE(Таблица33[[#This Row],[Par. ]],"а","a"),"б","b"),"в","v"),"г","g")</f>
        <v>II.23.2</v>
      </c>
      <c r="K225" s="6" t="str">
        <f>SUBSTITUTE(SUBSTITUTE(Таблица33[[#This Row],[Периодичност]],"Г","G"),"М","M")</f>
        <v>1G</v>
      </c>
      <c r="L225" s="6" t="str">
        <f>_xlfn.TEXTJOIN("-",,Таблица33[[#This Row],[Столбец4]],Таблица33[[#This Row],[Reserved]],Таблица33[[#This Row],[Столбец1]])</f>
        <v>II.23.2-00-1G</v>
      </c>
      <c r="M225" s="6" t="str">
        <f>_xlfn.XLOOKUP(Таблица33[[#This Row],[Столбец2]],[1]!Status[InPrPer],[1]!Status[Status],,0,1)</f>
        <v>На согласовании у GST</v>
      </c>
    </row>
    <row r="226" spans="1:13" x14ac:dyDescent="0.25">
      <c r="A226" s="3">
        <f>ROW()-ROW(Таблица33[[#Headers],[N]])</f>
        <v>225</v>
      </c>
      <c r="B226" s="5" t="s">
        <v>417</v>
      </c>
      <c r="C226" s="1" t="s">
        <v>418</v>
      </c>
      <c r="D226" s="1" t="s">
        <v>419</v>
      </c>
      <c r="E226" s="9" t="s">
        <v>68</v>
      </c>
      <c r="F226" s="6" t="s">
        <v>413</v>
      </c>
      <c r="G226" s="6" t="s">
        <v>478</v>
      </c>
      <c r="H226" s="19" t="s">
        <v>484</v>
      </c>
      <c r="I226" s="21"/>
      <c r="J226" s="6" t="str">
        <f>SUBSTITUTE(SUBSTITUTE(SUBSTITUTE(SUBSTITUTE(Таблица33[[#This Row],[Par. ]],"а","a"),"б","b"),"в","v"),"г","g")</f>
        <v>II.23.2</v>
      </c>
      <c r="K226" s="6" t="str">
        <f>SUBSTITUTE(SUBSTITUTE(Таблица33[[#This Row],[Периодичност]],"Г","G"),"М","M")</f>
        <v>5G</v>
      </c>
      <c r="L226" s="6" t="str">
        <f>_xlfn.TEXTJOIN("-",,Таблица33[[#This Row],[Столбец4]],Таблица33[[#This Row],[Reserved]],Таблица33[[#This Row],[Столбец1]])</f>
        <v>II.23.2-00-5G</v>
      </c>
      <c r="M226" s="6" t="str">
        <f>_xlfn.XLOOKUP(Таблица33[[#This Row],[Столбец2]],[1]!Status[InPrPer],[1]!Status[Status],,0,1)</f>
        <v>Формируется для отправки в GST</v>
      </c>
    </row>
    <row r="227" spans="1:13" x14ac:dyDescent="0.25">
      <c r="A227" s="3">
        <f>ROW()-ROW(Таблица33[[#Headers],[N]])</f>
        <v>226</v>
      </c>
      <c r="B227" s="5" t="s">
        <v>420</v>
      </c>
      <c r="C227" s="1" t="s">
        <v>421</v>
      </c>
      <c r="D227" s="1" t="s">
        <v>422</v>
      </c>
      <c r="E227" s="9" t="s">
        <v>8</v>
      </c>
      <c r="F227" s="6" t="s">
        <v>517</v>
      </c>
      <c r="G227" s="6" t="s">
        <v>478</v>
      </c>
      <c r="H227" s="19" t="s">
        <v>485</v>
      </c>
      <c r="I227" s="21" t="s">
        <v>518</v>
      </c>
      <c r="J227" s="6" t="str">
        <f>SUBSTITUTE(SUBSTITUTE(SUBSTITUTE(SUBSTITUTE(Таблица33[[#This Row],[Par. ]],"а","a"),"б","b"),"в","v"),"г","g")</f>
        <v>II.23.3</v>
      </c>
      <c r="K227" s="6" t="str">
        <f>SUBSTITUTE(SUBSTITUTE(Таблица33[[#This Row],[Периодичност]],"Г","G"),"М","M")</f>
        <v>6M</v>
      </c>
      <c r="L227" s="6" t="str">
        <f>_xlfn.TEXTJOIN("-",,Таблица33[[#This Row],[Столбец4]],Таблица33[[#This Row],[Reserved]],Таблица33[[#This Row],[Столбец1]])</f>
        <v>II.23.3-01-6M</v>
      </c>
      <c r="M227" s="6" t="str">
        <f>_xlfn.XLOOKUP(Таблица33[[#This Row],[Столбец2]],[1]!Status[InPrPer],[1]!Status[Status],,0,1)</f>
        <v>Согласован Заказчиком (code A)</v>
      </c>
    </row>
    <row r="228" spans="1:13" x14ac:dyDescent="0.25">
      <c r="A228" s="3">
        <f>ROW()-ROW(Таблица33[[#Headers],[N]])</f>
        <v>227</v>
      </c>
      <c r="B228" s="5" t="s">
        <v>420</v>
      </c>
      <c r="C228" s="1" t="s">
        <v>421</v>
      </c>
      <c r="D228" s="1" t="s">
        <v>422</v>
      </c>
      <c r="E228" s="9" t="s">
        <v>8</v>
      </c>
      <c r="F228" s="6" t="s">
        <v>98</v>
      </c>
      <c r="G228" s="6" t="s">
        <v>458</v>
      </c>
      <c r="H228" s="19" t="s">
        <v>486</v>
      </c>
      <c r="I228" s="21" t="s">
        <v>519</v>
      </c>
      <c r="J228" s="6" t="str">
        <f>SUBSTITUTE(SUBSTITUTE(SUBSTITUTE(SUBSTITUTE(Таблица33[[#This Row],[Par. ]],"а","a"),"б","b"),"в","v"),"г","g")</f>
        <v>II.23.3</v>
      </c>
      <c r="K228" s="6" t="str">
        <f>SUBSTITUTE(SUBSTITUTE(Таблица33[[#This Row],[Периодичност]],"Г","G"),"М","M")</f>
        <v>6M</v>
      </c>
      <c r="L228" s="6" t="str">
        <f>_xlfn.TEXTJOIN("-",,Таблица33[[#This Row],[Столбец4]],Таблица33[[#This Row],[Reserved]],Таблица33[[#This Row],[Столбец1]])</f>
        <v>II.23.3-02-6M</v>
      </c>
      <c r="M228" s="6" t="str">
        <f>_xlfn.XLOOKUP(Таблица33[[#This Row],[Столбец2]],[1]!Status[InPrPer],[1]!Status[Status],,0,1)</f>
        <v>Согласован Заказчиком (code A)</v>
      </c>
    </row>
    <row r="229" spans="1:13" x14ac:dyDescent="0.25">
      <c r="A229" s="3">
        <f>ROW()-ROW(Таблица33[[#Headers],[N]])</f>
        <v>228</v>
      </c>
      <c r="B229" s="5" t="s">
        <v>420</v>
      </c>
      <c r="C229" s="1" t="s">
        <v>421</v>
      </c>
      <c r="D229" s="1" t="s">
        <v>422</v>
      </c>
      <c r="E229" s="9" t="s">
        <v>3</v>
      </c>
      <c r="F229" s="6" t="s">
        <v>517</v>
      </c>
      <c r="G229" s="6" t="s">
        <v>478</v>
      </c>
      <c r="H229" s="19" t="s">
        <v>485</v>
      </c>
      <c r="I229" s="21" t="s">
        <v>518</v>
      </c>
      <c r="J229" s="6" t="str">
        <f>SUBSTITUTE(SUBSTITUTE(SUBSTITUTE(SUBSTITUTE(Таблица33[[#This Row],[Par. ]],"а","a"),"б","b"),"в","v"),"г","g")</f>
        <v>II.23.3</v>
      </c>
      <c r="K229" s="6" t="str">
        <f>SUBSTITUTE(SUBSTITUTE(Таблица33[[#This Row],[Периодичност]],"Г","G"),"М","M")</f>
        <v>1G</v>
      </c>
      <c r="L229" s="6" t="str">
        <f>_xlfn.TEXTJOIN("-",,Таблица33[[#This Row],[Столбец4]],Таблица33[[#This Row],[Reserved]],Таблица33[[#This Row],[Столбец1]])</f>
        <v>II.23.3-01-1G</v>
      </c>
      <c r="M229" s="6" t="str">
        <f>_xlfn.XLOOKUP(Таблица33[[#This Row],[Столбец2]],[1]!Status[InPrPer],[1]!Status[Status],,0,1)</f>
        <v>На согласовании у GST</v>
      </c>
    </row>
    <row r="230" spans="1:13" x14ac:dyDescent="0.25">
      <c r="A230" s="3">
        <f>ROW()-ROW(Таблица33[[#Headers],[N]])</f>
        <v>229</v>
      </c>
      <c r="B230" s="5" t="s">
        <v>420</v>
      </c>
      <c r="C230" s="1" t="s">
        <v>421</v>
      </c>
      <c r="D230" s="1" t="s">
        <v>422</v>
      </c>
      <c r="E230" s="9" t="s">
        <v>3</v>
      </c>
      <c r="F230" s="6" t="s">
        <v>98</v>
      </c>
      <c r="G230" s="6" t="s">
        <v>458</v>
      </c>
      <c r="H230" s="19" t="s">
        <v>486</v>
      </c>
      <c r="I230" s="21" t="s">
        <v>519</v>
      </c>
      <c r="J230" s="6" t="str">
        <f>SUBSTITUTE(SUBSTITUTE(SUBSTITUTE(SUBSTITUTE(Таблица33[[#This Row],[Par. ]],"а","a"),"б","b"),"в","v"),"г","g")</f>
        <v>II.23.3</v>
      </c>
      <c r="K230" s="6" t="str">
        <f>SUBSTITUTE(SUBSTITUTE(Таблица33[[#This Row],[Периодичност]],"Г","G"),"М","M")</f>
        <v>1G</v>
      </c>
      <c r="L230" s="6" t="str">
        <f>_xlfn.TEXTJOIN("-",,Таблица33[[#This Row],[Столбец4]],Таблица33[[#This Row],[Reserved]],Таблица33[[#This Row],[Столбец1]])</f>
        <v>II.23.3-02-1G</v>
      </c>
      <c r="M230" s="6" t="str">
        <f>_xlfn.XLOOKUP(Таблица33[[#This Row],[Столбец2]],[1]!Status[InPrPer],[1]!Status[Status],,0,1)</f>
        <v>На согласовании у GST</v>
      </c>
    </row>
    <row r="231" spans="1:13" x14ac:dyDescent="0.25">
      <c r="A231" s="3">
        <f>ROW()-ROW(Таблица33[[#Headers],[N]])</f>
        <v>230</v>
      </c>
      <c r="B231" s="5" t="s">
        <v>420</v>
      </c>
      <c r="C231" s="1" t="s">
        <v>421</v>
      </c>
      <c r="D231" s="1" t="s">
        <v>422</v>
      </c>
      <c r="E231" s="9" t="s">
        <v>4</v>
      </c>
      <c r="F231" s="6" t="s">
        <v>517</v>
      </c>
      <c r="G231" s="6" t="s">
        <v>478</v>
      </c>
      <c r="H231" s="19" t="s">
        <v>485</v>
      </c>
      <c r="I231" s="21" t="s">
        <v>518</v>
      </c>
      <c r="J231" s="6" t="str">
        <f>SUBSTITUTE(SUBSTITUTE(SUBSTITUTE(SUBSTITUTE(Таблица33[[#This Row],[Par. ]],"а","a"),"б","b"),"в","v"),"г","g")</f>
        <v>II.23.3</v>
      </c>
      <c r="K231" s="6" t="str">
        <f>SUBSTITUTE(SUBSTITUTE(Таблица33[[#This Row],[Периодичност]],"Г","G"),"М","M")</f>
        <v>2G</v>
      </c>
      <c r="L231" s="6" t="str">
        <f>_xlfn.TEXTJOIN("-",,Таблица33[[#This Row],[Столбец4]],Таблица33[[#This Row],[Reserved]],Таблица33[[#This Row],[Столбец1]])</f>
        <v>II.23.3-01-2G</v>
      </c>
      <c r="M231" s="6" t="str">
        <f>_xlfn.XLOOKUP(Таблица33[[#This Row],[Столбец2]],[1]!Status[InPrPer],[1]!Status[Status],,0,1)</f>
        <v>Формируется для отправки в GST</v>
      </c>
    </row>
    <row r="232" spans="1:13" x14ac:dyDescent="0.25">
      <c r="A232" s="3">
        <f>ROW()-ROW(Таблица33[[#Headers],[N]])</f>
        <v>231</v>
      </c>
      <c r="B232" s="5" t="s">
        <v>420</v>
      </c>
      <c r="C232" s="1" t="s">
        <v>421</v>
      </c>
      <c r="D232" s="1" t="s">
        <v>422</v>
      </c>
      <c r="E232" s="9" t="s">
        <v>4</v>
      </c>
      <c r="F232" s="6" t="s">
        <v>98</v>
      </c>
      <c r="G232" s="6" t="s">
        <v>458</v>
      </c>
      <c r="H232" s="19" t="s">
        <v>486</v>
      </c>
      <c r="I232" s="21" t="s">
        <v>519</v>
      </c>
      <c r="J232" s="6" t="str">
        <f>SUBSTITUTE(SUBSTITUTE(SUBSTITUTE(SUBSTITUTE(Таблица33[[#This Row],[Par. ]],"а","a"),"б","b"),"в","v"),"г","g")</f>
        <v>II.23.3</v>
      </c>
      <c r="K232" s="6" t="str">
        <f>SUBSTITUTE(SUBSTITUTE(Таблица33[[#This Row],[Периодичност]],"Г","G"),"М","M")</f>
        <v>2G</v>
      </c>
      <c r="L232" s="6" t="str">
        <f>_xlfn.TEXTJOIN("-",,Таблица33[[#This Row],[Столбец4]],Таблица33[[#This Row],[Reserved]],Таблица33[[#This Row],[Столбец1]])</f>
        <v>II.23.3-02-2G</v>
      </c>
      <c r="M232" s="6" t="str">
        <f>_xlfn.XLOOKUP(Таблица33[[#This Row],[Столбец2]],[1]!Status[InPrPer],[1]!Status[Status],,0,1)</f>
        <v>Формируется для отправки в GST</v>
      </c>
    </row>
    <row r="233" spans="1:13" x14ac:dyDescent="0.25">
      <c r="A233" s="3">
        <f>ROW()-ROW(Таблица33[[#Headers],[N]])</f>
        <v>232</v>
      </c>
      <c r="B233" s="5" t="s">
        <v>423</v>
      </c>
      <c r="C233" s="1" t="s">
        <v>425</v>
      </c>
      <c r="D233" s="1" t="s">
        <v>426</v>
      </c>
      <c r="E233" s="9" t="s">
        <v>34</v>
      </c>
      <c r="F233" s="6" t="s">
        <v>424</v>
      </c>
      <c r="G233" s="6" t="s">
        <v>450</v>
      </c>
      <c r="H233" s="19" t="s">
        <v>484</v>
      </c>
      <c r="I233" s="21"/>
      <c r="J233" s="6" t="str">
        <f>SUBSTITUTE(SUBSTITUTE(SUBSTITUTE(SUBSTITUTE(Таблица33[[#This Row],[Par. ]],"а","a"),"б","b"),"в","v"),"г","g")</f>
        <v>II.24</v>
      </c>
      <c r="K233" s="6" t="str">
        <f>SUBSTITUTE(SUBSTITUTE(Таблица33[[#This Row],[Периодичност]],"Г","G"),"М","M")</f>
        <v>1M</v>
      </c>
      <c r="L233" s="6" t="str">
        <f>_xlfn.TEXTJOIN("-",,Таблица33[[#This Row],[Столбец4]],Таблица33[[#This Row],[Reserved]],Таблица33[[#This Row],[Столбец1]])</f>
        <v>II.24-00-1M</v>
      </c>
      <c r="M233" s="6" t="str">
        <f>_xlfn.XLOOKUP(Таблица33[[#This Row],[Столбец2]],[1]!Status[InPrPer],[1]!Status[Status],,0,1)</f>
        <v>Согласован Заказчиком (code A)</v>
      </c>
    </row>
    <row r="234" spans="1:13" x14ac:dyDescent="0.25">
      <c r="A234" s="3">
        <f>ROW()-ROW(Таблица33[[#Headers],[N]])</f>
        <v>233</v>
      </c>
      <c r="B234" s="5" t="s">
        <v>423</v>
      </c>
      <c r="C234" s="1" t="s">
        <v>425</v>
      </c>
      <c r="D234" s="1" t="s">
        <v>426</v>
      </c>
      <c r="E234" s="9" t="s">
        <v>8</v>
      </c>
      <c r="F234" s="6" t="s">
        <v>424</v>
      </c>
      <c r="G234" s="6" t="s">
        <v>450</v>
      </c>
      <c r="H234" s="19" t="s">
        <v>484</v>
      </c>
      <c r="I234" s="21"/>
      <c r="J234" s="6" t="str">
        <f>SUBSTITUTE(SUBSTITUTE(SUBSTITUTE(SUBSTITUTE(Таблица33[[#This Row],[Par. ]],"а","a"),"б","b"),"в","v"),"г","g")</f>
        <v>II.24</v>
      </c>
      <c r="K234" s="6" t="str">
        <f>SUBSTITUTE(SUBSTITUTE(Таблица33[[#This Row],[Периодичност]],"Г","G"),"М","M")</f>
        <v>6M</v>
      </c>
      <c r="L234" s="6" t="str">
        <f>_xlfn.TEXTJOIN("-",,Таблица33[[#This Row],[Столбец4]],Таблица33[[#This Row],[Reserved]],Таблица33[[#This Row],[Столбец1]])</f>
        <v>II.24-00-6M</v>
      </c>
      <c r="M234" s="6" t="str">
        <f>_xlfn.XLOOKUP(Таблица33[[#This Row],[Столбец2]],[1]!Status[InPrPer],[1]!Status[Status],,0,1)</f>
        <v>Формируется для отправки в GST</v>
      </c>
    </row>
    <row r="235" spans="1:13" x14ac:dyDescent="0.25">
      <c r="A235" s="3">
        <f>ROW()-ROW(Таблица33[[#Headers],[N]])</f>
        <v>234</v>
      </c>
      <c r="B235" s="5" t="s">
        <v>423</v>
      </c>
      <c r="C235" s="1" t="s">
        <v>425</v>
      </c>
      <c r="D235" s="1" t="s">
        <v>426</v>
      </c>
      <c r="E235" s="9" t="s">
        <v>3</v>
      </c>
      <c r="F235" s="6" t="s">
        <v>424</v>
      </c>
      <c r="G235" s="6" t="s">
        <v>450</v>
      </c>
      <c r="H235" s="19" t="s">
        <v>484</v>
      </c>
      <c r="I235" s="21"/>
      <c r="J235" s="6" t="str">
        <f>SUBSTITUTE(SUBSTITUTE(SUBSTITUTE(SUBSTITUTE(Таблица33[[#This Row],[Par. ]],"а","a"),"б","b"),"в","v"),"г","g")</f>
        <v>II.24</v>
      </c>
      <c r="K235" s="6" t="str">
        <f>SUBSTITUTE(SUBSTITUTE(Таблица33[[#This Row],[Периодичност]],"Г","G"),"М","M")</f>
        <v>1G</v>
      </c>
      <c r="L235" s="6" t="str">
        <f>_xlfn.TEXTJOIN("-",,Таблица33[[#This Row],[Столбец4]],Таблица33[[#This Row],[Reserved]],Таблица33[[#This Row],[Столбец1]])</f>
        <v>II.24-00-1G</v>
      </c>
      <c r="M235" s="6" t="str">
        <f>_xlfn.XLOOKUP(Таблица33[[#This Row],[Столбец2]],[1]!Status[InPrPer],[1]!Status[Status],,0,1)</f>
        <v>Формируется для отправки в GST</v>
      </c>
    </row>
    <row r="236" spans="1:13" x14ac:dyDescent="0.25">
      <c r="A236" s="3">
        <f>ROW()-ROW(Таблица33[[#Headers],[N]])</f>
        <v>235</v>
      </c>
      <c r="B236" s="5" t="s">
        <v>423</v>
      </c>
      <c r="C236" s="1" t="s">
        <v>425</v>
      </c>
      <c r="D236" s="1" t="s">
        <v>426</v>
      </c>
      <c r="E236" s="9" t="s">
        <v>4</v>
      </c>
      <c r="F236" s="6" t="s">
        <v>424</v>
      </c>
      <c r="G236" s="6" t="s">
        <v>450</v>
      </c>
      <c r="H236" s="19" t="s">
        <v>484</v>
      </c>
      <c r="I236" s="21"/>
      <c r="J236" s="6" t="str">
        <f>SUBSTITUTE(SUBSTITUTE(SUBSTITUTE(SUBSTITUTE(Таблица33[[#This Row],[Par. ]],"а","a"),"б","b"),"в","v"),"г","g")</f>
        <v>II.24</v>
      </c>
      <c r="K236" s="6" t="str">
        <f>SUBSTITUTE(SUBSTITUTE(Таблица33[[#This Row],[Периодичност]],"Г","G"),"М","M")</f>
        <v>2G</v>
      </c>
      <c r="L236" s="6" t="str">
        <f>_xlfn.TEXTJOIN("-",,Таблица33[[#This Row],[Столбец4]],Таблица33[[#This Row],[Reserved]],Таблица33[[#This Row],[Столбец1]])</f>
        <v>II.24-00-2G</v>
      </c>
      <c r="M236" s="6" t="str">
        <f>_xlfn.XLOOKUP(Таблица33[[#This Row],[Столбец2]],[1]!Status[InPrPer],[1]!Status[Status],,0,1)</f>
        <v>Согласован Заказчиком (code A)</v>
      </c>
    </row>
    <row r="237" spans="1:13" x14ac:dyDescent="0.25">
      <c r="A237" s="3">
        <f>ROW()-ROW(Таблица33[[#Headers],[N]])</f>
        <v>236</v>
      </c>
      <c r="B237" s="5" t="s">
        <v>423</v>
      </c>
      <c r="C237" s="1" t="s">
        <v>425</v>
      </c>
      <c r="D237" s="1" t="s">
        <v>426</v>
      </c>
      <c r="E237" s="9" t="s">
        <v>42</v>
      </c>
      <c r="F237" s="6" t="s">
        <v>424</v>
      </c>
      <c r="G237" s="6" t="s">
        <v>450</v>
      </c>
      <c r="H237" s="19" t="s">
        <v>484</v>
      </c>
      <c r="I237" s="21"/>
      <c r="J237" s="6" t="str">
        <f>SUBSTITUTE(SUBSTITUTE(SUBSTITUTE(SUBSTITUTE(Таблица33[[#This Row],[Par. ]],"а","a"),"б","b"),"в","v"),"г","g")</f>
        <v>II.24</v>
      </c>
      <c r="K237" s="6" t="str">
        <f>SUBSTITUTE(SUBSTITUTE(Таблица33[[#This Row],[Периодичност]],"Г","G"),"М","M")</f>
        <v>4G</v>
      </c>
      <c r="L237" s="6" t="str">
        <f>_xlfn.TEXTJOIN("-",,Таблица33[[#This Row],[Столбец4]],Таблица33[[#This Row],[Reserved]],Таблица33[[#This Row],[Столбец1]])</f>
        <v>II.24-00-4G</v>
      </c>
      <c r="M237" s="6" t="str">
        <f>_xlfn.XLOOKUP(Таблица33[[#This Row],[Столбец2]],[1]!Status[InPrPer],[1]!Status[Status],,0,1)</f>
        <v>Формируется для отправки в GST</v>
      </c>
    </row>
    <row r="238" spans="1:13" x14ac:dyDescent="0.25">
      <c r="A238" s="3">
        <f>ROW()-ROW(Таблица33[[#Headers],[N]])</f>
        <v>237</v>
      </c>
      <c r="B238" s="5" t="s">
        <v>520</v>
      </c>
      <c r="C238" s="1" t="s">
        <v>427</v>
      </c>
      <c r="D238" s="1" t="s">
        <v>428</v>
      </c>
      <c r="E238" s="9" t="s">
        <v>30</v>
      </c>
      <c r="F238" s="6">
        <v>0</v>
      </c>
      <c r="G238" s="6" t="s">
        <v>464</v>
      </c>
      <c r="H238" s="19" t="s">
        <v>484</v>
      </c>
      <c r="I238" s="21"/>
      <c r="J238" s="6" t="str">
        <f>SUBSTITUTE(SUBSTITUTE(SUBSTITUTE(SUBSTITUTE(Таблица33[[#This Row],[Par. ]],"а","a"),"б","b"),"в","v"),"г","g")</f>
        <v>II.25</v>
      </c>
      <c r="K238" s="6" t="str">
        <f>SUBSTITUTE(SUBSTITUTE(Таблица33[[#This Row],[Периодичност]],"Г","G"),"М","M")</f>
        <v>3M</v>
      </c>
      <c r="L238" s="6" t="str">
        <f>_xlfn.TEXTJOIN("-",,Таблица33[[#This Row],[Столбец4]],Таблица33[[#This Row],[Reserved]],Таблица33[[#This Row],[Столбец1]])</f>
        <v>II.25-00-3M</v>
      </c>
      <c r="M238" s="6" t="str">
        <f>_xlfn.XLOOKUP(Таблица33[[#This Row],[Столбец2]],[1]!Status[InPrPer],[1]!Status[Status],,0,1)</f>
        <v>Согласован Заказчиком (code A)</v>
      </c>
    </row>
    <row r="239" spans="1:13" x14ac:dyDescent="0.25">
      <c r="A239" s="3">
        <f>ROW()-ROW(Таблица33[[#Headers],[N]])</f>
        <v>238</v>
      </c>
      <c r="B239" s="5" t="s">
        <v>520</v>
      </c>
      <c r="C239" s="1" t="s">
        <v>427</v>
      </c>
      <c r="D239" s="1" t="s">
        <v>428</v>
      </c>
      <c r="E239" s="9" t="s">
        <v>8</v>
      </c>
      <c r="F239" s="6">
        <v>0</v>
      </c>
      <c r="G239" s="6" t="s">
        <v>464</v>
      </c>
      <c r="H239" s="19" t="s">
        <v>484</v>
      </c>
      <c r="I239" s="21"/>
      <c r="J239" s="6" t="str">
        <f>SUBSTITUTE(SUBSTITUTE(SUBSTITUTE(SUBSTITUTE(Таблица33[[#This Row],[Par. ]],"а","a"),"б","b"),"в","v"),"г","g")</f>
        <v>II.25</v>
      </c>
      <c r="K239" s="6" t="str">
        <f>SUBSTITUTE(SUBSTITUTE(Таблица33[[#This Row],[Периодичност]],"Г","G"),"М","M")</f>
        <v>6M</v>
      </c>
      <c r="L239" s="6" t="str">
        <f>_xlfn.TEXTJOIN("-",,Таблица33[[#This Row],[Столбец4]],Таблица33[[#This Row],[Reserved]],Таблица33[[#This Row],[Столбец1]])</f>
        <v>II.25-00-6M</v>
      </c>
      <c r="M239" s="6" t="str">
        <f>_xlfn.XLOOKUP(Таблица33[[#This Row],[Столбец2]],[1]!Status[InPrPer],[1]!Status[Status],,0,1)</f>
        <v>Согласован Заказчиком (code A)</v>
      </c>
    </row>
    <row r="240" spans="1:13" ht="60" x14ac:dyDescent="0.25">
      <c r="A240" s="3">
        <f>ROW()-ROW(Таблица33[[#Headers],[N]])</f>
        <v>239</v>
      </c>
      <c r="B240" s="5" t="s">
        <v>430</v>
      </c>
      <c r="C240" s="4" t="s">
        <v>431</v>
      </c>
      <c r="D240" s="4" t="s">
        <v>432</v>
      </c>
      <c r="E240" s="9" t="s">
        <v>8</v>
      </c>
      <c r="F240" s="6" t="s">
        <v>429</v>
      </c>
      <c r="G240" s="6" t="s">
        <v>448</v>
      </c>
      <c r="H240" s="19" t="s">
        <v>484</v>
      </c>
      <c r="I240" s="21"/>
      <c r="J240" s="6" t="str">
        <f>SUBSTITUTE(SUBSTITUTE(SUBSTITUTE(SUBSTITUTE(Таблица33[[#This Row],[Par. ]],"а","a"),"б","b"),"в","v"),"г","g")</f>
        <v>II.26.1.1</v>
      </c>
      <c r="K240" s="6" t="str">
        <f>SUBSTITUTE(SUBSTITUTE(Таблица33[[#This Row],[Периодичност]],"Г","G"),"М","M")</f>
        <v>6M</v>
      </c>
      <c r="L240" s="6" t="str">
        <f>_xlfn.TEXTJOIN("-",,Таблица33[[#This Row],[Столбец4]],Таблица33[[#This Row],[Reserved]],Таблица33[[#This Row],[Столбец1]])</f>
        <v>II.26.1.1-00-6M</v>
      </c>
      <c r="M240" s="6" t="str">
        <f>_xlfn.XLOOKUP(Таблица33[[#This Row],[Столбец2]],[1]!Status[InPrPer],[1]!Status[Status],,0,1)</f>
        <v>Согласован Заказчиком (code A)</v>
      </c>
    </row>
    <row r="241" spans="1:13" ht="30" x14ac:dyDescent="0.25">
      <c r="A241" s="3">
        <f>ROW()-ROW(Таблица33[[#Headers],[N]])</f>
        <v>240</v>
      </c>
      <c r="B241" s="5" t="s">
        <v>433</v>
      </c>
      <c r="C241" s="1" t="s">
        <v>467</v>
      </c>
      <c r="D241" s="1" t="s">
        <v>468</v>
      </c>
      <c r="E241" s="9" t="s">
        <v>3</v>
      </c>
      <c r="F241" s="6" t="s">
        <v>434</v>
      </c>
      <c r="G241" s="23" t="s">
        <v>502</v>
      </c>
      <c r="H241" s="19" t="s">
        <v>484</v>
      </c>
      <c r="I241" s="21"/>
      <c r="J241" s="6" t="str">
        <f>SUBSTITUTE(SUBSTITUTE(SUBSTITUTE(SUBSTITUTE(Таблица33[[#This Row],[Par. ]],"а","a"),"б","b"),"в","v"),"г","g")</f>
        <v>II.26.2</v>
      </c>
      <c r="K241" s="6" t="str">
        <f>SUBSTITUTE(SUBSTITUTE(Таблица33[[#This Row],[Периодичност]],"Г","G"),"М","M")</f>
        <v>1G</v>
      </c>
      <c r="L241" s="6" t="str">
        <f>_xlfn.TEXTJOIN("-",,Таблица33[[#This Row],[Столбец4]],Таблица33[[#This Row],[Reserved]],Таблица33[[#This Row],[Столбец1]])</f>
        <v>II.26.2-00-1G</v>
      </c>
      <c r="M241" s="6" t="e">
        <f>_xlfn.XLOOKUP(Таблица33[[#This Row],[Столбец2]],[1]!Status[InPrPer],[1]!Status[Status],,0,1)</f>
        <v>#N/A</v>
      </c>
    </row>
    <row r="242" spans="1:13" ht="30" x14ac:dyDescent="0.25">
      <c r="A242" s="3">
        <f>ROW()-ROW(Таблица33[[#Headers],[N]])</f>
        <v>241</v>
      </c>
      <c r="B242" s="5" t="s">
        <v>435</v>
      </c>
      <c r="C242" s="1" t="s">
        <v>469</v>
      </c>
      <c r="D242" s="1" t="s">
        <v>471</v>
      </c>
      <c r="E242" s="9" t="s">
        <v>3</v>
      </c>
      <c r="F242" s="6" t="s">
        <v>434</v>
      </c>
      <c r="G242" s="23" t="s">
        <v>502</v>
      </c>
      <c r="H242" s="19" t="s">
        <v>484</v>
      </c>
      <c r="I242" s="21"/>
      <c r="J242" s="6" t="str">
        <f>SUBSTITUTE(SUBSTITUTE(SUBSTITUTE(SUBSTITUTE(Таблица33[[#This Row],[Par. ]],"а","a"),"б","b"),"в","v"),"г","g")</f>
        <v>II.26.3</v>
      </c>
      <c r="K242" s="6" t="str">
        <f>SUBSTITUTE(SUBSTITUTE(Таблица33[[#This Row],[Периодичност]],"Г","G"),"М","M")</f>
        <v>1G</v>
      </c>
      <c r="L242" s="6" t="str">
        <f>_xlfn.TEXTJOIN("-",,Таблица33[[#This Row],[Столбец4]],Таблица33[[#This Row],[Reserved]],Таблица33[[#This Row],[Столбец1]])</f>
        <v>II.26.3-00-1G</v>
      </c>
      <c r="M242" s="6" t="e">
        <f>_xlfn.XLOOKUP(Таблица33[[#This Row],[Столбец2]],[1]!Status[InPrPer],[1]!Status[Status],,0,1)</f>
        <v>#N/A</v>
      </c>
    </row>
    <row r="243" spans="1:13" ht="30" x14ac:dyDescent="0.25">
      <c r="A243" s="3">
        <f>ROW()-ROW(Таблица33[[#Headers],[N]])</f>
        <v>242</v>
      </c>
      <c r="B243" s="5" t="s">
        <v>436</v>
      </c>
      <c r="C243" s="1" t="s">
        <v>470</v>
      </c>
      <c r="D243" s="1"/>
      <c r="E243" s="9" t="s">
        <v>3</v>
      </c>
      <c r="F243" s="6" t="s">
        <v>434</v>
      </c>
      <c r="G243" s="23" t="s">
        <v>502</v>
      </c>
      <c r="H243" s="19" t="s">
        <v>484</v>
      </c>
      <c r="I243" s="21"/>
      <c r="J243" s="6" t="str">
        <f>SUBSTITUTE(SUBSTITUTE(SUBSTITUTE(SUBSTITUTE(Таблица33[[#This Row],[Par. ]],"а","a"),"б","b"),"в","v"),"г","g")</f>
        <v>II.26.4</v>
      </c>
      <c r="K243" s="6" t="str">
        <f>SUBSTITUTE(SUBSTITUTE(Таблица33[[#This Row],[Периодичност]],"Г","G"),"М","M")</f>
        <v>1G</v>
      </c>
      <c r="L243" s="6" t="str">
        <f>_xlfn.TEXTJOIN("-",,Таблица33[[#This Row],[Столбец4]],Таблица33[[#This Row],[Reserved]],Таблица33[[#This Row],[Столбец1]])</f>
        <v>II.26.4-00-1G</v>
      </c>
      <c r="M243" s="6" t="e">
        <f>_xlfn.XLOOKUP(Таблица33[[#This Row],[Столбец2]],[1]!Status[InPrPer],[1]!Status[Status],,0,1)</f>
        <v>#N/A</v>
      </c>
    </row>
    <row r="244" spans="1:13" ht="30" x14ac:dyDescent="0.25">
      <c r="A244" s="3">
        <f>ROW()-ROW(Таблица33[[#Headers],[N]])</f>
        <v>243</v>
      </c>
      <c r="B244" s="5" t="s">
        <v>438</v>
      </c>
      <c r="C244" s="1" t="s">
        <v>439</v>
      </c>
      <c r="D244" s="1" t="s">
        <v>440</v>
      </c>
      <c r="E244" s="10" t="s">
        <v>3</v>
      </c>
      <c r="F244" s="6" t="s">
        <v>437</v>
      </c>
      <c r="G244" s="6" t="s">
        <v>455</v>
      </c>
      <c r="H244" s="19" t="s">
        <v>484</v>
      </c>
      <c r="I244" s="21"/>
      <c r="J244" s="6" t="str">
        <f>SUBSTITUTE(SUBSTITUTE(SUBSTITUTE(SUBSTITUTE(Таблица33[[#This Row],[Par. ]],"а","a"),"б","b"),"в","v"),"г","g")</f>
        <v>II.27.1</v>
      </c>
      <c r="K244" s="6" t="str">
        <f>SUBSTITUTE(SUBSTITUTE(Таблица33[[#This Row],[Периодичност]],"Г","G"),"М","M")</f>
        <v>1G</v>
      </c>
      <c r="L244" s="6" t="str">
        <f>_xlfn.TEXTJOIN("-",,Таблица33[[#This Row],[Столбец4]],Таблица33[[#This Row],[Reserved]],Таблица33[[#This Row],[Столбец1]])</f>
        <v>II.27.1-00-1G</v>
      </c>
      <c r="M244" s="6" t="str">
        <f>_xlfn.XLOOKUP(Таблица33[[#This Row],[Столбец2]],[1]!Status[InPrPer],[1]!Status[Status],,0,1)</f>
        <v>Формируется для отправки в GST</v>
      </c>
    </row>
    <row r="245" spans="1:13" ht="30" x14ac:dyDescent="0.25">
      <c r="A245" s="3">
        <f>ROW()-ROW(Таблица33[[#Headers],[N]])</f>
        <v>244</v>
      </c>
      <c r="B245" s="5" t="s">
        <v>442</v>
      </c>
      <c r="C245" s="1" t="s">
        <v>443</v>
      </c>
      <c r="D245" s="1" t="s">
        <v>444</v>
      </c>
      <c r="E245" s="9" t="s">
        <v>30</v>
      </c>
      <c r="F245" s="6" t="s">
        <v>441</v>
      </c>
      <c r="G245" s="6" t="s">
        <v>457</v>
      </c>
      <c r="H245" s="19" t="s">
        <v>484</v>
      </c>
      <c r="I245" s="21"/>
      <c r="J245" s="6" t="str">
        <f>SUBSTITUTE(SUBSTITUTE(SUBSTITUTE(SUBSTITUTE(Таблица33[[#This Row],[Par. ]],"а","a"),"б","b"),"в","v"),"г","g")</f>
        <v>II.28.1</v>
      </c>
      <c r="K245" s="6" t="str">
        <f>SUBSTITUTE(SUBSTITUTE(Таблица33[[#This Row],[Периодичност]],"Г","G"),"М","M")</f>
        <v>3M</v>
      </c>
      <c r="L245" s="6" t="str">
        <f>_xlfn.TEXTJOIN("-",,Таблица33[[#This Row],[Столбец4]],Таблица33[[#This Row],[Reserved]],Таблица33[[#This Row],[Столбец1]])</f>
        <v>II.28.1-00-3M</v>
      </c>
      <c r="M245" s="6" t="str">
        <f>_xlfn.XLOOKUP(Таблица33[[#This Row],[Столбец2]],[1]!Status[InPrPer],[1]!Status[Status],,0,1)</f>
        <v>Согласован Заказчиком (code A)</v>
      </c>
    </row>
    <row r="246" spans="1:13" ht="90" x14ac:dyDescent="0.25">
      <c r="A246" s="3">
        <f>ROW()-ROW(Таблица33[[#Headers],[N]])</f>
        <v>245</v>
      </c>
      <c r="B246" s="18" t="s">
        <v>445</v>
      </c>
      <c r="C246" s="15" t="s">
        <v>249</v>
      </c>
      <c r="D246" s="15" t="s">
        <v>250</v>
      </c>
      <c r="E246" s="16" t="s">
        <v>4</v>
      </c>
      <c r="F246" s="6" t="s">
        <v>247</v>
      </c>
      <c r="G246" s="23" t="s">
        <v>502</v>
      </c>
      <c r="H246" s="19" t="s">
        <v>484</v>
      </c>
      <c r="I246" s="21"/>
      <c r="J246" s="6" t="str">
        <f>SUBSTITUTE(SUBSTITUTE(SUBSTITUTE(SUBSTITUTE(Таблица33[[#This Row],[Par. ]],"а","a"),"б","b"),"в","v"),"г","g")</f>
        <v>II.29.2</v>
      </c>
      <c r="K246" s="6" t="str">
        <f>SUBSTITUTE(SUBSTITUTE(Таблица33[[#This Row],[Периодичност]],"Г","G"),"М","M")</f>
        <v>2G</v>
      </c>
      <c r="L246" s="6" t="str">
        <f>_xlfn.TEXTJOIN("-",,Таблица33[[#This Row],[Столбец4]],Таблица33[[#This Row],[Reserved]],Таблица33[[#This Row],[Столбец1]])</f>
        <v>II.29.2-00-2G</v>
      </c>
      <c r="M246" s="6" t="str">
        <f>_xlfn.XLOOKUP(Таблица33[[#This Row],[Столбец2]],[1]!Status[InPrPer],[1]!Status[Status],,0,1)</f>
        <v>Формируется для отправки в GST</v>
      </c>
    </row>
  </sheetData>
  <phoneticPr fontId="1" type="noConversion"/>
  <conditionalFormatting sqref="A1:B1">
    <cfRule type="duplicateValues" dxfId="43" priority="13"/>
  </conditionalFormatting>
  <conditionalFormatting sqref="A2:B246">
    <cfRule type="duplicateValues" dxfId="41" priority="12"/>
  </conditionalFormatting>
  <conditionalFormatting sqref="C191">
    <cfRule type="duplicateValues" dxfId="39" priority="11"/>
  </conditionalFormatting>
  <conditionalFormatting sqref="C137:D137 C141:D142 C175:D175 C192:D193 C199:D200 C213:D213 C241:D242 C243 C244:D244">
    <cfRule type="expression" dxfId="37" priority="10">
      <formula>C137&lt;&gt;#REF!</formula>
    </cfRule>
  </conditionalFormatting>
  <conditionalFormatting sqref="C152:E164">
    <cfRule type="expression" dxfId="35" priority="9">
      <formula>C152&lt;&gt;#REF!</formula>
    </cfRule>
  </conditionalFormatting>
  <conditionalFormatting sqref="E27 E29 E32 E36 E38 E43 E45 E51 E54 E56 E62 E71 E74 E77 E79 E81 E86 E89 E91 E93 E102 E122 E124 E129 E192 E194:E195 E197 E199 E206:E207 E215 E225 E233 E235:E236 E238">
    <cfRule type="expression" dxfId="33" priority="8">
      <formula>$E28=TRUE</formula>
    </cfRule>
  </conditionalFormatting>
  <conditionalFormatting sqref="E47:E48 E58:E59 E98:E99 E229">
    <cfRule type="expression" dxfId="31" priority="9">
      <formula>$E49=TRUE</formula>
    </cfRule>
  </conditionalFormatting>
  <conditionalFormatting sqref="E65 E112 E230">
    <cfRule type="expression" dxfId="29" priority="10">
      <formula>$E68=TRUE</formula>
    </cfRule>
  </conditionalFormatting>
  <conditionalFormatting sqref="E66:E67">
    <cfRule type="expression" dxfId="27" priority="12">
      <formula>$E71=TRUE</formula>
    </cfRule>
  </conditionalFormatting>
  <conditionalFormatting sqref="E113">
    <cfRule type="expression" dxfId="25" priority="13">
      <formula>$E117=TRUE</formula>
    </cfRule>
  </conditionalFormatting>
  <conditionalFormatting sqref="E114:E115">
    <cfRule type="expression" dxfId="23" priority="11">
      <formula>$E120=TRUE</formula>
    </cfRule>
  </conditionalFormatting>
  <conditionalFormatting sqref="E130:E191 E2:E26 E28 E30:E31 E33:E35 E37 E39:E42 E44 E46 E49:E50 E52:E53 E55 E57 E60:E61 E63:E64 E68:E70 E72:E73 E75:E76 E78 E80 E82:E85 E87:E88 E90 E92 E94:E97 E100:E101 E103:E111 E116:E121 E123 E125:E128 E193 E196 E198 E200:E205 E208:E214 E216:E224 E226:E228 E231:E232 E234:E237 E239:E246">
    <cfRule type="expression" dxfId="21" priority="6">
      <formula>#REF!=TRUE</formula>
    </cfRule>
  </conditionalFormatting>
  <conditionalFormatting sqref="E141:E142">
    <cfRule type="expression" dxfId="19" priority="2">
      <formula>E141&lt;&gt;#REF!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10AFCD87A5BC49B28E62D7BC09A12E" ma:contentTypeVersion="10" ma:contentTypeDescription="Kreiraj novi dokument." ma:contentTypeScope="" ma:versionID="20c13e99c8cebdb2633b9045a3b9c3bd">
  <xsd:schema xmlns:xsd="http://www.w3.org/2001/XMLSchema" xmlns:xs="http://www.w3.org/2001/XMLSchema" xmlns:p="http://schemas.microsoft.com/office/2006/metadata/properties" xmlns:ns2="1d51655e-5cd3-4194-b15b-2bc203b67e63" xmlns:ns3="691b8695-a47c-478e-9925-ebd689fbd75e" targetNamespace="http://schemas.microsoft.com/office/2006/metadata/properties" ma:root="true" ma:fieldsID="bb4b2677cbe59649654dbe8f2a566821" ns2:_="" ns3:_="">
    <xsd:import namespace="1d51655e-5cd3-4194-b15b-2bc203b67e63"/>
    <xsd:import namespace="691b8695-a47c-478e-9925-ebd689fbd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1655e-5cd3-4194-b15b-2bc203b67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Oznake slika" ma:readOnly="false" ma:fieldId="{5cf76f15-5ced-4ddc-b409-7134ff3c332f}" ma:taxonomyMulti="true" ma:sspId="de541db4-5dc7-4011-80bc-b688d6258c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b8695-a47c-478e-9925-ebd689fbd75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8c7569b-2a2b-4779-be4c-771768efd7ba}" ma:internalName="TaxCatchAll" ma:showField="CatchAllData" ma:web="691b8695-a47c-478e-9925-ebd689fbd7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b8695-a47c-478e-9925-ebd689fbd75e" xsi:nil="true"/>
    <lcf76f155ced4ddcb4097134ff3c332f xmlns="1d51655e-5cd3-4194-b15b-2bc203b67e6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4B3709-2D44-4D1C-AF59-57A1DA735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1655e-5cd3-4194-b15b-2bc203b67e63"/>
    <ds:schemaRef ds:uri="691b8695-a47c-478e-9925-ebd689fbd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2CAC44-A069-4A8A-8F22-17B240C9B7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0CB200-3391-4A8E-A209-D63C4F6B47D0}">
  <ds:schemaRefs>
    <ds:schemaRef ds:uri="http://schemas.microsoft.com/office/2006/documentManagement/types"/>
    <ds:schemaRef ds:uri="http://purl.org/dc/terms/"/>
    <ds:schemaRef ds:uri="691b8695-a47c-478e-9925-ebd689fbd75e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d51655e-5cd3-4194-b15b-2bc203b67e6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gen_cl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Сычёв Иван Александрович</dc:creator>
  <cp:keywords/>
  <dc:description/>
  <cp:lastModifiedBy>Dunaev Andrei</cp:lastModifiedBy>
  <cp:revision/>
  <dcterms:created xsi:type="dcterms:W3CDTF">2021-09-27T09:28:55Z</dcterms:created>
  <dcterms:modified xsi:type="dcterms:W3CDTF">2025-10-16T11:34:34Z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0x0101006E10AFCD87A5BC49B28E62D7BC09A12E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2025-08-05T08:58:06Z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5b945703-4519-4e97-9cd4-8ddde07f2ce8</vt:lpwstr>
  </property>
  <property fmtid="{D5CDD505-2E9C-101B-9397-08002B2CF9AE}" pid="8" name="MSIP_Label_defa4170-0d19-0005-0004-bc88714345d2_ActionId">
    <vt:lpwstr>ab7faf0a-27ed-41b0-a161-22b3faef44fb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MediaServiceImageTags">
    <vt:lpwstr/>
  </property>
</Properties>
</file>