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FeatureSet1" sheetId="2" r:id="rId2"/>
    <sheet name="FeatureSet2" sheetId="3" r:id="rId3"/>
    <sheet name="FeatureSet2d" sheetId="6" r:id="rId4"/>
    <sheet name="FeatureSet3" sheetId="4" r:id="rId5"/>
    <sheet name="FeatureSet4" sheetId="5" r:id="rId6"/>
  </sheets>
  <calcPr calcId="125725"/>
</workbook>
</file>

<file path=xl/calcChain.xml><?xml version="1.0" encoding="utf-8"?>
<calcChain xmlns="http://schemas.openxmlformats.org/spreadsheetml/2006/main">
  <c r="J71" i="1"/>
  <c r="J57" s="1"/>
  <c r="H71"/>
  <c r="H57" s="1"/>
  <c r="G71"/>
  <c r="G57" s="1"/>
  <c r="D71"/>
  <c r="D57" s="1"/>
  <c r="B71"/>
  <c r="B57" s="1"/>
  <c r="H6" i="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2"/>
  <c r="G2"/>
  <c r="O7" s="1"/>
  <c r="F2"/>
  <c r="E2"/>
  <c r="M7" s="1"/>
  <c r="D2"/>
  <c r="C2"/>
  <c r="B2"/>
  <c r="F2" i="5"/>
  <c r="F3"/>
  <c r="F4"/>
  <c r="F5"/>
  <c r="F6"/>
  <c r="F7"/>
  <c r="H2"/>
  <c r="H3"/>
  <c r="H4"/>
  <c r="H5"/>
  <c r="H6"/>
  <c r="H7"/>
  <c r="H2" i="4"/>
  <c r="H3"/>
  <c r="H4"/>
  <c r="F2"/>
  <c r="F3"/>
  <c r="F4"/>
  <c r="H2" i="3"/>
  <c r="H3"/>
  <c r="H4"/>
  <c r="H5"/>
  <c r="H6"/>
  <c r="H7"/>
  <c r="F2"/>
  <c r="F3"/>
  <c r="F4"/>
  <c r="F5"/>
  <c r="F6"/>
  <c r="F7"/>
  <c r="H7" i="2"/>
  <c r="H6"/>
  <c r="H5"/>
  <c r="H4"/>
  <c r="H3"/>
  <c r="H2"/>
  <c r="F7"/>
  <c r="F6"/>
  <c r="F5"/>
  <c r="F4"/>
  <c r="F3"/>
  <c r="F2"/>
  <c r="D68" i="1" l="1"/>
  <c r="D64"/>
  <c r="D60"/>
  <c r="D56"/>
  <c r="H68"/>
  <c r="H64"/>
  <c r="H60"/>
  <c r="H56"/>
  <c r="D70"/>
  <c r="D66"/>
  <c r="D62"/>
  <c r="D58"/>
  <c r="H70"/>
  <c r="H66"/>
  <c r="H62"/>
  <c r="H58"/>
  <c r="B70"/>
  <c r="B68"/>
  <c r="B66"/>
  <c r="B64"/>
  <c r="B62"/>
  <c r="B60"/>
  <c r="B58"/>
  <c r="B56"/>
  <c r="G70"/>
  <c r="G68"/>
  <c r="G66"/>
  <c r="G64"/>
  <c r="G62"/>
  <c r="G60"/>
  <c r="G58"/>
  <c r="G56"/>
  <c r="J70"/>
  <c r="J68"/>
  <c r="J66"/>
  <c r="J64"/>
  <c r="J62"/>
  <c r="J60"/>
  <c r="J58"/>
  <c r="J56"/>
  <c r="B55"/>
  <c r="B69"/>
  <c r="B67"/>
  <c r="B65"/>
  <c r="B63"/>
  <c r="B61"/>
  <c r="B59"/>
  <c r="D55"/>
  <c r="D69"/>
  <c r="D67"/>
  <c r="D65"/>
  <c r="D63"/>
  <c r="D61"/>
  <c r="D59"/>
  <c r="G55"/>
  <c r="G69"/>
  <c r="G67"/>
  <c r="G65"/>
  <c r="G63"/>
  <c r="G61"/>
  <c r="G59"/>
  <c r="H55"/>
  <c r="H69"/>
  <c r="H67"/>
  <c r="H65"/>
  <c r="H63"/>
  <c r="H61"/>
  <c r="H59"/>
  <c r="J55"/>
  <c r="J69"/>
  <c r="J67"/>
  <c r="J65"/>
  <c r="J63"/>
  <c r="J61"/>
  <c r="J59"/>
  <c r="K7" i="6"/>
  <c r="K5" s="1"/>
  <c r="N8" i="5"/>
  <c r="N3" s="1"/>
  <c r="K4" i="6"/>
  <c r="M4"/>
  <c r="O4"/>
  <c r="M5"/>
  <c r="O5"/>
  <c r="M3"/>
  <c r="O3"/>
  <c r="M6"/>
  <c r="O6"/>
  <c r="M2"/>
  <c r="O2"/>
  <c r="J7"/>
  <c r="L7"/>
  <c r="L3" s="1"/>
  <c r="N7"/>
  <c r="N5" s="1"/>
  <c r="P7"/>
  <c r="P5" s="1"/>
  <c r="P8" i="5"/>
  <c r="P3" s="1"/>
  <c r="P5" i="4"/>
  <c r="P3" s="1"/>
  <c r="N5"/>
  <c r="N3" s="1"/>
  <c r="P8" i="3"/>
  <c r="P3" s="1"/>
  <c r="N8"/>
  <c r="N3" s="1"/>
  <c r="P8" i="2"/>
  <c r="P2" s="1"/>
  <c r="N8"/>
  <c r="N2" s="1"/>
  <c r="N7" i="5"/>
  <c r="N4" i="4"/>
  <c r="P6" i="3"/>
  <c r="N7"/>
  <c r="P6" i="2"/>
  <c r="C2" i="5"/>
  <c r="D2"/>
  <c r="E2"/>
  <c r="G2"/>
  <c r="C3"/>
  <c r="D3"/>
  <c r="E3"/>
  <c r="G3"/>
  <c r="C4"/>
  <c r="D4"/>
  <c r="E4"/>
  <c r="G4"/>
  <c r="C5"/>
  <c r="D5"/>
  <c r="E5"/>
  <c r="G5"/>
  <c r="C6"/>
  <c r="D6"/>
  <c r="E6"/>
  <c r="G6"/>
  <c r="C7"/>
  <c r="D7"/>
  <c r="E7"/>
  <c r="G7"/>
  <c r="B5"/>
  <c r="B6"/>
  <c r="B7"/>
  <c r="B4"/>
  <c r="B3"/>
  <c r="B2"/>
  <c r="K8"/>
  <c r="K2" s="1"/>
  <c r="C2" i="4"/>
  <c r="D2"/>
  <c r="E2"/>
  <c r="G2"/>
  <c r="C3"/>
  <c r="D3"/>
  <c r="E3"/>
  <c r="G3"/>
  <c r="C4"/>
  <c r="D4"/>
  <c r="E4"/>
  <c r="G4"/>
  <c r="B3"/>
  <c r="B4"/>
  <c r="B2"/>
  <c r="B2" i="3"/>
  <c r="G2"/>
  <c r="G3"/>
  <c r="G4"/>
  <c r="G5"/>
  <c r="G6"/>
  <c r="G7"/>
  <c r="E7"/>
  <c r="E6"/>
  <c r="E5"/>
  <c r="E4"/>
  <c r="E3"/>
  <c r="E2"/>
  <c r="C2"/>
  <c r="D2"/>
  <c r="C3"/>
  <c r="D3"/>
  <c r="C4"/>
  <c r="D4"/>
  <c r="C5"/>
  <c r="D5"/>
  <c r="C6"/>
  <c r="D6"/>
  <c r="C7"/>
  <c r="D7"/>
  <c r="B7"/>
  <c r="B6"/>
  <c r="B5"/>
  <c r="B4"/>
  <c r="B3"/>
  <c r="G7" i="2"/>
  <c r="G6"/>
  <c r="G5"/>
  <c r="G3"/>
  <c r="G4"/>
  <c r="G2"/>
  <c r="E7"/>
  <c r="E6"/>
  <c r="E5"/>
  <c r="E4"/>
  <c r="E3"/>
  <c r="E2"/>
  <c r="D7"/>
  <c r="D6"/>
  <c r="D5"/>
  <c r="D4"/>
  <c r="D3"/>
  <c r="D2"/>
  <c r="C7"/>
  <c r="C6"/>
  <c r="C5"/>
  <c r="C4"/>
  <c r="C3"/>
  <c r="C2"/>
  <c r="B7"/>
  <c r="B6"/>
  <c r="B5"/>
  <c r="B4"/>
  <c r="B3"/>
  <c r="B2"/>
  <c r="L8" i="3" l="1"/>
  <c r="L2" s="1"/>
  <c r="P6" i="5"/>
  <c r="N4"/>
  <c r="N4" i="2"/>
  <c r="N5" i="3"/>
  <c r="N6"/>
  <c r="N2" i="4"/>
  <c r="P5" i="5"/>
  <c r="N5"/>
  <c r="N2"/>
  <c r="N6"/>
  <c r="P4" i="2"/>
  <c r="P2" i="4"/>
  <c r="K2" i="6"/>
  <c r="K6"/>
  <c r="K3"/>
  <c r="L4"/>
  <c r="P4"/>
  <c r="J5"/>
  <c r="N2"/>
  <c r="J2"/>
  <c r="N6"/>
  <c r="J6"/>
  <c r="N3"/>
  <c r="J3"/>
  <c r="L5"/>
  <c r="N4"/>
  <c r="J4"/>
  <c r="P2"/>
  <c r="L2"/>
  <c r="P6"/>
  <c r="L6"/>
  <c r="P3"/>
  <c r="P4" i="4"/>
  <c r="L8" i="5"/>
  <c r="L2" s="1"/>
  <c r="P7"/>
  <c r="P2"/>
  <c r="P4"/>
  <c r="P5" i="3"/>
  <c r="P7"/>
  <c r="P2"/>
  <c r="P4"/>
  <c r="N2"/>
  <c r="N4"/>
  <c r="P7" i="2"/>
  <c r="P5"/>
  <c r="P3"/>
  <c r="N6"/>
  <c r="N7"/>
  <c r="N5"/>
  <c r="N3"/>
  <c r="K8" i="3"/>
  <c r="K2" s="1"/>
  <c r="J5" i="4"/>
  <c r="J4" s="1"/>
  <c r="O8" i="5"/>
  <c r="O2" s="1"/>
  <c r="J3" i="4"/>
  <c r="K5"/>
  <c r="K3" s="1"/>
  <c r="J2"/>
  <c r="L5"/>
  <c r="L3" s="1"/>
  <c r="J8" i="5"/>
  <c r="J3" s="1"/>
  <c r="M8"/>
  <c r="M2" s="1"/>
  <c r="O5" i="4"/>
  <c r="O3" s="1"/>
  <c r="M5"/>
  <c r="M3" s="1"/>
  <c r="O8" i="3"/>
  <c r="O3" s="1"/>
  <c r="M7" i="5"/>
  <c r="K7"/>
  <c r="M6"/>
  <c r="K6"/>
  <c r="M5"/>
  <c r="K5"/>
  <c r="M4"/>
  <c r="K4"/>
  <c r="M3"/>
  <c r="K3"/>
  <c r="O7"/>
  <c r="L7"/>
  <c r="O6"/>
  <c r="L6"/>
  <c r="O5"/>
  <c r="L5"/>
  <c r="O4"/>
  <c r="L4"/>
  <c r="O3"/>
  <c r="L3"/>
  <c r="O6" i="3"/>
  <c r="M8"/>
  <c r="M3" s="1"/>
  <c r="K7"/>
  <c r="L7"/>
  <c r="L6"/>
  <c r="L5"/>
  <c r="L4"/>
  <c r="L3"/>
  <c r="J8"/>
  <c r="J3" s="1"/>
  <c r="O8" i="2"/>
  <c r="O2" s="1"/>
  <c r="M8"/>
  <c r="M2" s="1"/>
  <c r="L8"/>
  <c r="L2" s="1"/>
  <c r="K8"/>
  <c r="K2" s="1"/>
  <c r="J8"/>
  <c r="J2" s="1"/>
  <c r="K3" i="3" l="1"/>
  <c r="K5"/>
  <c r="J7" i="5"/>
  <c r="J6"/>
  <c r="K4" i="2"/>
  <c r="K3"/>
  <c r="K5"/>
  <c r="K4" i="3"/>
  <c r="K6"/>
  <c r="J5" i="5"/>
  <c r="J4"/>
  <c r="J2"/>
  <c r="K6" i="2"/>
  <c r="K7"/>
  <c r="K2" i="4"/>
  <c r="K4"/>
  <c r="L2"/>
  <c r="L4"/>
  <c r="O2"/>
  <c r="O4"/>
  <c r="M4"/>
  <c r="M2"/>
  <c r="O5" i="3"/>
  <c r="O7"/>
  <c r="O2"/>
  <c r="O4"/>
  <c r="J7"/>
  <c r="J2"/>
  <c r="J4"/>
  <c r="M5"/>
  <c r="M7"/>
  <c r="M4"/>
  <c r="M6"/>
  <c r="M2"/>
  <c r="J5"/>
  <c r="J6"/>
  <c r="O4" i="2"/>
  <c r="O6"/>
  <c r="O3"/>
  <c r="O5"/>
  <c r="O7"/>
  <c r="M3"/>
  <c r="M4"/>
  <c r="M5"/>
  <c r="M6"/>
  <c r="M7"/>
  <c r="L3"/>
  <c r="L4"/>
  <c r="L5"/>
  <c r="L6"/>
  <c r="L7"/>
  <c r="J7"/>
  <c r="J5"/>
  <c r="J3"/>
  <c r="J6"/>
  <c r="J4"/>
</calcChain>
</file>

<file path=xl/sharedStrings.xml><?xml version="1.0" encoding="utf-8"?>
<sst xmlns="http://schemas.openxmlformats.org/spreadsheetml/2006/main" count="214" uniqueCount="38">
  <si>
    <t>Unoptimized</t>
  </si>
  <si>
    <t>NEON Autocompiler</t>
  </si>
  <si>
    <t>FeatureSet 1</t>
  </si>
  <si>
    <t>FeatureSet 2</t>
  </si>
  <si>
    <t>FeatureSet 3</t>
  </si>
  <si>
    <t>FeatureSet 4</t>
  </si>
  <si>
    <t>FFT</t>
  </si>
  <si>
    <t>SpectralCentroid</t>
  </si>
  <si>
    <t>SpectralRolloff</t>
  </si>
  <si>
    <t>SpectralFlux</t>
  </si>
  <si>
    <t>MFCC</t>
  </si>
  <si>
    <t>HammingWindow</t>
  </si>
  <si>
    <t>NormalizedAudioSpectrumEnvelope</t>
  </si>
  <si>
    <t xml:space="preserve"> OctaveSpectralContrast</t>
  </si>
  <si>
    <t>ZeroCrossingRate</t>
  </si>
  <si>
    <t>RootMeanSquare</t>
  </si>
  <si>
    <t>LowEnergy</t>
  </si>
  <si>
    <t>SpectralCrestFactor</t>
  </si>
  <si>
    <t>SubBandEnergyRatio</t>
  </si>
  <si>
    <t>Chroma</t>
  </si>
  <si>
    <t>AmplitudeOfMaximumInChromagram</t>
  </si>
  <si>
    <t>AmplitudeOfSpectrum</t>
  </si>
  <si>
    <t>NEON FFT Optimized</t>
  </si>
  <si>
    <t>DSP</t>
  </si>
  <si>
    <t>DSP FFT Optimized</t>
  </si>
  <si>
    <t>OctaveSpectralContrast</t>
  </si>
  <si>
    <t>Armfrequenz in MHz:</t>
  </si>
  <si>
    <t>DSPFrequenz in MHz:</t>
  </si>
  <si>
    <t>Normierfrequenz in MHz:</t>
  </si>
  <si>
    <t>DSP MATH Optimized</t>
  </si>
  <si>
    <t>DSP FFT &amp; MATH Optimized</t>
  </si>
  <si>
    <t>DSP  MATH Optimized</t>
  </si>
  <si>
    <t>FeatureSet 2d</t>
  </si>
  <si>
    <t>VFP Autocompiler</t>
  </si>
  <si>
    <t>LIBAV NEON</t>
  </si>
  <si>
    <t>LIBAV VFP</t>
  </si>
  <si>
    <t>LIBAV ARM</t>
  </si>
  <si>
    <t>DSP SPLOOP Optimized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</si>
</sst>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Fill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FFT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Tabelle1!$B$3:$AV$3</c:f>
              <c:numCache>
                <c:formatCode>General</c:formatCode>
                <c:ptCount val="47"/>
                <c:pt idx="0">
                  <c:v>0.83799999999999997</c:v>
                </c:pt>
                <c:pt idx="1">
                  <c:v>0.41899999999999998</c:v>
                </c:pt>
                <c:pt idx="2">
                  <c:v>0.40699999999999997</c:v>
                </c:pt>
                <c:pt idx="3">
                  <c:v>0.61499999999999999</c:v>
                </c:pt>
                <c:pt idx="4">
                  <c:v>0.187</c:v>
                </c:pt>
                <c:pt idx="5">
                  <c:v>2.1000000000000001E-2</c:v>
                </c:pt>
                <c:pt idx="6">
                  <c:v>0.24199999999999999</c:v>
                </c:pt>
                <c:pt idx="7">
                  <c:v>0.24199999999999999</c:v>
                </c:pt>
                <c:pt idx="8">
                  <c:v>0.24199999999999999</c:v>
                </c:pt>
                <c:pt idx="9">
                  <c:v>3.7999999999999999E-2</c:v>
                </c:pt>
                <c:pt idx="10">
                  <c:v>1.6819999999999999</c:v>
                </c:pt>
                <c:pt idx="11">
                  <c:v>0.83799999999999997</c:v>
                </c:pt>
                <c:pt idx="12">
                  <c:v>0.84399999999999997</c:v>
                </c:pt>
                <c:pt idx="13">
                  <c:v>0.38400000000000001</c:v>
                </c:pt>
                <c:pt idx="14">
                  <c:v>0.373</c:v>
                </c:pt>
                <c:pt idx="15">
                  <c:v>4.2000000000000003E-2</c:v>
                </c:pt>
                <c:pt idx="16">
                  <c:v>0.48313600000000001</c:v>
                </c:pt>
                <c:pt idx="17">
                  <c:v>0.483211</c:v>
                </c:pt>
                <c:pt idx="18">
                  <c:v>8.1197000000000005E-2</c:v>
                </c:pt>
                <c:pt idx="19">
                  <c:v>8.0869999999999997E-2</c:v>
                </c:pt>
                <c:pt idx="20">
                  <c:v>1.3280000000000001</c:v>
                </c:pt>
                <c:pt idx="21">
                  <c:v>0.74199999999999999</c:v>
                </c:pt>
                <c:pt idx="22">
                  <c:v>3.5999999999999997E-2</c:v>
                </c:pt>
                <c:pt idx="23">
                  <c:v>0.242391</c:v>
                </c:pt>
                <c:pt idx="24">
                  <c:v>0.24219099999999999</c:v>
                </c:pt>
                <c:pt idx="25">
                  <c:v>4.0006E-2</c:v>
                </c:pt>
                <c:pt idx="26">
                  <c:v>4.0412999999999998E-2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0.83699999999999997</c:v>
                </c:pt>
                <c:pt idx="38">
                  <c:v>0.41899999999999998</c:v>
                </c:pt>
                <c:pt idx="39">
                  <c:v>0.40699999999999997</c:v>
                </c:pt>
                <c:pt idx="40">
                  <c:v>0.61399999999999999</c:v>
                </c:pt>
                <c:pt idx="41">
                  <c:v>0.192</c:v>
                </c:pt>
                <c:pt idx="42">
                  <c:v>2.1000000000000001E-2</c:v>
                </c:pt>
                <c:pt idx="43">
                  <c:v>0.242116</c:v>
                </c:pt>
                <c:pt idx="44">
                  <c:v>0.242147</c:v>
                </c:pt>
                <c:pt idx="45">
                  <c:v>3.9599000000000002E-2</c:v>
                </c:pt>
                <c:pt idx="46">
                  <c:v>3.8197000000000002E-2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AmplitudeOfSpectrum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Tabelle1!$B$4:$AV$4</c:f>
              <c:numCache>
                <c:formatCode>General</c:formatCode>
                <c:ptCount val="47"/>
                <c:pt idx="0">
                  <c:v>0.69199999999999995</c:v>
                </c:pt>
                <c:pt idx="1">
                  <c:v>5.0999999999999997E-2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0.432</c:v>
                </c:pt>
                <c:pt idx="7">
                  <c:v>9.8000000000000004E-2</c:v>
                </c:pt>
                <c:pt idx="8">
                  <c:v>0.01</c:v>
                </c:pt>
                <c:pt idx="9">
                  <c:v>1.4500000000000001E-2</c:v>
                </c:pt>
                <c:pt idx="10">
                  <c:v>1.3839999999999999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0.10199999999999999</c:v>
                </c:pt>
                <c:pt idx="15">
                  <c:v>9.5000000000000001E-2</c:v>
                </c:pt>
                <c:pt idx="16">
                  <c:v>0.86370899999999995</c:v>
                </c:pt>
                <c:pt idx="17">
                  <c:v>0.109691</c:v>
                </c:pt>
                <c:pt idx="18">
                  <c:v>0.86092900000000006</c:v>
                </c:pt>
                <c:pt idx="19">
                  <c:v>9.7789000000000001E-2</c:v>
                </c:pt>
                <c:pt idx="20">
                  <c:v>0.68899999999999995</c:v>
                </c:pt>
                <c:pt idx="21">
                  <c:v>5.1999999999999998E-2</c:v>
                </c:pt>
                <c:pt idx="22">
                  <c:v>5.2999999999999999E-2</c:v>
                </c:pt>
                <c:pt idx="23">
                  <c:v>0.43213000000000001</c:v>
                </c:pt>
                <c:pt idx="24">
                  <c:v>5.4856000000000002E-2</c:v>
                </c:pt>
                <c:pt idx="25">
                  <c:v>0.43071199999999998</c:v>
                </c:pt>
                <c:pt idx="26">
                  <c:v>4.8845E-2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0.69199999999999995</c:v>
                </c:pt>
                <c:pt idx="38">
                  <c:v>5.0999999999999997E-2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0.43202400000000002</c:v>
                </c:pt>
                <c:pt idx="44">
                  <c:v>5.4814000000000002E-2</c:v>
                </c:pt>
                <c:pt idx="45">
                  <c:v>0.43060399999999999</c:v>
                </c:pt>
                <c:pt idx="46">
                  <c:v>4.8748E-2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SpectralCentroid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Tabelle1!$B$5:$AV$5</c:f>
              <c:numCache>
                <c:formatCode>General</c:formatCode>
                <c:ptCount val="47"/>
                <c:pt idx="0">
                  <c:v>4.2000000000000003E-2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1.967E-3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SpectralRolloff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Tabelle1!$B$6:$AV$6</c:f>
              <c:numCache>
                <c:formatCode>General</c:formatCode>
                <c:ptCount val="47"/>
                <c:pt idx="0">
                  <c:v>3.9E-2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3.2880000000000001E-3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SpectralFlux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Tabelle1!$B$7:$AV$7</c:f>
              <c:numCache>
                <c:formatCode>General</c:formatCode>
                <c:ptCount val="47"/>
                <c:pt idx="0">
                  <c:v>2.1000000000000001E-2</c:v>
                </c:pt>
                <c:pt idx="1">
                  <c:v>1.2999999999999999E-2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2.4520000000000002E-3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MFCC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Tabelle1!$B$8:$AV$8</c:f>
              <c:numCache>
                <c:formatCode>General</c:formatCode>
                <c:ptCount val="47"/>
                <c:pt idx="0">
                  <c:v>0.08</c:v>
                </c:pt>
                <c:pt idx="1">
                  <c:v>5.0999999999999997E-2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4.9000000000000002E-2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4.6533999999999999E-2</c:v>
                </c:pt>
                <c:pt idx="10">
                  <c:v>0.16</c:v>
                </c:pt>
                <c:pt idx="11">
                  <c:v>0.10199999999999999</c:v>
                </c:pt>
                <c:pt idx="12">
                  <c:v>0.10100000000000001</c:v>
                </c:pt>
                <c:pt idx="13">
                  <c:v>0.10100000000000001</c:v>
                </c:pt>
                <c:pt idx="14">
                  <c:v>0.10100000000000001</c:v>
                </c:pt>
                <c:pt idx="15">
                  <c:v>0.104</c:v>
                </c:pt>
                <c:pt idx="16">
                  <c:v>9.3199000000000004E-2</c:v>
                </c:pt>
                <c:pt idx="17">
                  <c:v>9.3079999999999996E-2</c:v>
                </c:pt>
                <c:pt idx="18">
                  <c:v>9.3033000000000005E-2</c:v>
                </c:pt>
                <c:pt idx="19">
                  <c:v>9.3214000000000005E-2</c:v>
                </c:pt>
                <c:pt idx="20">
                  <c:v>8.6999999999999994E-2</c:v>
                </c:pt>
                <c:pt idx="21">
                  <c:v>5.1999999999999998E-2</c:v>
                </c:pt>
                <c:pt idx="22">
                  <c:v>4.7E-2</c:v>
                </c:pt>
                <c:pt idx="23">
                  <c:v>4.6511999999999998E-2</c:v>
                </c:pt>
                <c:pt idx="24">
                  <c:v>4.6571000000000001E-2</c:v>
                </c:pt>
                <c:pt idx="25">
                  <c:v>4.6532999999999998E-2</c:v>
                </c:pt>
                <c:pt idx="26">
                  <c:v>4.6561999999999999E-2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HammingWindow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Tabelle1!$B$9:$AV$9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4.7E-2</c:v>
                </c:pt>
                <c:pt idx="11">
                  <c:v>6.3E-2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6.0999999999999999E-2</c:v>
                </c:pt>
                <c:pt idx="16">
                  <c:v>6.0099999999999997E-3</c:v>
                </c:pt>
                <c:pt idx="17">
                  <c:v>5.9379999999999997E-3</c:v>
                </c:pt>
                <c:pt idx="18">
                  <c:v>7.2309999999999996E-3</c:v>
                </c:pt>
                <c:pt idx="19">
                  <c:v>7.045E-3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Tabelle1!$B$10:$AV$10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3.3000000000000002E-2</c:v>
                </c:pt>
                <c:pt idx="11">
                  <c:v>3.1E-2</c:v>
                </c:pt>
                <c:pt idx="12">
                  <c:v>2.9000000000000001E-2</c:v>
                </c:pt>
                <c:pt idx="13">
                  <c:v>2.9000000000000001E-2</c:v>
                </c:pt>
                <c:pt idx="14">
                  <c:v>2.9000000000000001E-2</c:v>
                </c:pt>
                <c:pt idx="15">
                  <c:v>2.8000000000000001E-2</c:v>
                </c:pt>
                <c:pt idx="16">
                  <c:v>2.4597999999999998E-2</c:v>
                </c:pt>
                <c:pt idx="17">
                  <c:v>0.16195999999999999</c:v>
                </c:pt>
                <c:pt idx="18">
                  <c:v>2.3390000000000001E-2</c:v>
                </c:pt>
                <c:pt idx="19">
                  <c:v>1.6197E-2</c:v>
                </c:pt>
                <c:pt idx="20">
                  <c:v>1.2999999999999999E-2</c:v>
                </c:pt>
                <c:pt idx="21">
                  <c:v>1.7999999999999999E-2</c:v>
                </c:pt>
                <c:pt idx="22">
                  <c:v>1.4999999999999999E-2</c:v>
                </c:pt>
                <c:pt idx="23">
                  <c:v>1.2303E-2</c:v>
                </c:pt>
                <c:pt idx="24">
                  <c:v>8.1080000000000006E-3</c:v>
                </c:pt>
                <c:pt idx="25">
                  <c:v>1.1698999999999999E-2</c:v>
                </c:pt>
                <c:pt idx="26">
                  <c:v>8.1600000000000006E-3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Tabelle1!$A$11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Tabelle1!$B$11:$AV$11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0.35199999999999998</c:v>
                </c:pt>
                <c:pt idx="11">
                  <c:v>0.30299999999999999</c:v>
                </c:pt>
                <c:pt idx="12">
                  <c:v>0.30299999999999999</c:v>
                </c:pt>
                <c:pt idx="13">
                  <c:v>0.30299999999999999</c:v>
                </c:pt>
                <c:pt idx="14">
                  <c:v>0.30299999999999999</c:v>
                </c:pt>
                <c:pt idx="15">
                  <c:v>0.29799999999999999</c:v>
                </c:pt>
                <c:pt idx="16">
                  <c:v>0.190827</c:v>
                </c:pt>
                <c:pt idx="17">
                  <c:v>0.10617</c:v>
                </c:pt>
                <c:pt idx="18">
                  <c:v>0.18848100000000001</c:v>
                </c:pt>
                <c:pt idx="19">
                  <c:v>0.10657999999999999</c:v>
                </c:pt>
                <c:pt idx="20">
                  <c:v>0.17799999999999999</c:v>
                </c:pt>
                <c:pt idx="21">
                  <c:v>0.153</c:v>
                </c:pt>
                <c:pt idx="22">
                  <c:v>0.154</c:v>
                </c:pt>
                <c:pt idx="23">
                  <c:v>9.5457E-2</c:v>
                </c:pt>
                <c:pt idx="24">
                  <c:v>5.3879000000000003E-2</c:v>
                </c:pt>
                <c:pt idx="25">
                  <c:v>9.4097E-2</c:v>
                </c:pt>
                <c:pt idx="26">
                  <c:v>5.3983000000000003E-2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Tabelle1!$A$12</c:f>
              <c:strCache>
                <c:ptCount val="1"/>
                <c:pt idx="0">
                  <c:v>ZeroCrossingRate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Tabelle1!$B$12:$AV$12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0.108</c:v>
                </c:pt>
                <c:pt idx="28">
                  <c:v>5.3999999999999999E-2</c:v>
                </c:pt>
                <c:pt idx="29">
                  <c:v>5.2999999999999999E-2</c:v>
                </c:pt>
                <c:pt idx="30">
                  <c:v>5.2999999999999999E-2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2.6204999999999999E-2</c:v>
                </c:pt>
                <c:pt idx="34">
                  <c:v>2.6196000000000001E-2</c:v>
                </c:pt>
                <c:pt idx="35">
                  <c:v>2.6207999999999999E-2</c:v>
                </c:pt>
                <c:pt idx="36">
                  <c:v>2.6200000000000001E-2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Tabelle1!$A$13</c:f>
              <c:strCache>
                <c:ptCount val="1"/>
                <c:pt idx="0">
                  <c:v>RootMeanSquare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Tabelle1!$B$13:$AV$13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5.8999999999999997E-2</c:v>
                </c:pt>
                <c:pt idx="28">
                  <c:v>2.5000000000000001E-2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0.38480399999999998</c:v>
                </c:pt>
                <c:pt idx="34">
                  <c:v>3.826E-3</c:v>
                </c:pt>
                <c:pt idx="35">
                  <c:v>0.38482</c:v>
                </c:pt>
                <c:pt idx="36">
                  <c:v>3.8240000000000001E-3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Tabelle1!$A$14</c:f>
              <c:strCache>
                <c:ptCount val="1"/>
                <c:pt idx="0">
                  <c:v>LowEnergy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Tabelle1!$B$14:$AV$14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7.0000000000000001E-3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2.372E-3</c:v>
                </c:pt>
                <c:pt idx="34">
                  <c:v>1.219E-3</c:v>
                </c:pt>
                <c:pt idx="35">
                  <c:v>2.3730000000000001E-3</c:v>
                </c:pt>
                <c:pt idx="36">
                  <c:v>1.2160000000000001E-3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Tabelle1!$A$15</c:f>
              <c:strCache>
                <c:ptCount val="1"/>
                <c:pt idx="0">
                  <c:v>SpectralCrestFactor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Tabelle1!$B$15:$AV$15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5.0000000000000001E-3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4.0109999999999998E-3</c:v>
                </c:pt>
                <c:pt idx="44">
                  <c:v>2.9870000000000001E-3</c:v>
                </c:pt>
                <c:pt idx="45">
                  <c:v>4.0049999999999999E-3</c:v>
                </c:pt>
                <c:pt idx="46">
                  <c:v>2.9889999999999999E-3</c:v>
                </c:pt>
              </c:numCache>
            </c:numRef>
          </c:val>
        </c:ser>
        <c:ser>
          <c:idx val="13"/>
          <c:order val="13"/>
          <c:tx>
            <c:strRef>
              <c:f>Tabelle1!$A$16</c:f>
              <c:strCache>
                <c:ptCount val="1"/>
                <c:pt idx="0">
                  <c:v>SubBandEnergyRatio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Tabelle1!$B$16:$AV$16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2.4E-2</c:v>
                </c:pt>
                <c:pt idx="38">
                  <c:v>1.2E-2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6.7530000000000003E-3</c:v>
                </c:pt>
                <c:pt idx="44">
                  <c:v>4.2469999999999999E-3</c:v>
                </c:pt>
                <c:pt idx="45">
                  <c:v>6.7549999999999997E-3</c:v>
                </c:pt>
                <c:pt idx="46">
                  <c:v>4.2469999999999999E-3</c:v>
                </c:pt>
              </c:numCache>
            </c:numRef>
          </c:val>
        </c:ser>
        <c:ser>
          <c:idx val="14"/>
          <c:order val="14"/>
          <c:tx>
            <c:strRef>
              <c:f>Tabelle1!$A$17</c:f>
              <c:strCache>
                <c:ptCount val="1"/>
                <c:pt idx="0">
                  <c:v>Chroma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Tabelle1!$B$17:$AV$17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1.2999999999999999E-2</c:v>
                </c:pt>
                <c:pt idx="38">
                  <c:v>0.02</c:v>
                </c:pt>
                <c:pt idx="39">
                  <c:v>1.9E-2</c:v>
                </c:pt>
                <c:pt idx="40">
                  <c:v>1.9E-2</c:v>
                </c:pt>
                <c:pt idx="41">
                  <c:v>1.9E-2</c:v>
                </c:pt>
                <c:pt idx="42">
                  <c:v>1.9E-2</c:v>
                </c:pt>
                <c:pt idx="43">
                  <c:v>6.4619999999999999E-3</c:v>
                </c:pt>
                <c:pt idx="44">
                  <c:v>6.4619999999999999E-3</c:v>
                </c:pt>
                <c:pt idx="45">
                  <c:v>6.4599999999999996E-3</c:v>
                </c:pt>
                <c:pt idx="46">
                  <c:v>6.4879999999999998E-3</c:v>
                </c:pt>
              </c:numCache>
            </c:numRef>
          </c:val>
        </c:ser>
        <c:ser>
          <c:idx val="15"/>
          <c:order val="15"/>
          <c:tx>
            <c:strRef>
              <c:f>Tabelle1!$A$18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multiLvlStrRef>
              <c:f>Tabelle1!$B$1:$AV$2</c:f>
              <c:multiLvlStrCache>
                <c:ptCount val="47"/>
                <c:lvl>
                  <c:pt idx="0">
                    <c:v>Unoptimized</c:v>
                  </c:pt>
                  <c:pt idx="1">
                    <c:v>VFP Autocompiler</c:v>
                  </c:pt>
                  <c:pt idx="2">
                    <c:v>NEON Autocompiler</c:v>
                  </c:pt>
                  <c:pt idx="3">
                    <c:v>LIBAV ARM</c:v>
                  </c:pt>
                  <c:pt idx="4">
                    <c:v>LIBAV VFP</c:v>
                  </c:pt>
                  <c:pt idx="5">
                    <c:v>LIBAV NEON</c:v>
                  </c:pt>
                  <c:pt idx="6">
                    <c:v>DSP</c:v>
                  </c:pt>
                  <c:pt idx="7">
                    <c:v>DSP SPLOOP Optimized</c:v>
                  </c:pt>
                  <c:pt idx="8">
                    <c:v>DSP MATH Optimized</c:v>
                  </c:pt>
                  <c:pt idx="9">
                    <c:v>DSP FFT &amp; MATH Optimized</c:v>
                  </c:pt>
                  <c:pt idx="10">
                    <c:v>Unoptimized</c:v>
                  </c:pt>
                  <c:pt idx="11">
                    <c:v>VFP Autocompiler</c:v>
                  </c:pt>
                  <c:pt idx="12">
                    <c:v>NEON Autocompiler</c:v>
                  </c:pt>
                  <c:pt idx="13">
                    <c:v>LIBAV ARM</c:v>
                  </c:pt>
                  <c:pt idx="14">
                    <c:v>LIBAV VFP</c:v>
                  </c:pt>
                  <c:pt idx="15">
                    <c:v>LIBAV NEON</c:v>
                  </c:pt>
                  <c:pt idx="16">
                    <c:v>DSP</c:v>
                  </c:pt>
                  <c:pt idx="17">
                    <c:v>DSP MATH Optimized</c:v>
                  </c:pt>
                  <c:pt idx="18">
                    <c:v>DSP FFT Optimized</c:v>
                  </c:pt>
                  <c:pt idx="19">
                    <c:v>DSP FFT &amp; MATH Optimized</c:v>
                  </c:pt>
                  <c:pt idx="20">
                    <c:v>Unoptimized</c:v>
                  </c:pt>
                  <c:pt idx="21">
                    <c:v>NEON Autocompiler</c:v>
                  </c:pt>
                  <c:pt idx="22">
                    <c:v>NEON FFT Optimized</c:v>
                  </c:pt>
                  <c:pt idx="23">
                    <c:v>DSP</c:v>
                  </c:pt>
                  <c:pt idx="24">
                    <c:v>DSP MATH Optimized</c:v>
                  </c:pt>
                  <c:pt idx="25">
                    <c:v>DSP FFT Optimized</c:v>
                  </c:pt>
                  <c:pt idx="26">
                    <c:v>DSP FFT &amp; MATH Optimized</c:v>
                  </c:pt>
                  <c:pt idx="27">
                    <c:v>Unoptimized</c:v>
                  </c:pt>
                  <c:pt idx="28">
                    <c:v>VFP Autocompiler</c:v>
                  </c:pt>
                  <c:pt idx="29">
                    <c:v>NEON Autocompiler</c:v>
                  </c:pt>
                  <c:pt idx="30">
                    <c:v>LIBAV ARM</c:v>
                  </c:pt>
                  <c:pt idx="31">
                    <c:v>LIBAV VFP</c:v>
                  </c:pt>
                  <c:pt idx="32">
                    <c:v>LIBAV NEON</c:v>
                  </c:pt>
                  <c:pt idx="33">
                    <c:v>DSP</c:v>
                  </c:pt>
                  <c:pt idx="34">
                    <c:v>DSP MATH Optimized</c:v>
                  </c:pt>
                  <c:pt idx="35">
                    <c:v>DSP FFT Optimized</c:v>
                  </c:pt>
                  <c:pt idx="36">
                    <c:v>DSP FFT &amp; MATH Optimized</c:v>
                  </c:pt>
                  <c:pt idx="37">
                    <c:v>Unoptimized</c:v>
                  </c:pt>
                  <c:pt idx="38">
                    <c:v>VFP Autocompiler</c:v>
                  </c:pt>
                  <c:pt idx="39">
                    <c:v>NEON Autocompiler</c:v>
                  </c:pt>
                  <c:pt idx="40">
                    <c:v>LIBAV ARM</c:v>
                  </c:pt>
                  <c:pt idx="41">
                    <c:v>LIBAV VFP</c:v>
                  </c:pt>
                  <c:pt idx="42">
                    <c:v>LIBAV NEON</c:v>
                  </c:pt>
                  <c:pt idx="43">
                    <c:v>DSP</c:v>
                  </c:pt>
                  <c:pt idx="44">
                    <c:v>DSP MATH Optimized</c:v>
                  </c:pt>
                  <c:pt idx="45">
                    <c:v>DSP FFT Optimized</c:v>
                  </c:pt>
                  <c:pt idx="46">
                    <c:v>DSP FFT &amp; MATH Optimized</c:v>
                  </c:pt>
                </c:lvl>
                <c:lvl>
                  <c:pt idx="0">
                    <c:v>FeatureSet 1</c:v>
                  </c:pt>
                  <c:pt idx="10">
                    <c:v>FeatureSet 2</c:v>
                  </c:pt>
                  <c:pt idx="20">
                    <c:v>FeatureSet 2d</c:v>
                  </c:pt>
                  <c:pt idx="27">
                    <c:v>FeatureSet 3</c:v>
                  </c:pt>
                  <c:pt idx="37">
                    <c:v>FeatureSet 4</c:v>
                  </c:pt>
                </c:lvl>
              </c:multiLvlStrCache>
            </c:multiLvlStrRef>
          </c:cat>
          <c:val>
            <c:numRef>
              <c:f>Tabelle1!$B$18:$AV$18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7.1199999999999996E-4</c:v>
                </c:pt>
                <c:pt idx="44">
                  <c:v>7.1000000000000002E-4</c:v>
                </c:pt>
                <c:pt idx="45">
                  <c:v>7.1100000000000004E-4</c:v>
                </c:pt>
                <c:pt idx="46">
                  <c:v>7.0899999999999999E-4</c:v>
                </c:pt>
              </c:numCache>
            </c:numRef>
          </c:val>
        </c:ser>
        <c:gapWidth val="75"/>
        <c:overlap val="100"/>
        <c:axId val="90421888"/>
        <c:axId val="90493312"/>
      </c:barChart>
      <c:catAx>
        <c:axId val="90421888"/>
        <c:scaling>
          <c:orientation val="minMax"/>
        </c:scaling>
        <c:axPos val="b"/>
        <c:numFmt formatCode="General" sourceLinked="1"/>
        <c:majorTickMark val="none"/>
        <c:tickLblPos val="nextTo"/>
        <c:crossAx val="90493312"/>
        <c:crosses val="autoZero"/>
        <c:auto val="1"/>
        <c:lblAlgn val="ctr"/>
        <c:lblOffset val="100"/>
      </c:catAx>
      <c:valAx>
        <c:axId val="90493312"/>
        <c:scaling>
          <c:orientation val="minMax"/>
          <c:max val="4.8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  <c:layout/>
        </c:title>
        <c:numFmt formatCode="General" sourceLinked="1"/>
        <c:tickLblPos val="nextTo"/>
        <c:crossAx val="90421888"/>
        <c:crosses val="autoZero"/>
        <c:crossBetween val="between"/>
      </c:valAx>
    </c:plotArea>
    <c:legend>
      <c:legendPos val="r"/>
      <c:layout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FeatureSet3!$I$2</c:f>
              <c:strCache>
                <c:ptCount val="1"/>
                <c:pt idx="0">
                  <c:v>ZeroCrossingRate</c:v>
                </c:pt>
              </c:strCache>
            </c:strRef>
          </c:tx>
          <c:cat>
            <c:strRef>
              <c:f>FeatureSet3!$J$1:$P$1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FeatureSet3!$J$2:$P$2</c:f>
              <c:numCache>
                <c:formatCode>General</c:formatCode>
                <c:ptCount val="7"/>
                <c:pt idx="0">
                  <c:v>61.016949152542374</c:v>
                </c:pt>
                <c:pt idx="1">
                  <c:v>85.483870967741922</c:v>
                </c:pt>
                <c:pt idx="2">
                  <c:v>85.483870967741922</c:v>
                </c:pt>
                <c:pt idx="3">
                  <c:v>6.3391883032843808</c:v>
                </c:pt>
                <c:pt idx="4">
                  <c:v>83.851349188566303</c:v>
                </c:pt>
                <c:pt idx="5">
                  <c:v>6.3396073062232565</c:v>
                </c:pt>
                <c:pt idx="6">
                  <c:v>83.866837387964154</c:v>
                </c:pt>
              </c:numCache>
            </c:numRef>
          </c:val>
        </c:ser>
        <c:ser>
          <c:idx val="1"/>
          <c:order val="1"/>
          <c:tx>
            <c:strRef>
              <c:f>FeatureSet3!$I$3</c:f>
              <c:strCache>
                <c:ptCount val="1"/>
                <c:pt idx="0">
                  <c:v>RootMeanSquare</c:v>
                </c:pt>
              </c:strCache>
            </c:strRef>
          </c:tx>
          <c:cat>
            <c:strRef>
              <c:f>FeatureSet3!$J$1:$P$1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FeatureSet3!$J$3:$P$3</c:f>
              <c:numCache>
                <c:formatCode>General</c:formatCode>
                <c:ptCount val="7"/>
                <c:pt idx="0">
                  <c:v>33.333333333333336</c:v>
                </c:pt>
                <c:pt idx="1">
                  <c:v>6.4516129032258052</c:v>
                </c:pt>
                <c:pt idx="2">
                  <c:v>6.4516129032258052</c:v>
                </c:pt>
                <c:pt idx="3">
                  <c:v>93.08700690162344</c:v>
                </c:pt>
                <c:pt idx="4">
                  <c:v>12.24672705739253</c:v>
                </c:pt>
                <c:pt idx="5">
                  <c:v>93.086373763004943</c:v>
                </c:pt>
                <c:pt idx="6">
                  <c:v>12.240717029449424</c:v>
                </c:pt>
              </c:numCache>
            </c:numRef>
          </c:val>
        </c:ser>
        <c:ser>
          <c:idx val="2"/>
          <c:order val="2"/>
          <c:tx>
            <c:strRef>
              <c:f>FeatureSet3!$I$4</c:f>
              <c:strCache>
                <c:ptCount val="1"/>
                <c:pt idx="0">
                  <c:v>LowEnergy</c:v>
                </c:pt>
              </c:strCache>
            </c:strRef>
          </c:tx>
          <c:cat>
            <c:strRef>
              <c:f>FeatureSet3!$J$1:$P$1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FeatureSet3!$J$4:$P$4</c:f>
              <c:numCache>
                <c:formatCode>General</c:formatCode>
                <c:ptCount val="7"/>
                <c:pt idx="0">
                  <c:v>5.6497175141242941</c:v>
                </c:pt>
                <c:pt idx="1">
                  <c:v>8.0645161290322562</c:v>
                </c:pt>
                <c:pt idx="2">
                  <c:v>8.0645161290322562</c:v>
                </c:pt>
                <c:pt idx="3">
                  <c:v>0.57380479509217908</c:v>
                </c:pt>
                <c:pt idx="4">
                  <c:v>3.9019237540411638</c:v>
                </c:pt>
                <c:pt idx="5">
                  <c:v>0.57401893077181743</c:v>
                </c:pt>
                <c:pt idx="6">
                  <c:v>3.8924455825864275</c:v>
                </c:pt>
              </c:numCache>
            </c:numRef>
          </c:val>
        </c:ser>
        <c:gapWidth val="75"/>
        <c:overlap val="100"/>
        <c:axId val="56088448"/>
        <c:axId val="56089984"/>
      </c:barChart>
      <c:catAx>
        <c:axId val="56088448"/>
        <c:scaling>
          <c:orientation val="minMax"/>
        </c:scaling>
        <c:axPos val="b"/>
        <c:majorTickMark val="none"/>
        <c:tickLblPos val="nextTo"/>
        <c:crossAx val="56089984"/>
        <c:crosses val="autoZero"/>
        <c:auto val="1"/>
        <c:lblAlgn val="ctr"/>
        <c:lblOffset val="100"/>
      </c:catAx>
      <c:valAx>
        <c:axId val="56089984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56088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FeatureSet4!$A$2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FeatureSet4!$B$2:$H$2</c:f>
              <c:numCache>
                <c:formatCode>General</c:formatCode>
                <c:ptCount val="7"/>
                <c:pt idx="0">
                  <c:v>8.3699999999999992</c:v>
                </c:pt>
                <c:pt idx="1">
                  <c:v>4.0699999999999994</c:v>
                </c:pt>
                <c:pt idx="2">
                  <c:v>0.21000000000000002</c:v>
                </c:pt>
                <c:pt idx="3">
                  <c:v>2.42116</c:v>
                </c:pt>
                <c:pt idx="4">
                  <c:v>2.4214700000000002</c:v>
                </c:pt>
                <c:pt idx="5">
                  <c:v>0.39599000000000001</c:v>
                </c:pt>
                <c:pt idx="6">
                  <c:v>0.38197000000000003</c:v>
                </c:pt>
              </c:numCache>
            </c:numRef>
          </c:val>
        </c:ser>
        <c:ser>
          <c:idx val="1"/>
          <c:order val="1"/>
          <c:tx>
            <c:strRef>
              <c:f>FeatureSet4!$A$3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FeatureSet4!$B$3:$H$3</c:f>
              <c:numCache>
                <c:formatCode>General</c:formatCode>
                <c:ptCount val="7"/>
                <c:pt idx="0">
                  <c:v>6.919999999999999</c:v>
                </c:pt>
                <c:pt idx="1">
                  <c:v>0.5</c:v>
                </c:pt>
                <c:pt idx="2">
                  <c:v>0.5</c:v>
                </c:pt>
                <c:pt idx="3">
                  <c:v>4.3202400000000001</c:v>
                </c:pt>
                <c:pt idx="4">
                  <c:v>0.54814000000000007</c:v>
                </c:pt>
                <c:pt idx="5">
                  <c:v>4.3060399999999994</c:v>
                </c:pt>
                <c:pt idx="6">
                  <c:v>0.48747999999999997</c:v>
                </c:pt>
              </c:numCache>
            </c:numRef>
          </c:val>
        </c:ser>
        <c:ser>
          <c:idx val="2"/>
          <c:order val="2"/>
          <c:tx>
            <c:strRef>
              <c:f>FeatureSet4!$A$4</c:f>
              <c:strCache>
                <c:ptCount val="1"/>
                <c:pt idx="0">
                  <c:v>SpectralCrestFactor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FeatureSet4!$B$4:$H$4</c:f>
              <c:numCache>
                <c:formatCode>General</c:formatCode>
                <c:ptCount val="7"/>
                <c:pt idx="0">
                  <c:v>0.1</c:v>
                </c:pt>
                <c:pt idx="1">
                  <c:v>0.01</c:v>
                </c:pt>
                <c:pt idx="2">
                  <c:v>0.01</c:v>
                </c:pt>
                <c:pt idx="3">
                  <c:v>4.011E-2</c:v>
                </c:pt>
                <c:pt idx="4">
                  <c:v>2.9870000000000001E-2</c:v>
                </c:pt>
                <c:pt idx="5">
                  <c:v>4.0049999999999995E-2</c:v>
                </c:pt>
                <c:pt idx="6">
                  <c:v>2.989E-2</c:v>
                </c:pt>
              </c:numCache>
            </c:numRef>
          </c:val>
        </c:ser>
        <c:ser>
          <c:idx val="3"/>
          <c:order val="3"/>
          <c:tx>
            <c:strRef>
              <c:f>FeatureSet4!$A$5</c:f>
              <c:strCache>
                <c:ptCount val="1"/>
                <c:pt idx="0">
                  <c:v>SubBandEnergyRatio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FeatureSet4!$B$5:$H$5</c:f>
              <c:numCache>
                <c:formatCode>General</c:formatCode>
                <c:ptCount val="7"/>
                <c:pt idx="0">
                  <c:v>0.24000000000000002</c:v>
                </c:pt>
                <c:pt idx="1">
                  <c:v>0.02</c:v>
                </c:pt>
                <c:pt idx="2">
                  <c:v>0.02</c:v>
                </c:pt>
                <c:pt idx="3">
                  <c:v>6.7529999999999993E-2</c:v>
                </c:pt>
                <c:pt idx="4">
                  <c:v>4.2470000000000001E-2</c:v>
                </c:pt>
                <c:pt idx="5">
                  <c:v>6.7549999999999999E-2</c:v>
                </c:pt>
                <c:pt idx="6">
                  <c:v>4.2470000000000001E-2</c:v>
                </c:pt>
              </c:numCache>
            </c:numRef>
          </c:val>
        </c:ser>
        <c:ser>
          <c:idx val="4"/>
          <c:order val="4"/>
          <c:tx>
            <c:strRef>
              <c:f>FeatureSet4!$A$6</c:f>
              <c:strCache>
                <c:ptCount val="1"/>
                <c:pt idx="0">
                  <c:v>Chroma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FeatureSet4!$B$6:$H$6</c:f>
              <c:numCache>
                <c:formatCode>General</c:formatCode>
                <c:ptCount val="7"/>
                <c:pt idx="0">
                  <c:v>0.12999999999999998</c:v>
                </c:pt>
                <c:pt idx="1">
                  <c:v>0.18999999999999997</c:v>
                </c:pt>
                <c:pt idx="2">
                  <c:v>0.18999999999999997</c:v>
                </c:pt>
                <c:pt idx="3">
                  <c:v>6.4619999999999997E-2</c:v>
                </c:pt>
                <c:pt idx="4">
                  <c:v>6.4619999999999997E-2</c:v>
                </c:pt>
                <c:pt idx="5">
                  <c:v>6.4600000000000005E-2</c:v>
                </c:pt>
                <c:pt idx="6">
                  <c:v>6.4880000000000007E-2</c:v>
                </c:pt>
              </c:numCache>
            </c:numRef>
          </c:val>
        </c:ser>
        <c:ser>
          <c:idx val="5"/>
          <c:order val="5"/>
          <c:tx>
            <c:strRef>
              <c:f>FeatureSet4!$A$7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strRef>
              <c:f>FeatureSet4!$B$1:$H$1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FeatureSet4!$B$7:$H$7</c:f>
              <c:numCache>
                <c:formatCode>General</c:formatCode>
                <c:ptCount val="7"/>
                <c:pt idx="0">
                  <c:v>3.0000000000000002E-2</c:v>
                </c:pt>
                <c:pt idx="1">
                  <c:v>0.02</c:v>
                </c:pt>
                <c:pt idx="2">
                  <c:v>0.02</c:v>
                </c:pt>
                <c:pt idx="3">
                  <c:v>7.1199999999999996E-3</c:v>
                </c:pt>
                <c:pt idx="4">
                  <c:v>7.0999999999999995E-3</c:v>
                </c:pt>
                <c:pt idx="5">
                  <c:v>7.1100000000000009E-3</c:v>
                </c:pt>
                <c:pt idx="6">
                  <c:v>7.0899999999999999E-3</c:v>
                </c:pt>
              </c:numCache>
            </c:numRef>
          </c:val>
        </c:ser>
        <c:gapWidth val="75"/>
        <c:overlap val="100"/>
        <c:axId val="56122752"/>
        <c:axId val="56132736"/>
      </c:barChart>
      <c:catAx>
        <c:axId val="56122752"/>
        <c:scaling>
          <c:orientation val="minMax"/>
        </c:scaling>
        <c:axPos val="b"/>
        <c:numFmt formatCode="General" sourceLinked="1"/>
        <c:majorTickMark val="none"/>
        <c:tickLblPos val="nextTo"/>
        <c:crossAx val="56132736"/>
        <c:crossesAt val="1.0000000000000022E-3"/>
        <c:auto val="1"/>
        <c:lblAlgn val="ctr"/>
        <c:lblOffset val="100"/>
      </c:catAx>
      <c:valAx>
        <c:axId val="5613273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56122752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FeatureSet4!$I$2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FeatureSet4!$J$2:$P$2</c:f>
              <c:numCache>
                <c:formatCode>General</c:formatCode>
                <c:ptCount val="7"/>
                <c:pt idx="0">
                  <c:v>53.008233058898035</c:v>
                </c:pt>
                <c:pt idx="1">
                  <c:v>84.615384615384627</c:v>
                </c:pt>
                <c:pt idx="2">
                  <c:v>22.105263157894743</c:v>
                </c:pt>
                <c:pt idx="3">
                  <c:v>34.98391799768234</c:v>
                </c:pt>
                <c:pt idx="4">
                  <c:v>77.768999283803367</c:v>
                </c:pt>
                <c:pt idx="5">
                  <c:v>8.1123216166052767</c:v>
                </c:pt>
                <c:pt idx="6">
                  <c:v>37.677799917141783</c:v>
                </c:pt>
              </c:numCache>
            </c:numRef>
          </c:val>
        </c:ser>
        <c:ser>
          <c:idx val="1"/>
          <c:order val="1"/>
          <c:tx>
            <c:strRef>
              <c:f>FeatureSet4!$I$3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FeatureSet4!$J$3:$P$3</c:f>
              <c:numCache>
                <c:formatCode>General</c:formatCode>
                <c:ptCount val="7"/>
                <c:pt idx="0">
                  <c:v>43.825205826472448</c:v>
                </c:pt>
                <c:pt idx="1">
                  <c:v>10.395010395010397</c:v>
                </c:pt>
                <c:pt idx="2">
                  <c:v>52.631578947368425</c:v>
                </c:pt>
                <c:pt idx="3">
                  <c:v>62.424177621597572</c:v>
                </c:pt>
                <c:pt idx="4">
                  <c:v>17.60430617245887</c:v>
                </c:pt>
                <c:pt idx="5">
                  <c:v>88.214301810568401</c:v>
                </c:pt>
                <c:pt idx="6">
                  <c:v>48.085383416520344</c:v>
                </c:pt>
              </c:numCache>
            </c:numRef>
          </c:val>
        </c:ser>
        <c:ser>
          <c:idx val="2"/>
          <c:order val="2"/>
          <c:tx>
            <c:strRef>
              <c:f>FeatureSet4!$I$4</c:f>
              <c:strCache>
                <c:ptCount val="1"/>
                <c:pt idx="0">
                  <c:v>SpectralCrestFactor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FeatureSet4!$J$4:$P$4</c:f>
              <c:numCache>
                <c:formatCode>General</c:formatCode>
                <c:ptCount val="7"/>
                <c:pt idx="0">
                  <c:v>0.6333122229259025</c:v>
                </c:pt>
                <c:pt idx="1">
                  <c:v>0.20790020790020797</c:v>
                </c:pt>
                <c:pt idx="2">
                  <c:v>1.0526315789473684</c:v>
                </c:pt>
                <c:pt idx="3">
                  <c:v>0.57955895144766922</c:v>
                </c:pt>
                <c:pt idx="4">
                  <c:v>0.95931810371683579</c:v>
                </c:pt>
                <c:pt idx="5">
                  <c:v>0.82047142792757732</c:v>
                </c:pt>
                <c:pt idx="6">
                  <c:v>2.9483714415356386</c:v>
                </c:pt>
              </c:numCache>
            </c:numRef>
          </c:val>
        </c:ser>
        <c:ser>
          <c:idx val="3"/>
          <c:order val="3"/>
          <c:tx>
            <c:strRef>
              <c:f>FeatureSet4!$I$5</c:f>
              <c:strCache>
                <c:ptCount val="1"/>
                <c:pt idx="0">
                  <c:v>SubBandEnergyRatio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FeatureSet4!$J$5:$P$5</c:f>
              <c:numCache>
                <c:formatCode>General</c:formatCode>
                <c:ptCount val="7"/>
                <c:pt idx="0">
                  <c:v>1.5199493350221662</c:v>
                </c:pt>
                <c:pt idx="1">
                  <c:v>0.41580041580041593</c:v>
                </c:pt>
                <c:pt idx="2">
                  <c:v>2.1052631578947367</c:v>
                </c:pt>
                <c:pt idx="3">
                  <c:v>0.97575706784495386</c:v>
                </c:pt>
                <c:pt idx="4">
                  <c:v>1.3639852649766995</c:v>
                </c:pt>
                <c:pt idx="5">
                  <c:v>1.3838413222598713</c:v>
                </c:pt>
                <c:pt idx="6">
                  <c:v>4.1892718341257469</c:v>
                </c:pt>
              </c:numCache>
            </c:numRef>
          </c:val>
        </c:ser>
        <c:ser>
          <c:idx val="4"/>
          <c:order val="4"/>
          <c:tx>
            <c:strRef>
              <c:f>FeatureSet4!$I$6</c:f>
              <c:strCache>
                <c:ptCount val="1"/>
                <c:pt idx="0">
                  <c:v>Chroma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FeatureSet4!$J$6:$P$6</c:f>
              <c:numCache>
                <c:formatCode>General</c:formatCode>
                <c:ptCount val="7"/>
                <c:pt idx="0">
                  <c:v>0.82330588980367314</c:v>
                </c:pt>
                <c:pt idx="1">
                  <c:v>3.9501039501039505</c:v>
                </c:pt>
                <c:pt idx="2">
                  <c:v>19.999999999999996</c:v>
                </c:pt>
                <c:pt idx="3">
                  <c:v>0.93370978415727712</c:v>
                </c:pt>
                <c:pt idx="4">
                  <c:v>2.075364441318444</c:v>
                </c:pt>
                <c:pt idx="5">
                  <c:v>1.3234070972314982</c:v>
                </c:pt>
                <c:pt idx="6">
                  <c:v>6.3998106097969973</c:v>
                </c:pt>
              </c:numCache>
            </c:numRef>
          </c:val>
        </c:ser>
        <c:ser>
          <c:idx val="5"/>
          <c:order val="5"/>
          <c:tx>
            <c:strRef>
              <c:f>FeatureSet4!$I$7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strRef>
              <c:f>FeatureSet4!$J$1:$P$1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FeatureSet4!$J$7:$P$7</c:f>
              <c:numCache>
                <c:formatCode>General</c:formatCode>
                <c:ptCount val="7"/>
                <c:pt idx="0">
                  <c:v>0.18999366687777078</c:v>
                </c:pt>
                <c:pt idx="1">
                  <c:v>0.41580041580041593</c:v>
                </c:pt>
                <c:pt idx="2">
                  <c:v>2.1052631578947367</c:v>
                </c:pt>
                <c:pt idx="3">
                  <c:v>0.10287857727019209</c:v>
                </c:pt>
                <c:pt idx="4">
                  <c:v>0.22802673372579624</c:v>
                </c:pt>
                <c:pt idx="5">
                  <c:v>0.14565672540736768</c:v>
                </c:pt>
                <c:pt idx="6">
                  <c:v>0.69936278087948067</c:v>
                </c:pt>
              </c:numCache>
            </c:numRef>
          </c:val>
        </c:ser>
        <c:gapWidth val="75"/>
        <c:overlap val="100"/>
        <c:axId val="55251712"/>
        <c:axId val="55253248"/>
      </c:barChart>
      <c:catAx>
        <c:axId val="55251712"/>
        <c:scaling>
          <c:orientation val="minMax"/>
        </c:scaling>
        <c:axPos val="b"/>
        <c:majorTickMark val="none"/>
        <c:tickLblPos val="nextTo"/>
        <c:crossAx val="55253248"/>
        <c:crosses val="autoZero"/>
        <c:auto val="1"/>
        <c:lblAlgn val="ctr"/>
        <c:lblOffset val="100"/>
      </c:catAx>
      <c:valAx>
        <c:axId val="55253248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55251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1"/>
          <c:order val="0"/>
          <c:tx>
            <c:strRef>
              <c:f>Tabelle1!$A$56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Tabelle1!$B$56:$J$56</c:f>
              <c:numCache>
                <c:formatCode>General</c:formatCode>
                <c:ptCount val="9"/>
                <c:pt idx="0">
                  <c:v>59.340659340659343</c:v>
                </c:pt>
                <c:pt idx="2">
                  <c:v>51.984346476843811</c:v>
                </c:pt>
                <c:pt idx="5">
                  <c:v>52.139677820637964</c:v>
                </c:pt>
                <c:pt idx="6">
                  <c:v>0</c:v>
                </c:pt>
                <c:pt idx="8">
                  <c:v>62.424177621597579</c:v>
                </c:pt>
              </c:numCache>
            </c:numRef>
          </c:val>
        </c:ser>
        <c:ser>
          <c:idx val="0"/>
          <c:order val="1"/>
          <c:tx>
            <c:strRef>
              <c:f>Tabelle1!$A$55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Tabelle1!$B$55:$J$55</c:f>
              <c:numCache>
                <c:formatCode>General</c:formatCode>
                <c:ptCount val="9"/>
                <c:pt idx="0">
                  <c:v>33.241758241758241</c:v>
                </c:pt>
                <c:pt idx="2">
                  <c:v>29.078670269079538</c:v>
                </c:pt>
                <c:pt idx="5">
                  <c:v>29.246265352144622</c:v>
                </c:pt>
                <c:pt idx="6">
                  <c:v>0</c:v>
                </c:pt>
                <c:pt idx="8">
                  <c:v>34.983917997682347</c:v>
                </c:pt>
              </c:numCache>
            </c:numRef>
          </c:val>
        </c:ser>
        <c:ser>
          <c:idx val="2"/>
          <c:order val="2"/>
          <c:tx>
            <c:strRef>
              <c:f>Tabelle1!$A$57</c:f>
              <c:strCache>
                <c:ptCount val="1"/>
                <c:pt idx="0">
                  <c:v>SpectralCentroid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Tabelle1!$B$57:$J$57</c:f>
              <c:numCache>
                <c:formatCode>General</c:formatCode>
                <c:ptCount val="9"/>
                <c:pt idx="0">
                  <c:v>6.3186813186813184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Tabelle1!$A$58</c:f>
              <c:strCache>
                <c:ptCount val="1"/>
                <c:pt idx="0">
                  <c:v>SpectralRolloff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Tabelle1!$B$58:$J$58</c:f>
              <c:numCache>
                <c:formatCode>General</c:formatCode>
                <c:ptCount val="9"/>
                <c:pt idx="0">
                  <c:v>0.41208791208791212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Tabelle1!$A$59</c:f>
              <c:strCache>
                <c:ptCount val="1"/>
                <c:pt idx="0">
                  <c:v>SpectralFlux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Tabelle1!$B$59:$J$59</c:f>
              <c:numCache>
                <c:formatCode>General</c:formatCode>
                <c:ptCount val="9"/>
                <c:pt idx="0">
                  <c:v>0.27472527472527475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Tabelle1!$A$60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Tabelle1!$B$60:$J$60</c:f>
              <c:numCache>
                <c:formatCode>General</c:formatCode>
                <c:ptCount val="9"/>
                <c:pt idx="0">
                  <c:v>0.41208791208791212</c:v>
                </c:pt>
                <c:pt idx="2">
                  <c:v>5.6093998178731121</c:v>
                </c:pt>
                <c:pt idx="5">
                  <c:v>5.6120165107572086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Tabelle1!$A$61</c:f>
              <c:strCache>
                <c:ptCount val="1"/>
                <c:pt idx="0">
                  <c:v>HammingWindow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Tabelle1!$B$61:$J$61</c:f>
              <c:numCache>
                <c:formatCode>General</c:formatCode>
                <c:ptCount val="9"/>
                <c:pt idx="0">
                  <c:v>0</c:v>
                </c:pt>
                <c:pt idx="2">
                  <c:v>0.36172590806143196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Tabelle1!$A$62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Tabelle1!$B$62:$J$62</c:f>
              <c:numCache>
                <c:formatCode>General</c:formatCode>
                <c:ptCount val="9"/>
                <c:pt idx="0">
                  <c:v>0</c:v>
                </c:pt>
                <c:pt idx="2">
                  <c:v>1.4804881674700672</c:v>
                </c:pt>
                <c:pt idx="5">
                  <c:v>1.4844478657517617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Tabelle1!$A$63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Tabelle1!$B$63:$J$63</c:f>
              <c:numCache>
                <c:formatCode>General</c:formatCode>
                <c:ptCount val="9"/>
                <c:pt idx="0">
                  <c:v>0</c:v>
                </c:pt>
                <c:pt idx="2">
                  <c:v>11.485369360672026</c:v>
                </c:pt>
                <c:pt idx="5">
                  <c:v>11.51759245070844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9"/>
          <c:tx>
            <c:strRef>
              <c:f>Tabelle1!$A$65</c:f>
              <c:strCache>
                <c:ptCount val="1"/>
                <c:pt idx="0">
                  <c:v>RootMeanSquare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Tabelle1!$B$65:$J$65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93.087006901623454</c:v>
                </c:pt>
                <c:pt idx="8">
                  <c:v>0</c:v>
                </c:pt>
              </c:numCache>
            </c:numRef>
          </c:val>
        </c:ser>
        <c:ser>
          <c:idx val="9"/>
          <c:order val="10"/>
          <c:tx>
            <c:strRef>
              <c:f>Tabelle1!$A$64</c:f>
              <c:strCache>
                <c:ptCount val="1"/>
                <c:pt idx="0">
                  <c:v>ZeroCrossingRate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Tabelle1!$B$64:$J$64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6.339188303284379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Tabelle1!$A$66</c:f>
              <c:strCache>
                <c:ptCount val="1"/>
                <c:pt idx="0">
                  <c:v>LowEnergy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Tabelle1!$B$66:$J$66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0.57380479509217897</c:v>
                </c:pt>
                <c:pt idx="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Tabelle1!$A$67</c:f>
              <c:strCache>
                <c:ptCount val="1"/>
                <c:pt idx="0">
                  <c:v>SpectralCrestFactor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Tabelle1!$B$67:$J$67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0.57955895144766911</c:v>
                </c:pt>
              </c:numCache>
            </c:numRef>
          </c:val>
        </c:ser>
        <c:ser>
          <c:idx val="13"/>
          <c:order val="13"/>
          <c:tx>
            <c:strRef>
              <c:f>Tabelle1!$A$68</c:f>
              <c:strCache>
                <c:ptCount val="1"/>
                <c:pt idx="0">
                  <c:v>SubBandEnergyRatio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Tabelle1!$B$68:$J$68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0.97575706784495397</c:v>
                </c:pt>
              </c:numCache>
            </c:numRef>
          </c:val>
        </c:ser>
        <c:ser>
          <c:idx val="14"/>
          <c:order val="14"/>
          <c:tx>
            <c:strRef>
              <c:f>Tabelle1!$A$69</c:f>
              <c:strCache>
                <c:ptCount val="1"/>
                <c:pt idx="0">
                  <c:v>Chroma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Tabelle1!$B$69:$J$69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0.93370978415727701</c:v>
                </c:pt>
              </c:numCache>
            </c:numRef>
          </c:val>
        </c:ser>
        <c:ser>
          <c:idx val="15"/>
          <c:order val="15"/>
          <c:tx>
            <c:strRef>
              <c:f>Tabelle1!$A$70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strRef>
              <c:f>Tabelle1!$B$54:$J$54</c:f>
              <c:strCache>
                <c:ptCount val="9"/>
                <c:pt idx="0">
                  <c:v>FeatureSet 1</c:v>
                </c:pt>
                <c:pt idx="2">
                  <c:v>FeatureSet 2</c:v>
                </c:pt>
                <c:pt idx="5">
                  <c:v>FeatureSet 2d</c:v>
                </c:pt>
                <c:pt idx="6">
                  <c:v>FeatureSet 3</c:v>
                </c:pt>
                <c:pt idx="8">
                  <c:v>FeatureSet 4</c:v>
                </c:pt>
              </c:strCache>
            </c:strRef>
          </c:cat>
          <c:val>
            <c:numRef>
              <c:f>Tabelle1!$B$70:$J$70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0.10287857727019209</c:v>
                </c:pt>
              </c:numCache>
            </c:numRef>
          </c:val>
        </c:ser>
        <c:gapWidth val="75"/>
        <c:overlap val="100"/>
        <c:axId val="123087488"/>
        <c:axId val="123783808"/>
      </c:barChart>
      <c:catAx>
        <c:axId val="123087488"/>
        <c:scaling>
          <c:orientation val="minMax"/>
        </c:scaling>
        <c:axPos val="b"/>
        <c:majorTickMark val="none"/>
        <c:tickLblPos val="nextTo"/>
        <c:crossAx val="123783808"/>
        <c:crosses val="autoZero"/>
        <c:auto val="1"/>
        <c:lblAlgn val="ctr"/>
        <c:lblOffset val="100"/>
      </c:catAx>
      <c:valAx>
        <c:axId val="123783808"/>
        <c:scaling>
          <c:orientation val="minMax"/>
          <c:max val="100"/>
          <c:min val="5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23087488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8740157499999996" l="0.70000000000000007" r="0.70000000000000007" t="0.7874015749999999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FeatureSet1!$A$2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FeatureSet1!$B$2:$H$2</c:f>
              <c:numCache>
                <c:formatCode>General</c:formatCode>
                <c:ptCount val="7"/>
                <c:pt idx="0">
                  <c:v>8.3800000000000008</c:v>
                </c:pt>
                <c:pt idx="1">
                  <c:v>4.0699999999999994</c:v>
                </c:pt>
                <c:pt idx="2">
                  <c:v>0.21000000000000002</c:v>
                </c:pt>
                <c:pt idx="3">
                  <c:v>1.9359999999999999</c:v>
                </c:pt>
                <c:pt idx="4">
                  <c:v>1.9359999999999999</c:v>
                </c:pt>
                <c:pt idx="5">
                  <c:v>0</c:v>
                </c:pt>
                <c:pt idx="6">
                  <c:v>0.30399999999999999</c:v>
                </c:pt>
              </c:numCache>
            </c:numRef>
          </c:val>
        </c:ser>
        <c:ser>
          <c:idx val="1"/>
          <c:order val="1"/>
          <c:tx>
            <c:strRef>
              <c:f>FeatureSet1!$A$3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FeatureSet1!$B$3:$H$3</c:f>
              <c:numCache>
                <c:formatCode>General</c:formatCode>
                <c:ptCount val="7"/>
                <c:pt idx="0">
                  <c:v>6.919999999999999</c:v>
                </c:pt>
                <c:pt idx="1">
                  <c:v>0.5</c:v>
                </c:pt>
                <c:pt idx="2">
                  <c:v>0.5</c:v>
                </c:pt>
                <c:pt idx="3">
                  <c:v>3.456</c:v>
                </c:pt>
                <c:pt idx="4">
                  <c:v>0.08</c:v>
                </c:pt>
                <c:pt idx="5">
                  <c:v>0</c:v>
                </c:pt>
                <c:pt idx="6">
                  <c:v>0.11600000000000001</c:v>
                </c:pt>
              </c:numCache>
            </c:numRef>
          </c:val>
        </c:ser>
        <c:ser>
          <c:idx val="2"/>
          <c:order val="2"/>
          <c:tx>
            <c:strRef>
              <c:f>FeatureSet1!$A$4</c:f>
              <c:strCache>
                <c:ptCount val="1"/>
                <c:pt idx="0">
                  <c:v>SpectralCentroid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FeatureSet1!$B$4:$H$4</c:f>
              <c:numCache>
                <c:formatCode>General</c:formatCode>
                <c:ptCount val="7"/>
                <c:pt idx="0">
                  <c:v>0.42000000000000004</c:v>
                </c:pt>
                <c:pt idx="1">
                  <c:v>0.16</c:v>
                </c:pt>
                <c:pt idx="2">
                  <c:v>0.16</c:v>
                </c:pt>
                <c:pt idx="3">
                  <c:v>0.36799999999999999</c:v>
                </c:pt>
                <c:pt idx="4">
                  <c:v>0.36799999999999999</c:v>
                </c:pt>
                <c:pt idx="5">
                  <c:v>0</c:v>
                </c:pt>
                <c:pt idx="6">
                  <c:v>1.5736E-2</c:v>
                </c:pt>
              </c:numCache>
            </c:numRef>
          </c:val>
        </c:ser>
        <c:ser>
          <c:idx val="3"/>
          <c:order val="3"/>
          <c:tx>
            <c:strRef>
              <c:f>FeatureSet1!$A$5</c:f>
              <c:strCache>
                <c:ptCount val="1"/>
                <c:pt idx="0">
                  <c:v>SpectralRolloff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FeatureSet1!$B$5:$H$5</c:f>
              <c:numCache>
                <c:formatCode>General</c:formatCode>
                <c:ptCount val="7"/>
                <c:pt idx="0">
                  <c:v>0.39</c:v>
                </c:pt>
                <c:pt idx="1">
                  <c:v>6.0000000000000005E-2</c:v>
                </c:pt>
                <c:pt idx="2">
                  <c:v>6.0000000000000005E-2</c:v>
                </c:pt>
                <c:pt idx="3">
                  <c:v>2.4E-2</c:v>
                </c:pt>
                <c:pt idx="4">
                  <c:v>1.6E-2</c:v>
                </c:pt>
                <c:pt idx="5">
                  <c:v>0</c:v>
                </c:pt>
                <c:pt idx="6">
                  <c:v>2.6304000000000004E-2</c:v>
                </c:pt>
              </c:numCache>
            </c:numRef>
          </c:val>
        </c:ser>
        <c:ser>
          <c:idx val="4"/>
          <c:order val="4"/>
          <c:tx>
            <c:strRef>
              <c:f>FeatureSet1!$A$6</c:f>
              <c:strCache>
                <c:ptCount val="1"/>
                <c:pt idx="0">
                  <c:v>SpectralFlux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FeatureSet1!$B$6:$H$6</c:f>
              <c:numCache>
                <c:formatCode>General</c:formatCode>
                <c:ptCount val="7"/>
                <c:pt idx="0">
                  <c:v>0.21000000000000002</c:v>
                </c:pt>
                <c:pt idx="1">
                  <c:v>3.0000000000000002E-2</c:v>
                </c:pt>
                <c:pt idx="2">
                  <c:v>3.0000000000000002E-2</c:v>
                </c:pt>
                <c:pt idx="3">
                  <c:v>1.6E-2</c:v>
                </c:pt>
                <c:pt idx="4">
                  <c:v>1.6E-2</c:v>
                </c:pt>
                <c:pt idx="5">
                  <c:v>0</c:v>
                </c:pt>
                <c:pt idx="6">
                  <c:v>1.9616000000000001E-2</c:v>
                </c:pt>
              </c:numCache>
            </c:numRef>
          </c:val>
        </c:ser>
        <c:ser>
          <c:idx val="5"/>
          <c:order val="5"/>
          <c:tx>
            <c:strRef>
              <c:f>FeatureSet1!$A$7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FeatureSet1!$B$1:$H$1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FeatureSet1!$B$7:$H$7</c:f>
              <c:numCache>
                <c:formatCode>General</c:formatCode>
                <c:ptCount val="7"/>
                <c:pt idx="0">
                  <c:v>0.8</c:v>
                </c:pt>
                <c:pt idx="1">
                  <c:v>0.49</c:v>
                </c:pt>
                <c:pt idx="2">
                  <c:v>0.49</c:v>
                </c:pt>
                <c:pt idx="3">
                  <c:v>2.4E-2</c:v>
                </c:pt>
                <c:pt idx="4">
                  <c:v>2.4E-2</c:v>
                </c:pt>
                <c:pt idx="5">
                  <c:v>0</c:v>
                </c:pt>
                <c:pt idx="6">
                  <c:v>0.37227199999999999</c:v>
                </c:pt>
              </c:numCache>
            </c:numRef>
          </c:val>
        </c:ser>
        <c:gapWidth val="75"/>
        <c:overlap val="100"/>
        <c:axId val="86030976"/>
        <c:axId val="86053248"/>
      </c:barChart>
      <c:catAx>
        <c:axId val="86030976"/>
        <c:scaling>
          <c:orientation val="minMax"/>
        </c:scaling>
        <c:axPos val="b"/>
        <c:numFmt formatCode="General" sourceLinked="1"/>
        <c:majorTickMark val="none"/>
        <c:tickLblPos val="nextTo"/>
        <c:crossAx val="86053248"/>
        <c:crossesAt val="1.0000000000000015E-3"/>
        <c:auto val="1"/>
        <c:lblAlgn val="ctr"/>
        <c:lblOffset val="100"/>
      </c:catAx>
      <c:valAx>
        <c:axId val="8605324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86030976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FeatureSet1!$I$2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FeatureSet1!$J$2:$P$2</c:f>
              <c:numCache>
                <c:formatCode>General</c:formatCode>
                <c:ptCount val="7"/>
                <c:pt idx="0">
                  <c:v>48.948598130841127</c:v>
                </c:pt>
                <c:pt idx="1">
                  <c:v>76.647834274952913</c:v>
                </c:pt>
                <c:pt idx="2">
                  <c:v>14.482758620689657</c:v>
                </c:pt>
                <c:pt idx="3">
                  <c:v>33.241758241758241</c:v>
                </c:pt>
                <c:pt idx="4">
                  <c:v>79.344262295081961</c:v>
                </c:pt>
                <c:pt idx="5">
                  <c:v>0</c:v>
                </c:pt>
                <c:pt idx="6">
                  <c:v>35.600191116815466</c:v>
                </c:pt>
              </c:numCache>
            </c:numRef>
          </c:val>
        </c:ser>
        <c:ser>
          <c:idx val="1"/>
          <c:order val="1"/>
          <c:tx>
            <c:strRef>
              <c:f>FeatureSet1!$I$3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FeatureSet1!$J$3:$P$3</c:f>
              <c:numCache>
                <c:formatCode>General</c:formatCode>
                <c:ptCount val="7"/>
                <c:pt idx="0">
                  <c:v>40.420560747663544</c:v>
                </c:pt>
                <c:pt idx="1">
                  <c:v>9.4161958568738235</c:v>
                </c:pt>
                <c:pt idx="2">
                  <c:v>34.482758620689651</c:v>
                </c:pt>
                <c:pt idx="3">
                  <c:v>59.340659340659343</c:v>
                </c:pt>
                <c:pt idx="4">
                  <c:v>3.278688524590164</c:v>
                </c:pt>
                <c:pt idx="5">
                  <c:v>0</c:v>
                </c:pt>
                <c:pt idx="6">
                  <c:v>13.584283452469062</c:v>
                </c:pt>
              </c:numCache>
            </c:numRef>
          </c:val>
        </c:ser>
        <c:ser>
          <c:idx val="2"/>
          <c:order val="2"/>
          <c:tx>
            <c:strRef>
              <c:f>FeatureSet1!$I$4</c:f>
              <c:strCache>
                <c:ptCount val="1"/>
                <c:pt idx="0">
                  <c:v>SpectralCentroid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FeatureSet1!$J$4:$P$4</c:f>
              <c:numCache>
                <c:formatCode>General</c:formatCode>
                <c:ptCount val="7"/>
                <c:pt idx="0">
                  <c:v>2.4532710280373835</c:v>
                </c:pt>
                <c:pt idx="1">
                  <c:v>3.0131826741996237</c:v>
                </c:pt>
                <c:pt idx="2">
                  <c:v>11.034482758620689</c:v>
                </c:pt>
                <c:pt idx="3">
                  <c:v>6.3186813186813184</c:v>
                </c:pt>
                <c:pt idx="4">
                  <c:v>15.081967213114753</c:v>
                </c:pt>
                <c:pt idx="5">
                  <c:v>0</c:v>
                </c:pt>
                <c:pt idx="6">
                  <c:v>1.8427783138625269</c:v>
                </c:pt>
              </c:numCache>
            </c:numRef>
          </c:val>
        </c:ser>
        <c:ser>
          <c:idx val="3"/>
          <c:order val="3"/>
          <c:tx>
            <c:strRef>
              <c:f>FeatureSet1!$I$5</c:f>
              <c:strCache>
                <c:ptCount val="1"/>
                <c:pt idx="0">
                  <c:v>SpectralRolloff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FeatureSet1!$J$5:$P$5</c:f>
              <c:numCache>
                <c:formatCode>General</c:formatCode>
                <c:ptCount val="7"/>
                <c:pt idx="0">
                  <c:v>2.27803738317757</c:v>
                </c:pt>
                <c:pt idx="1">
                  <c:v>1.129943502824859</c:v>
                </c:pt>
                <c:pt idx="2">
                  <c:v>4.1379310344827589</c:v>
                </c:pt>
                <c:pt idx="3">
                  <c:v>0.41208791208791207</c:v>
                </c:pt>
                <c:pt idx="4">
                  <c:v>0.65573770491803285</c:v>
                </c:pt>
                <c:pt idx="5">
                  <c:v>0</c:v>
                </c:pt>
                <c:pt idx="6">
                  <c:v>3.0803533787391912</c:v>
                </c:pt>
              </c:numCache>
            </c:numRef>
          </c:val>
        </c:ser>
        <c:ser>
          <c:idx val="4"/>
          <c:order val="4"/>
          <c:tx>
            <c:strRef>
              <c:f>FeatureSet1!$I$6</c:f>
              <c:strCache>
                <c:ptCount val="1"/>
                <c:pt idx="0">
                  <c:v>SpectralFlux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FeatureSet1!$J$6:$P$6</c:f>
              <c:numCache>
                <c:formatCode>General</c:formatCode>
                <c:ptCount val="7"/>
                <c:pt idx="0">
                  <c:v>1.2266355140186918</c:v>
                </c:pt>
                <c:pt idx="1">
                  <c:v>0.5649717514124295</c:v>
                </c:pt>
                <c:pt idx="2">
                  <c:v>2.0689655172413794</c:v>
                </c:pt>
                <c:pt idx="3">
                  <c:v>0.27472527472527475</c:v>
                </c:pt>
                <c:pt idx="4">
                  <c:v>0.65573770491803285</c:v>
                </c:pt>
                <c:pt idx="5">
                  <c:v>0</c:v>
                </c:pt>
                <c:pt idx="6">
                  <c:v>2.2971491741692511</c:v>
                </c:pt>
              </c:numCache>
            </c:numRef>
          </c:val>
        </c:ser>
        <c:ser>
          <c:idx val="5"/>
          <c:order val="5"/>
          <c:tx>
            <c:strRef>
              <c:f>FeatureSet1!$I$7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FeatureSet1!$J$1:$P$1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FeatureSet1!$J$7:$P$7</c:f>
              <c:numCache>
                <c:formatCode>General</c:formatCode>
                <c:ptCount val="7"/>
                <c:pt idx="0">
                  <c:v>4.6728971962616823</c:v>
                </c:pt>
                <c:pt idx="1">
                  <c:v>9.2278719397363478</c:v>
                </c:pt>
                <c:pt idx="2">
                  <c:v>33.793103448275858</c:v>
                </c:pt>
                <c:pt idx="3">
                  <c:v>0.41208791208791207</c:v>
                </c:pt>
                <c:pt idx="4">
                  <c:v>0.98360655737704916</c:v>
                </c:pt>
                <c:pt idx="5">
                  <c:v>0</c:v>
                </c:pt>
                <c:pt idx="6">
                  <c:v>43.595244563944497</c:v>
                </c:pt>
              </c:numCache>
            </c:numRef>
          </c:val>
        </c:ser>
        <c:gapWidth val="75"/>
        <c:overlap val="100"/>
        <c:axId val="90443776"/>
        <c:axId val="90445312"/>
      </c:barChart>
      <c:catAx>
        <c:axId val="90443776"/>
        <c:scaling>
          <c:orientation val="minMax"/>
        </c:scaling>
        <c:axPos val="b"/>
        <c:majorTickMark val="none"/>
        <c:tickLblPos val="nextTo"/>
        <c:crossAx val="90445312"/>
        <c:crosses val="autoZero"/>
        <c:auto val="1"/>
        <c:lblAlgn val="ctr"/>
        <c:lblOffset val="100"/>
      </c:catAx>
      <c:valAx>
        <c:axId val="90445312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90443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FeatureSet2!$B$2:$H$2</c:f>
              <c:numCache>
                <c:formatCode>General</c:formatCode>
                <c:ptCount val="7"/>
                <c:pt idx="0">
                  <c:v>16.819999999999997</c:v>
                </c:pt>
                <c:pt idx="1">
                  <c:v>8.44</c:v>
                </c:pt>
                <c:pt idx="2">
                  <c:v>0.42000000000000004</c:v>
                </c:pt>
                <c:pt idx="3">
                  <c:v>3.8650880000000001</c:v>
                </c:pt>
                <c:pt idx="4">
                  <c:v>3.8656879999999996</c:v>
                </c:pt>
                <c:pt idx="5">
                  <c:v>0.64957600000000004</c:v>
                </c:pt>
                <c:pt idx="6">
                  <c:v>0.64695999999999998</c:v>
                </c:pt>
              </c:numCache>
            </c:numRef>
          </c:val>
        </c:ser>
        <c:ser>
          <c:idx val="1"/>
          <c:order val="1"/>
          <c:tx>
            <c:strRef>
              <c:f>FeatureSet2!$A$3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FeatureSet2!$B$3:$H$3</c:f>
              <c:numCache>
                <c:formatCode>General</c:formatCode>
                <c:ptCount val="7"/>
                <c:pt idx="0">
                  <c:v>13.839999999999998</c:v>
                </c:pt>
                <c:pt idx="1">
                  <c:v>1.0199999999999998</c:v>
                </c:pt>
                <c:pt idx="2">
                  <c:v>0.95</c:v>
                </c:pt>
                <c:pt idx="3">
                  <c:v>6.9096720000000005</c:v>
                </c:pt>
                <c:pt idx="4">
                  <c:v>0.87752799999999997</c:v>
                </c:pt>
                <c:pt idx="5">
                  <c:v>6.8874320000000004</c:v>
                </c:pt>
                <c:pt idx="6">
                  <c:v>0.7823119999999999</c:v>
                </c:pt>
              </c:numCache>
            </c:numRef>
          </c:val>
        </c:ser>
        <c:ser>
          <c:idx val="2"/>
          <c:order val="2"/>
          <c:tx>
            <c:strRef>
              <c:f>FeatureSet2!$A$4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FeatureSet2!$B$4:$H$4</c:f>
              <c:numCache>
                <c:formatCode>General</c:formatCode>
                <c:ptCount val="7"/>
                <c:pt idx="0">
                  <c:v>1.6</c:v>
                </c:pt>
                <c:pt idx="1">
                  <c:v>1.01</c:v>
                </c:pt>
                <c:pt idx="2">
                  <c:v>1.0399999999999998</c:v>
                </c:pt>
                <c:pt idx="3">
                  <c:v>0.74559200000000003</c:v>
                </c:pt>
                <c:pt idx="4">
                  <c:v>0.74463999999999997</c:v>
                </c:pt>
                <c:pt idx="5">
                  <c:v>0.74426400000000004</c:v>
                </c:pt>
                <c:pt idx="6">
                  <c:v>0.74571200000000004</c:v>
                </c:pt>
              </c:numCache>
            </c:numRef>
          </c:val>
        </c:ser>
        <c:ser>
          <c:idx val="3"/>
          <c:order val="3"/>
          <c:tx>
            <c:strRef>
              <c:f>FeatureSet2!$A$5</c:f>
              <c:strCache>
                <c:ptCount val="1"/>
                <c:pt idx="0">
                  <c:v>HammingWindow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FeatureSet2!$B$5:$H$5</c:f>
              <c:numCache>
                <c:formatCode>General</c:formatCode>
                <c:ptCount val="7"/>
                <c:pt idx="0">
                  <c:v>0.47</c:v>
                </c:pt>
                <c:pt idx="1">
                  <c:v>0.6</c:v>
                </c:pt>
                <c:pt idx="2">
                  <c:v>0.61</c:v>
                </c:pt>
                <c:pt idx="3">
                  <c:v>4.8079999999999998E-2</c:v>
                </c:pt>
                <c:pt idx="4">
                  <c:v>4.7503999999999998E-2</c:v>
                </c:pt>
                <c:pt idx="5">
                  <c:v>5.784799999999999E-2</c:v>
                </c:pt>
                <c:pt idx="6">
                  <c:v>5.6360000000000007E-2</c:v>
                </c:pt>
              </c:numCache>
            </c:numRef>
          </c:val>
        </c:ser>
        <c:ser>
          <c:idx val="4"/>
          <c:order val="4"/>
          <c:tx>
            <c:strRef>
              <c:f>FeatureSet2!$A$6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FeatureSet2!$B$6:$H$6</c:f>
              <c:numCache>
                <c:formatCode>General</c:formatCode>
                <c:ptCount val="7"/>
                <c:pt idx="0">
                  <c:v>0.33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0.19678399999999999</c:v>
                </c:pt>
                <c:pt idx="4">
                  <c:v>1.2956799999999999</c:v>
                </c:pt>
                <c:pt idx="5">
                  <c:v>0.18712000000000001</c:v>
                </c:pt>
                <c:pt idx="6">
                  <c:v>0.129576</c:v>
                </c:pt>
              </c:numCache>
            </c:numRef>
          </c:val>
        </c:ser>
        <c:ser>
          <c:idx val="5"/>
          <c:order val="5"/>
          <c:tx>
            <c:strRef>
              <c:f>FeatureSet2!$A$7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FeatureSet2!$B$7:$H$7</c:f>
              <c:numCache>
                <c:formatCode>General</c:formatCode>
                <c:ptCount val="7"/>
                <c:pt idx="0">
                  <c:v>3.5199999999999996</c:v>
                </c:pt>
                <c:pt idx="1">
                  <c:v>3.03</c:v>
                </c:pt>
                <c:pt idx="2">
                  <c:v>2.98</c:v>
                </c:pt>
                <c:pt idx="3">
                  <c:v>1.526616</c:v>
                </c:pt>
                <c:pt idx="4">
                  <c:v>0.84936</c:v>
                </c:pt>
                <c:pt idx="5">
                  <c:v>1.5078480000000001</c:v>
                </c:pt>
                <c:pt idx="6">
                  <c:v>0.85263999999999995</c:v>
                </c:pt>
              </c:numCache>
            </c:numRef>
          </c:val>
        </c:ser>
        <c:gapWidth val="75"/>
        <c:overlap val="100"/>
        <c:axId val="90707456"/>
        <c:axId val="90708992"/>
      </c:barChart>
      <c:catAx>
        <c:axId val="90707456"/>
        <c:scaling>
          <c:orientation val="minMax"/>
        </c:scaling>
        <c:axPos val="b"/>
        <c:numFmt formatCode="General" sourceLinked="1"/>
        <c:majorTickMark val="none"/>
        <c:tickLblPos val="nextTo"/>
        <c:crossAx val="90708992"/>
        <c:crossesAt val="1.0000000000000015E-3"/>
        <c:auto val="1"/>
        <c:lblAlgn val="ctr"/>
        <c:lblOffset val="100"/>
      </c:catAx>
      <c:valAx>
        <c:axId val="907089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90707456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FeatureSet2!$J$2:$P$2</c:f>
              <c:numCache>
                <c:formatCode>General</c:formatCode>
                <c:ptCount val="7"/>
                <c:pt idx="0">
                  <c:v>45.981410606889007</c:v>
                </c:pt>
                <c:pt idx="1">
                  <c:v>58.651841556636562</c:v>
                </c:pt>
                <c:pt idx="2">
                  <c:v>6.6878980891719761</c:v>
                </c:pt>
                <c:pt idx="3">
                  <c:v>29.078670269079534</c:v>
                </c:pt>
                <c:pt idx="4">
                  <c:v>50.331857715743972</c:v>
                </c:pt>
                <c:pt idx="5">
                  <c:v>6.4736924770841151</c:v>
                </c:pt>
                <c:pt idx="6">
                  <c:v>20.132189845529567</c:v>
                </c:pt>
              </c:numCache>
            </c:numRef>
          </c:val>
        </c:ser>
        <c:ser>
          <c:idx val="1"/>
          <c:order val="1"/>
          <c:tx>
            <c:strRef>
              <c:f>FeatureSet2!$I$3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FeatureSet2!$J$3:$P$3</c:f>
              <c:numCache>
                <c:formatCode>General</c:formatCode>
                <c:ptCount val="7"/>
                <c:pt idx="0">
                  <c:v>37.834882449425912</c:v>
                </c:pt>
                <c:pt idx="1">
                  <c:v>7.0882557331480198</c:v>
                </c:pt>
                <c:pt idx="2">
                  <c:v>15.127388535031848</c:v>
                </c:pt>
                <c:pt idx="3">
                  <c:v>51.984346476843825</c:v>
                </c:pt>
                <c:pt idx="4">
                  <c:v>11.425550752564972</c:v>
                </c:pt>
                <c:pt idx="5">
                  <c:v>68.640338813054058</c:v>
                </c:pt>
                <c:pt idx="6">
                  <c:v>24.344091910529126</c:v>
                </c:pt>
              </c:numCache>
            </c:numRef>
          </c:val>
        </c:ser>
        <c:ser>
          <c:idx val="2"/>
          <c:order val="2"/>
          <c:tx>
            <c:strRef>
              <c:f>FeatureSet2!$I$4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FeatureSet2!$J$4:$P$4</c:f>
              <c:numCache>
                <c:formatCode>General</c:formatCode>
                <c:ptCount val="7"/>
                <c:pt idx="0">
                  <c:v>4.3739748496446147</c:v>
                </c:pt>
                <c:pt idx="1">
                  <c:v>7.018763029881864</c:v>
                </c:pt>
                <c:pt idx="2">
                  <c:v>16.560509554140125</c:v>
                </c:pt>
                <c:pt idx="3">
                  <c:v>5.6093998178731113</c:v>
                </c:pt>
                <c:pt idx="4">
                  <c:v>9.6953283683141525</c:v>
                </c:pt>
                <c:pt idx="5">
                  <c:v>7.4173557178290643</c:v>
                </c:pt>
                <c:pt idx="6">
                  <c:v>23.205168100175506</c:v>
                </c:pt>
              </c:numCache>
            </c:numRef>
          </c:val>
        </c:ser>
        <c:ser>
          <c:idx val="3"/>
          <c:order val="3"/>
          <c:tx>
            <c:strRef>
              <c:f>FeatureSet2!$I$5</c:f>
              <c:strCache>
                <c:ptCount val="1"/>
                <c:pt idx="0">
                  <c:v>HammingWindow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FeatureSet2!$J$5:$P$5</c:f>
              <c:numCache>
                <c:formatCode>General</c:formatCode>
                <c:ptCount val="7"/>
                <c:pt idx="0">
                  <c:v>1.2848551120831055</c:v>
                </c:pt>
                <c:pt idx="1">
                  <c:v>4.1695621959694238</c:v>
                </c:pt>
                <c:pt idx="2">
                  <c:v>9.7133757961783456</c:v>
                </c:pt>
                <c:pt idx="3">
                  <c:v>0.36172590806143196</c:v>
                </c:pt>
                <c:pt idx="4">
                  <c:v>0.61850945263267543</c:v>
                </c:pt>
                <c:pt idx="5">
                  <c:v>0.57651477643010496</c:v>
                </c:pt>
                <c:pt idx="6">
                  <c:v>1.7538181953970053</c:v>
                </c:pt>
              </c:numCache>
            </c:numRef>
          </c:val>
        </c:ser>
        <c:ser>
          <c:idx val="4"/>
          <c:order val="4"/>
          <c:tx>
            <c:strRef>
              <c:f>FeatureSet2!$I$6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FeatureSet2!$J$6:$P$6</c:f>
              <c:numCache>
                <c:formatCode>General</c:formatCode>
                <c:ptCount val="7"/>
                <c:pt idx="0">
                  <c:v>0.9021323127392018</c:v>
                </c:pt>
                <c:pt idx="1">
                  <c:v>2.0152883947185547</c:v>
                </c:pt>
                <c:pt idx="2">
                  <c:v>4.4585987261146505</c:v>
                </c:pt>
                <c:pt idx="3">
                  <c:v>1.4804881674700672</c:v>
                </c:pt>
                <c:pt idx="4">
                  <c:v>16.869954689859902</c:v>
                </c:pt>
                <c:pt idx="5">
                  <c:v>1.864843122763125</c:v>
                </c:pt>
                <c:pt idx="6">
                  <c:v>4.0321637062945763</c:v>
                </c:pt>
              </c:numCache>
            </c:numRef>
          </c:val>
        </c:ser>
        <c:ser>
          <c:idx val="5"/>
          <c:order val="5"/>
          <c:tx>
            <c:strRef>
              <c:f>FeatureSet2!$I$7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FeatureSet2!$J$7:$P$7</c:f>
              <c:numCache>
                <c:formatCode>General</c:formatCode>
                <c:ptCount val="7"/>
                <c:pt idx="0">
                  <c:v>9.6227446692181502</c:v>
                </c:pt>
                <c:pt idx="1">
                  <c:v>21.056289089645592</c:v>
                </c:pt>
                <c:pt idx="2">
                  <c:v>47.452229299363061</c:v>
                </c:pt>
                <c:pt idx="3">
                  <c:v>11.485369360672026</c:v>
                </c:pt>
                <c:pt idx="4">
                  <c:v>11.058799020884331</c:v>
                </c:pt>
                <c:pt idx="5">
                  <c:v>15.02725509283953</c:v>
                </c:pt>
                <c:pt idx="6">
                  <c:v>26.532568242074209</c:v>
                </c:pt>
              </c:numCache>
            </c:numRef>
          </c:val>
        </c:ser>
        <c:gapWidth val="75"/>
        <c:overlap val="100"/>
        <c:axId val="90884736"/>
        <c:axId val="90894720"/>
      </c:barChart>
      <c:catAx>
        <c:axId val="90884736"/>
        <c:scaling>
          <c:orientation val="minMax"/>
        </c:scaling>
        <c:axPos val="b"/>
        <c:majorTickMark val="none"/>
        <c:tickLblPos val="nextTo"/>
        <c:crossAx val="90894720"/>
        <c:crosses val="autoZero"/>
        <c:auto val="1"/>
        <c:lblAlgn val="ctr"/>
        <c:lblOffset val="100"/>
      </c:catAx>
      <c:valAx>
        <c:axId val="90894720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90884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FeatureSet2d!$A$2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FeatureSet2d!$B$2:$H$2</c:f>
              <c:numCache>
                <c:formatCode>General</c:formatCode>
                <c:ptCount val="7"/>
                <c:pt idx="0">
                  <c:v>16.819999999999997</c:v>
                </c:pt>
                <c:pt idx="1">
                  <c:v>8.44</c:v>
                </c:pt>
                <c:pt idx="2">
                  <c:v>0.42000000000000004</c:v>
                </c:pt>
                <c:pt idx="3">
                  <c:v>3.8650880000000001</c:v>
                </c:pt>
                <c:pt idx="4">
                  <c:v>3.8656879999999996</c:v>
                </c:pt>
                <c:pt idx="5">
                  <c:v>0.64957600000000004</c:v>
                </c:pt>
                <c:pt idx="6">
                  <c:v>0.64695999999999998</c:v>
                </c:pt>
              </c:numCache>
            </c:numRef>
          </c:val>
        </c:ser>
        <c:ser>
          <c:idx val="1"/>
          <c:order val="1"/>
          <c:tx>
            <c:strRef>
              <c:f>FeatureSet2d!$A$3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FeatureSet2d!$B$3:$H$3</c:f>
              <c:numCache>
                <c:formatCode>General</c:formatCode>
                <c:ptCount val="7"/>
                <c:pt idx="0">
                  <c:v>13.839999999999998</c:v>
                </c:pt>
                <c:pt idx="1">
                  <c:v>1.0199999999999998</c:v>
                </c:pt>
                <c:pt idx="2">
                  <c:v>0.95</c:v>
                </c:pt>
                <c:pt idx="3">
                  <c:v>6.9096720000000005</c:v>
                </c:pt>
                <c:pt idx="4">
                  <c:v>0.87752799999999997</c:v>
                </c:pt>
                <c:pt idx="5">
                  <c:v>6.8874320000000004</c:v>
                </c:pt>
                <c:pt idx="6">
                  <c:v>0.7823119999999999</c:v>
                </c:pt>
              </c:numCache>
            </c:numRef>
          </c:val>
        </c:ser>
        <c:ser>
          <c:idx val="2"/>
          <c:order val="2"/>
          <c:tx>
            <c:strRef>
              <c:f>FeatureSet2d!$A$4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FeatureSet2d!$B$4:$H$4</c:f>
              <c:numCache>
                <c:formatCode>General</c:formatCode>
                <c:ptCount val="7"/>
                <c:pt idx="0">
                  <c:v>1.6</c:v>
                </c:pt>
                <c:pt idx="1">
                  <c:v>1.01</c:v>
                </c:pt>
                <c:pt idx="2">
                  <c:v>1.0399999999999998</c:v>
                </c:pt>
                <c:pt idx="3">
                  <c:v>0.74559200000000003</c:v>
                </c:pt>
                <c:pt idx="4">
                  <c:v>0.74463999999999997</c:v>
                </c:pt>
                <c:pt idx="5">
                  <c:v>0.74426400000000004</c:v>
                </c:pt>
                <c:pt idx="6">
                  <c:v>0.74571200000000004</c:v>
                </c:pt>
              </c:numCache>
            </c:numRef>
          </c:val>
        </c:ser>
        <c:ser>
          <c:idx val="3"/>
          <c:order val="3"/>
          <c:tx>
            <c:strRef>
              <c:f>FeatureSet2d!$A$5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FeatureSet2d!$B$5:$H$5</c:f>
              <c:numCache>
                <c:formatCode>General</c:formatCode>
                <c:ptCount val="7"/>
                <c:pt idx="0">
                  <c:v>0.33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0.19678399999999999</c:v>
                </c:pt>
                <c:pt idx="4">
                  <c:v>1.2956799999999999</c:v>
                </c:pt>
                <c:pt idx="5">
                  <c:v>0.18712000000000001</c:v>
                </c:pt>
                <c:pt idx="6">
                  <c:v>0.129576</c:v>
                </c:pt>
              </c:numCache>
            </c:numRef>
          </c:val>
        </c:ser>
        <c:ser>
          <c:idx val="4"/>
          <c:order val="4"/>
          <c:tx>
            <c:strRef>
              <c:f>FeatureSet2d!$A$6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FeatureSet2d!$B$1:$H$1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FeatureSet2d!$B$6:$H$6</c:f>
              <c:numCache>
                <c:formatCode>General</c:formatCode>
                <c:ptCount val="7"/>
                <c:pt idx="0">
                  <c:v>3.5199999999999996</c:v>
                </c:pt>
                <c:pt idx="1">
                  <c:v>3.03</c:v>
                </c:pt>
                <c:pt idx="2">
                  <c:v>2.98</c:v>
                </c:pt>
                <c:pt idx="3">
                  <c:v>1.526616</c:v>
                </c:pt>
                <c:pt idx="4">
                  <c:v>0.84936</c:v>
                </c:pt>
                <c:pt idx="5">
                  <c:v>1.5078480000000001</c:v>
                </c:pt>
                <c:pt idx="6">
                  <c:v>0.85263999999999995</c:v>
                </c:pt>
              </c:numCache>
            </c:numRef>
          </c:val>
        </c:ser>
        <c:gapWidth val="75"/>
        <c:overlap val="100"/>
        <c:axId val="91049344"/>
        <c:axId val="91137152"/>
      </c:barChart>
      <c:catAx>
        <c:axId val="91049344"/>
        <c:scaling>
          <c:orientation val="minMax"/>
        </c:scaling>
        <c:axPos val="b"/>
        <c:numFmt formatCode="General" sourceLinked="1"/>
        <c:majorTickMark val="none"/>
        <c:tickLblPos val="nextTo"/>
        <c:crossAx val="91137152"/>
        <c:crossesAt val="1.0000000000000022E-3"/>
        <c:auto val="1"/>
        <c:lblAlgn val="ctr"/>
        <c:lblOffset val="100"/>
      </c:catAx>
      <c:valAx>
        <c:axId val="9113715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91049344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FeatureSet2d!$I$2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FeatureSet2d!$J$2:$P$2</c:f>
              <c:numCache>
                <c:formatCode>General</c:formatCode>
                <c:ptCount val="7"/>
                <c:pt idx="0">
                  <c:v>46.579894765992798</c:v>
                </c:pt>
                <c:pt idx="1">
                  <c:v>61.203770848440911</c:v>
                </c:pt>
                <c:pt idx="2">
                  <c:v>7.4074074074074083</c:v>
                </c:pt>
                <c:pt idx="3">
                  <c:v>29.184237216160493</c:v>
                </c:pt>
                <c:pt idx="4">
                  <c:v>50.645102461765497</c:v>
                </c:pt>
                <c:pt idx="5">
                  <c:v>6.5112306841054339</c:v>
                </c:pt>
                <c:pt idx="6">
                  <c:v>20.491574813125553</c:v>
                </c:pt>
              </c:numCache>
            </c:numRef>
          </c:val>
        </c:ser>
        <c:ser>
          <c:idx val="1"/>
          <c:order val="1"/>
          <c:tx>
            <c:strRef>
              <c:f>FeatureSet2d!$I$3</c:f>
              <c:strCache>
                <c:ptCount val="1"/>
                <c:pt idx="0">
                  <c:v>AmplitudeOfSpectrum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FeatureSet2d!$J$3:$P$3</c:f>
              <c:numCache>
                <c:formatCode>General</c:formatCode>
                <c:ptCount val="7"/>
                <c:pt idx="0">
                  <c:v>38.327333148712263</c:v>
                </c:pt>
                <c:pt idx="1">
                  <c:v>7.3966642494561281</c:v>
                </c:pt>
                <c:pt idx="2">
                  <c:v>16.754850088183421</c:v>
                </c:pt>
                <c:pt idx="3">
                  <c:v>52.173069988021524</c:v>
                </c:pt>
                <c:pt idx="4">
                  <c:v>11.496658673195601</c:v>
                </c:pt>
                <c:pt idx="5">
                  <c:v>69.038355131793139</c:v>
                </c:pt>
                <c:pt idx="6">
                  <c:v>24.77866463955403</c:v>
                </c:pt>
              </c:numCache>
            </c:numRef>
          </c:val>
        </c:ser>
        <c:ser>
          <c:idx val="2"/>
          <c:order val="2"/>
          <c:tx>
            <c:strRef>
              <c:f>FeatureSet2d!$I$4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FeatureSet2d!$J$4:$P$4</c:f>
              <c:numCache>
                <c:formatCode>General</c:formatCode>
                <c:ptCount val="7"/>
                <c:pt idx="0">
                  <c:v>4.4309055663251176</c:v>
                </c:pt>
                <c:pt idx="1">
                  <c:v>7.3241479332849906</c:v>
                </c:pt>
                <c:pt idx="2">
                  <c:v>18.342151675485006</c:v>
                </c:pt>
                <c:pt idx="3">
                  <c:v>5.62976413330603</c:v>
                </c:pt>
                <c:pt idx="4">
                  <c:v>9.7556680976656835</c:v>
                </c:pt>
                <c:pt idx="5">
                  <c:v>7.4603658292102031</c:v>
                </c:pt>
                <c:pt idx="6">
                  <c:v>23.619409603446094</c:v>
                </c:pt>
              </c:numCache>
            </c:numRef>
          </c:val>
        </c:ser>
        <c:ser>
          <c:idx val="3"/>
          <c:order val="3"/>
          <c:tx>
            <c:strRef>
              <c:f>FeatureSet2d!$I$5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FeatureSet2d!$J$5:$P$5</c:f>
              <c:numCache>
                <c:formatCode>General</c:formatCode>
                <c:ptCount val="7"/>
                <c:pt idx="0">
                  <c:v>0.91387427305455549</c:v>
                </c:pt>
                <c:pt idx="1">
                  <c:v>2.1029731689630169</c:v>
                </c:pt>
                <c:pt idx="2">
                  <c:v>4.9382716049382722</c:v>
                </c:pt>
                <c:pt idx="3">
                  <c:v>1.485862918604939</c:v>
                </c:pt>
                <c:pt idx="4">
                  <c:v>16.974946337536892</c:v>
                </c:pt>
                <c:pt idx="5">
                  <c:v>1.8756565599865278</c:v>
                </c:pt>
                <c:pt idx="6">
                  <c:v>4.1041429114405164</c:v>
                </c:pt>
              </c:numCache>
            </c:numRef>
          </c:val>
        </c:ser>
        <c:ser>
          <c:idx val="4"/>
          <c:order val="4"/>
          <c:tx>
            <c:strRef>
              <c:f>FeatureSet2d!$I$6</c:f>
              <c:strCache>
                <c:ptCount val="1"/>
                <c:pt idx="0">
                  <c:v>OctaveSpectralContrast</c:v>
                </c:pt>
              </c:strCache>
            </c:strRef>
          </c:tx>
          <c:cat>
            <c:strRef>
              <c:f>FeatureSet2d!$J$1:$P$1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FeatureSet2d!$J$6:$P$6</c:f>
              <c:numCache>
                <c:formatCode>General</c:formatCode>
                <c:ptCount val="7"/>
                <c:pt idx="0">
                  <c:v>9.7479922459152579</c:v>
                </c:pt>
                <c:pt idx="1">
                  <c:v>21.972443799854972</c:v>
                </c:pt>
                <c:pt idx="2">
                  <c:v>52.557319223985893</c:v>
                </c:pt>
                <c:pt idx="3">
                  <c:v>11.527065743907013</c:v>
                </c:pt>
                <c:pt idx="4">
                  <c:v>11.127624429836333</c:v>
                </c:pt>
                <c:pt idx="5">
                  <c:v>15.114391794904694</c:v>
                </c:pt>
                <c:pt idx="6">
                  <c:v>27.006208032433801</c:v>
                </c:pt>
              </c:numCache>
            </c:numRef>
          </c:val>
        </c:ser>
        <c:gapWidth val="75"/>
        <c:overlap val="100"/>
        <c:axId val="102166528"/>
        <c:axId val="102168064"/>
      </c:barChart>
      <c:catAx>
        <c:axId val="102166528"/>
        <c:scaling>
          <c:orientation val="minMax"/>
        </c:scaling>
        <c:axPos val="b"/>
        <c:majorTickMark val="none"/>
        <c:tickLblPos val="nextTo"/>
        <c:crossAx val="102168064"/>
        <c:crosses val="autoZero"/>
        <c:auto val="1"/>
        <c:lblAlgn val="ctr"/>
        <c:lblOffset val="100"/>
      </c:catAx>
      <c:valAx>
        <c:axId val="102168064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</c:title>
        <c:numFmt formatCode="General" sourceLinked="1"/>
        <c:tickLblPos val="nextTo"/>
        <c:crossAx val="102166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FeatureSet3!$A$2</c:f>
              <c:strCache>
                <c:ptCount val="1"/>
                <c:pt idx="0">
                  <c:v>ZeroCrossingRate</c:v>
                </c:pt>
              </c:strCache>
            </c:strRef>
          </c:tx>
          <c:cat>
            <c:strRef>
              <c:f>FeatureSet3!$B$1:$H$1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FeatureSet3!$B$2:$H$2</c:f>
              <c:numCache>
                <c:formatCode>General</c:formatCode>
                <c:ptCount val="7"/>
                <c:pt idx="0">
                  <c:v>1.08</c:v>
                </c:pt>
                <c:pt idx="1">
                  <c:v>0.53</c:v>
                </c:pt>
                <c:pt idx="2">
                  <c:v>0.53</c:v>
                </c:pt>
                <c:pt idx="3">
                  <c:v>0.26205000000000001</c:v>
                </c:pt>
                <c:pt idx="4">
                  <c:v>0.26195999999999997</c:v>
                </c:pt>
                <c:pt idx="5">
                  <c:v>0.26207999999999998</c:v>
                </c:pt>
                <c:pt idx="6">
                  <c:v>0.26200000000000001</c:v>
                </c:pt>
              </c:numCache>
            </c:numRef>
          </c:val>
        </c:ser>
        <c:ser>
          <c:idx val="1"/>
          <c:order val="1"/>
          <c:tx>
            <c:strRef>
              <c:f>FeatureSet3!$A$3</c:f>
              <c:strCache>
                <c:ptCount val="1"/>
                <c:pt idx="0">
                  <c:v>RootMeanSquare</c:v>
                </c:pt>
              </c:strCache>
            </c:strRef>
          </c:tx>
          <c:cat>
            <c:strRef>
              <c:f>FeatureSet3!$B$1:$H$1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FeatureSet3!$B$3:$H$3</c:f>
              <c:numCache>
                <c:formatCode>General</c:formatCode>
                <c:ptCount val="7"/>
                <c:pt idx="0">
                  <c:v>0.59</c:v>
                </c:pt>
                <c:pt idx="1">
                  <c:v>0.04</c:v>
                </c:pt>
                <c:pt idx="2">
                  <c:v>0.04</c:v>
                </c:pt>
                <c:pt idx="3">
                  <c:v>3.8480399999999997</c:v>
                </c:pt>
                <c:pt idx="4">
                  <c:v>3.8260000000000002E-2</c:v>
                </c:pt>
                <c:pt idx="5">
                  <c:v>3.8481999999999998</c:v>
                </c:pt>
                <c:pt idx="6">
                  <c:v>3.8240000000000003E-2</c:v>
                </c:pt>
              </c:numCache>
            </c:numRef>
          </c:val>
        </c:ser>
        <c:ser>
          <c:idx val="2"/>
          <c:order val="2"/>
          <c:tx>
            <c:strRef>
              <c:f>FeatureSet3!$A$4</c:f>
              <c:strCache>
                <c:ptCount val="1"/>
                <c:pt idx="0">
                  <c:v>LowEnergy</c:v>
                </c:pt>
              </c:strCache>
            </c:strRef>
          </c:tx>
          <c:cat>
            <c:strRef>
              <c:f>FeatureSet3!$B$1:$H$1</c:f>
              <c:strCache>
                <c:ptCount val="7"/>
                <c:pt idx="0">
                  <c:v>Unoptimized</c:v>
                </c:pt>
                <c:pt idx="1">
                  <c:v>NEON Autocompiler</c:v>
                </c:pt>
                <c:pt idx="2">
                  <c:v>NEON FFT Optimized</c:v>
                </c:pt>
                <c:pt idx="3">
                  <c:v>DSP</c:v>
                </c:pt>
                <c:pt idx="4">
                  <c:v>DSP MATH Optimized</c:v>
                </c:pt>
                <c:pt idx="5">
                  <c:v>DSP FFT Optimized</c:v>
                </c:pt>
                <c:pt idx="6">
                  <c:v>DSP FFT &amp; MATH Optimized</c:v>
                </c:pt>
              </c:strCache>
            </c:strRef>
          </c:cat>
          <c:val>
            <c:numRef>
              <c:f>FeatureSet3!$B$4:$H$4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0.05</c:v>
                </c:pt>
                <c:pt idx="3">
                  <c:v>2.3720000000000001E-2</c:v>
                </c:pt>
                <c:pt idx="4">
                  <c:v>1.2189999999999999E-2</c:v>
                </c:pt>
                <c:pt idx="5">
                  <c:v>2.3730000000000001E-2</c:v>
                </c:pt>
                <c:pt idx="6">
                  <c:v>1.2160000000000001E-2</c:v>
                </c:pt>
              </c:numCache>
            </c:numRef>
          </c:val>
        </c:ser>
        <c:gapWidth val="75"/>
        <c:overlap val="100"/>
        <c:axId val="56065024"/>
        <c:axId val="56066816"/>
      </c:barChart>
      <c:catAx>
        <c:axId val="56065024"/>
        <c:scaling>
          <c:orientation val="minMax"/>
        </c:scaling>
        <c:axPos val="b"/>
        <c:numFmt formatCode="General" sourceLinked="1"/>
        <c:majorTickMark val="none"/>
        <c:tickLblPos val="nextTo"/>
        <c:crossAx val="56066816"/>
        <c:crossesAt val="1.0000000000000015E-3"/>
        <c:auto val="1"/>
        <c:lblAlgn val="ctr"/>
        <c:lblOffset val="100"/>
      </c:catAx>
      <c:valAx>
        <c:axId val="5606681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</c:title>
        <c:numFmt formatCode="General" sourceLinked="1"/>
        <c:tickLblPos val="nextTo"/>
        <c:crossAx val="56065024"/>
        <c:crosses val="autoZero"/>
        <c:crossBetween val="between"/>
      </c:valAx>
    </c:plotArea>
    <c:legend>
      <c:legendPos val="r"/>
    </c:legend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161925</xdr:rowOff>
    </xdr:from>
    <xdr:to>
      <xdr:col>37</xdr:col>
      <xdr:colOff>1685925</xdr:colOff>
      <xdr:row>50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72</xdr:row>
      <xdr:rowOff>9525</xdr:rowOff>
    </xdr:from>
    <xdr:to>
      <xdr:col>10</xdr:col>
      <xdr:colOff>981074</xdr:colOff>
      <xdr:row>99</xdr:row>
      <xdr:rowOff>85726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8</xdr:row>
      <xdr:rowOff>142875</xdr:rowOff>
    </xdr:from>
    <xdr:to>
      <xdr:col>8</xdr:col>
      <xdr:colOff>19049</xdr:colOff>
      <xdr:row>36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8</xdr:row>
      <xdr:rowOff>142875</xdr:rowOff>
    </xdr:from>
    <xdr:to>
      <xdr:col>16</xdr:col>
      <xdr:colOff>0</xdr:colOff>
      <xdr:row>36</xdr:row>
      <xdr:rowOff>28576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171450</xdr:rowOff>
    </xdr:from>
    <xdr:to>
      <xdr:col>8</xdr:col>
      <xdr:colOff>9525</xdr:colOff>
      <xdr:row>36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8</xdr:row>
      <xdr:rowOff>171450</xdr:rowOff>
    </xdr:from>
    <xdr:to>
      <xdr:col>15</xdr:col>
      <xdr:colOff>19050</xdr:colOff>
      <xdr:row>36</xdr:row>
      <xdr:rowOff>57151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8</xdr:col>
      <xdr:colOff>9525</xdr:colOff>
      <xdr:row>35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7</xdr:row>
      <xdr:rowOff>171450</xdr:rowOff>
    </xdr:from>
    <xdr:to>
      <xdr:col>15</xdr:col>
      <xdr:colOff>19050</xdr:colOff>
      <xdr:row>35</xdr:row>
      <xdr:rowOff>57151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66675</xdr:rowOff>
    </xdr:from>
    <xdr:to>
      <xdr:col>8</xdr:col>
      <xdr:colOff>0</xdr:colOff>
      <xdr:row>32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5</xdr:row>
      <xdr:rowOff>76200</xdr:rowOff>
    </xdr:from>
    <xdr:to>
      <xdr:col>15</xdr:col>
      <xdr:colOff>752475</xdr:colOff>
      <xdr:row>32</xdr:row>
      <xdr:rowOff>152401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114300</xdr:rowOff>
    </xdr:from>
    <xdr:to>
      <xdr:col>6</xdr:col>
      <xdr:colOff>1171575</xdr:colOff>
      <xdr:row>36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1171575</xdr:colOff>
      <xdr:row>8</xdr:row>
      <xdr:rowOff>114300</xdr:rowOff>
    </xdr:from>
    <xdr:to>
      <xdr:col>15</xdr:col>
      <xdr:colOff>9525</xdr:colOff>
      <xdr:row>36</xdr:row>
      <xdr:rowOff>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71"/>
  <sheetViews>
    <sheetView tabSelected="1" topLeftCell="AP1" workbookViewId="0">
      <selection activeCell="K4" sqref="K4"/>
    </sheetView>
  </sheetViews>
  <sheetFormatPr baseColWidth="10" defaultRowHeight="15"/>
  <cols>
    <col min="1" max="1" width="35" bestFit="1" customWidth="1"/>
    <col min="2" max="2" width="12.42578125" bestFit="1" customWidth="1"/>
    <col min="3" max="3" width="12.42578125" customWidth="1"/>
    <col min="4" max="4" width="19" bestFit="1" customWidth="1"/>
    <col min="5" max="6" width="19" customWidth="1"/>
    <col min="7" max="7" width="19.5703125" bestFit="1" customWidth="1"/>
    <col min="8" max="8" width="9" bestFit="1" customWidth="1"/>
    <col min="9" max="9" width="9" customWidth="1"/>
    <col min="10" max="10" width="20" bestFit="1" customWidth="1"/>
    <col min="11" max="11" width="25.42578125" bestFit="1" customWidth="1"/>
    <col min="12" max="12" width="12.42578125" bestFit="1" customWidth="1"/>
    <col min="13" max="13" width="12.42578125" customWidth="1"/>
    <col min="14" max="14" width="19" bestFit="1" customWidth="1"/>
    <col min="15" max="16" width="19" customWidth="1"/>
    <col min="17" max="17" width="19.5703125" bestFit="1" customWidth="1"/>
    <col min="18" max="18" width="9" bestFit="1" customWidth="1"/>
    <col min="19" max="19" width="20" bestFit="1" customWidth="1"/>
    <col min="20" max="20" width="17.7109375" bestFit="1" customWidth="1"/>
    <col min="21" max="21" width="25.42578125" bestFit="1" customWidth="1"/>
    <col min="22" max="22" width="12.42578125" bestFit="1" customWidth="1"/>
    <col min="23" max="23" width="19" bestFit="1" customWidth="1"/>
    <col min="24" max="24" width="19.5703125" bestFit="1" customWidth="1"/>
    <col min="25" max="25" width="9" bestFit="1" customWidth="1"/>
    <col min="26" max="26" width="20" bestFit="1" customWidth="1"/>
    <col min="27" max="27" width="17.7109375" bestFit="1" customWidth="1"/>
    <col min="28" max="28" width="25.42578125" bestFit="1" customWidth="1"/>
    <col min="29" max="29" width="12.42578125" bestFit="1" customWidth="1"/>
    <col min="30" max="30" width="12.42578125" customWidth="1"/>
    <col min="31" max="31" width="19" bestFit="1" customWidth="1"/>
    <col min="32" max="33" width="19" customWidth="1"/>
    <col min="34" max="34" width="19.5703125" bestFit="1" customWidth="1"/>
    <col min="35" max="35" width="9" bestFit="1" customWidth="1"/>
    <col min="36" max="36" width="20" bestFit="1" customWidth="1"/>
    <col min="37" max="37" width="17.7109375" bestFit="1" customWidth="1"/>
    <col min="38" max="38" width="25.42578125" bestFit="1" customWidth="1"/>
    <col min="39" max="39" width="12.42578125" bestFit="1" customWidth="1"/>
    <col min="40" max="40" width="12.42578125" customWidth="1"/>
    <col min="41" max="41" width="19" bestFit="1" customWidth="1"/>
    <col min="42" max="43" width="19" customWidth="1"/>
    <col min="44" max="44" width="19.5703125" bestFit="1" customWidth="1"/>
    <col min="45" max="45" width="12" bestFit="1" customWidth="1"/>
    <col min="46" max="46" width="17.7109375" bestFit="1" customWidth="1"/>
    <col min="47" max="47" width="12.42578125" bestFit="1" customWidth="1"/>
    <col min="48" max="48" width="19" bestFit="1" customWidth="1"/>
    <col min="49" max="49" width="19.5703125" bestFit="1" customWidth="1"/>
    <col min="50" max="50" width="12" bestFit="1" customWidth="1"/>
    <col min="51" max="51" width="17.7109375" bestFit="1" customWidth="1"/>
    <col min="52" max="52" width="12.42578125" bestFit="1" customWidth="1"/>
    <col min="53" max="53" width="19" bestFit="1" customWidth="1"/>
    <col min="54" max="54" width="19.5703125" bestFit="1" customWidth="1"/>
    <col min="55" max="55" width="12" bestFit="1" customWidth="1"/>
    <col min="56" max="56" width="17.7109375" bestFit="1" customWidth="1"/>
    <col min="57" max="57" width="12.42578125" bestFit="1" customWidth="1"/>
    <col min="58" max="58" width="19" bestFit="1" customWidth="1"/>
    <col min="59" max="59" width="19.5703125" bestFit="1" customWidth="1"/>
    <col min="60" max="60" width="12" bestFit="1" customWidth="1"/>
    <col min="61" max="61" width="17.7109375" bestFit="1" customWidth="1"/>
  </cols>
  <sheetData>
    <row r="1" spans="1:68">
      <c r="A1" s="2"/>
      <c r="B1" s="16" t="s">
        <v>2</v>
      </c>
      <c r="C1" s="17"/>
      <c r="D1" s="17"/>
      <c r="E1" s="17"/>
      <c r="F1" s="17"/>
      <c r="G1" s="17"/>
      <c r="H1" s="17"/>
      <c r="I1" s="17"/>
      <c r="J1" s="17"/>
      <c r="K1" s="18"/>
      <c r="L1" s="16" t="s">
        <v>3</v>
      </c>
      <c r="M1" s="17"/>
      <c r="N1" s="17"/>
      <c r="O1" s="17"/>
      <c r="P1" s="17"/>
      <c r="Q1" s="17"/>
      <c r="R1" s="17"/>
      <c r="S1" s="17"/>
      <c r="T1" s="17"/>
      <c r="U1" s="18"/>
      <c r="V1" s="16" t="s">
        <v>32</v>
      </c>
      <c r="W1" s="17"/>
      <c r="X1" s="17"/>
      <c r="Y1" s="17"/>
      <c r="Z1" s="17"/>
      <c r="AA1" s="17"/>
      <c r="AB1" s="18"/>
      <c r="AC1" s="16" t="s">
        <v>4</v>
      </c>
      <c r="AD1" s="17"/>
      <c r="AE1" s="17"/>
      <c r="AF1" s="17"/>
      <c r="AG1" s="17"/>
      <c r="AH1" s="17"/>
      <c r="AI1" s="17"/>
      <c r="AJ1" s="17"/>
      <c r="AK1" s="17"/>
      <c r="AL1" s="18"/>
      <c r="AM1" s="20" t="s">
        <v>5</v>
      </c>
      <c r="AN1" s="20"/>
      <c r="AO1" s="20"/>
      <c r="AP1" s="20"/>
      <c r="AQ1" s="20"/>
      <c r="AR1" s="20"/>
      <c r="AS1" s="20"/>
      <c r="AT1" s="20"/>
      <c r="AU1" s="20"/>
      <c r="AV1" s="20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</row>
    <row r="2" spans="1:68">
      <c r="A2" s="2"/>
      <c r="B2" s="1" t="s">
        <v>0</v>
      </c>
      <c r="C2" s="1" t="s">
        <v>33</v>
      </c>
      <c r="D2" s="1" t="s">
        <v>1</v>
      </c>
      <c r="E2" s="1" t="s">
        <v>36</v>
      </c>
      <c r="F2" s="1" t="s">
        <v>35</v>
      </c>
      <c r="G2" s="1" t="s">
        <v>34</v>
      </c>
      <c r="H2" s="1" t="s">
        <v>23</v>
      </c>
      <c r="I2" s="1" t="s">
        <v>37</v>
      </c>
      <c r="J2" s="1" t="s">
        <v>29</v>
      </c>
      <c r="K2" s="1" t="s">
        <v>30</v>
      </c>
      <c r="L2" s="1" t="s">
        <v>0</v>
      </c>
      <c r="M2" s="1" t="s">
        <v>33</v>
      </c>
      <c r="N2" s="1" t="s">
        <v>1</v>
      </c>
      <c r="O2" s="1" t="s">
        <v>36</v>
      </c>
      <c r="P2" s="1" t="s">
        <v>35</v>
      </c>
      <c r="Q2" s="1" t="s">
        <v>34</v>
      </c>
      <c r="R2" s="1" t="s">
        <v>23</v>
      </c>
      <c r="S2" s="1" t="s">
        <v>29</v>
      </c>
      <c r="T2" s="1" t="s">
        <v>24</v>
      </c>
      <c r="U2" s="1" t="s">
        <v>30</v>
      </c>
      <c r="V2" s="1" t="s">
        <v>0</v>
      </c>
      <c r="W2" s="1" t="s">
        <v>1</v>
      </c>
      <c r="X2" s="1" t="s">
        <v>22</v>
      </c>
      <c r="Y2" s="1" t="s">
        <v>23</v>
      </c>
      <c r="Z2" s="1" t="s">
        <v>29</v>
      </c>
      <c r="AA2" s="1" t="s">
        <v>24</v>
      </c>
      <c r="AB2" s="1" t="s">
        <v>30</v>
      </c>
      <c r="AC2" s="1" t="s">
        <v>0</v>
      </c>
      <c r="AD2" s="1" t="s">
        <v>33</v>
      </c>
      <c r="AE2" s="1" t="s">
        <v>1</v>
      </c>
      <c r="AF2" s="1" t="s">
        <v>36</v>
      </c>
      <c r="AG2" s="1" t="s">
        <v>35</v>
      </c>
      <c r="AH2" s="1" t="s">
        <v>34</v>
      </c>
      <c r="AI2" s="1" t="s">
        <v>23</v>
      </c>
      <c r="AJ2" s="5" t="s">
        <v>29</v>
      </c>
      <c r="AK2" s="5" t="s">
        <v>24</v>
      </c>
      <c r="AL2" s="5" t="s">
        <v>30</v>
      </c>
      <c r="AM2" s="5" t="s">
        <v>0</v>
      </c>
      <c r="AN2" s="5" t="s">
        <v>33</v>
      </c>
      <c r="AO2" s="5" t="s">
        <v>1</v>
      </c>
      <c r="AP2" s="1" t="s">
        <v>36</v>
      </c>
      <c r="AQ2" s="1" t="s">
        <v>35</v>
      </c>
      <c r="AR2" s="1" t="s">
        <v>34</v>
      </c>
      <c r="AS2" s="12" t="s">
        <v>23</v>
      </c>
      <c r="AT2" s="12" t="s">
        <v>29</v>
      </c>
      <c r="AU2" s="12" t="s">
        <v>24</v>
      </c>
      <c r="AV2" s="1" t="s">
        <v>30</v>
      </c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"/>
      <c r="BP2" s="2"/>
    </row>
    <row r="3" spans="1:68">
      <c r="A3" s="1" t="s">
        <v>6</v>
      </c>
      <c r="B3" s="1">
        <v>0.83799999999999997</v>
      </c>
      <c r="C3" s="1">
        <v>0.41899999999999998</v>
      </c>
      <c r="D3" s="1">
        <v>0.40699999999999997</v>
      </c>
      <c r="E3" s="1">
        <v>0.61499999999999999</v>
      </c>
      <c r="F3" s="1">
        <v>0.187</v>
      </c>
      <c r="G3" s="1">
        <v>2.1000000000000001E-2</v>
      </c>
      <c r="H3" s="1">
        <v>0.24199999999999999</v>
      </c>
      <c r="I3" s="1">
        <v>0.24199999999999999</v>
      </c>
      <c r="J3" s="1">
        <v>0.24199999999999999</v>
      </c>
      <c r="K3" s="1">
        <v>3.7999999999999999E-2</v>
      </c>
      <c r="L3" s="1">
        <v>1.6819999999999999</v>
      </c>
      <c r="M3" s="1">
        <v>0.83799999999999997</v>
      </c>
      <c r="N3" s="1">
        <v>0.84399999999999997</v>
      </c>
      <c r="O3" s="1">
        <v>0.38400000000000001</v>
      </c>
      <c r="P3" s="1">
        <v>0.373</v>
      </c>
      <c r="Q3" s="1">
        <v>4.2000000000000003E-2</v>
      </c>
      <c r="R3" s="1">
        <v>0.48313600000000001</v>
      </c>
      <c r="S3" s="1">
        <v>0.483211</v>
      </c>
      <c r="T3" s="1">
        <v>8.1197000000000005E-2</v>
      </c>
      <c r="U3" s="1">
        <v>8.0869999999999997E-2</v>
      </c>
      <c r="V3" s="1">
        <v>1.3280000000000001</v>
      </c>
      <c r="W3" s="1">
        <v>0.74199999999999999</v>
      </c>
      <c r="X3" s="1">
        <v>3.5999999999999997E-2</v>
      </c>
      <c r="Y3" s="1">
        <v>0.242391</v>
      </c>
      <c r="Z3" s="1">
        <v>0.24219099999999999</v>
      </c>
      <c r="AA3" s="1">
        <v>4.0006E-2</v>
      </c>
      <c r="AB3" s="1">
        <v>4.0412999999999998E-2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0.83699999999999997</v>
      </c>
      <c r="AN3" s="1">
        <v>0.41899999999999998</v>
      </c>
      <c r="AO3" s="1">
        <v>0.40699999999999997</v>
      </c>
      <c r="AP3" s="1">
        <v>0.61399999999999999</v>
      </c>
      <c r="AQ3" s="1">
        <v>0.192</v>
      </c>
      <c r="AR3" s="1">
        <v>2.1000000000000001E-2</v>
      </c>
      <c r="AS3" s="1">
        <v>0.242116</v>
      </c>
      <c r="AT3" s="1">
        <v>0.242147</v>
      </c>
      <c r="AU3" s="1">
        <v>3.9599000000000002E-2</v>
      </c>
      <c r="AV3" s="1">
        <v>3.8197000000000002E-2</v>
      </c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1" t="s">
        <v>21</v>
      </c>
      <c r="B4" s="1">
        <v>0.69199999999999995</v>
      </c>
      <c r="C4" s="1">
        <v>5.0999999999999997E-2</v>
      </c>
      <c r="D4" s="1">
        <v>0.05</v>
      </c>
      <c r="E4" s="1">
        <v>0.05</v>
      </c>
      <c r="F4" s="1">
        <v>0.05</v>
      </c>
      <c r="G4" s="1">
        <v>0.05</v>
      </c>
      <c r="H4" s="1">
        <v>0.432</v>
      </c>
      <c r="I4" s="1">
        <v>9.8000000000000004E-2</v>
      </c>
      <c r="J4" s="1">
        <v>0.01</v>
      </c>
      <c r="K4" s="1">
        <v>1.4500000000000001E-2</v>
      </c>
      <c r="L4" s="1">
        <v>1.3839999999999999</v>
      </c>
      <c r="M4" s="1">
        <v>0.10199999999999999</v>
      </c>
      <c r="N4" s="1">
        <v>0.10199999999999999</v>
      </c>
      <c r="O4" s="1">
        <v>0.10199999999999999</v>
      </c>
      <c r="P4" s="1">
        <v>0.10199999999999999</v>
      </c>
      <c r="Q4" s="1">
        <v>9.5000000000000001E-2</v>
      </c>
      <c r="R4" s="1">
        <v>0.86370899999999995</v>
      </c>
      <c r="S4" s="1">
        <v>0.109691</v>
      </c>
      <c r="T4" s="1">
        <v>0.86092900000000006</v>
      </c>
      <c r="U4" s="1">
        <v>9.7789000000000001E-2</v>
      </c>
      <c r="V4" s="1">
        <v>0.68899999999999995</v>
      </c>
      <c r="W4" s="1">
        <v>5.1999999999999998E-2</v>
      </c>
      <c r="X4" s="1">
        <v>5.2999999999999999E-2</v>
      </c>
      <c r="Y4" s="1">
        <v>0.43213000000000001</v>
      </c>
      <c r="Z4" s="1">
        <v>5.4856000000000002E-2</v>
      </c>
      <c r="AA4" s="1">
        <v>0.43071199999999998</v>
      </c>
      <c r="AB4" s="1">
        <v>4.8845E-2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0.69199999999999995</v>
      </c>
      <c r="AN4" s="1">
        <v>5.0999999999999997E-2</v>
      </c>
      <c r="AO4" s="1">
        <v>0.05</v>
      </c>
      <c r="AP4" s="1">
        <v>0.05</v>
      </c>
      <c r="AQ4" s="1">
        <v>0.05</v>
      </c>
      <c r="AR4" s="1">
        <v>0.05</v>
      </c>
      <c r="AS4" s="1">
        <v>0.43202400000000002</v>
      </c>
      <c r="AT4" s="1">
        <v>5.4814000000000002E-2</v>
      </c>
      <c r="AU4" s="1">
        <v>0.43060399999999999</v>
      </c>
      <c r="AV4" s="1">
        <v>4.8748E-2</v>
      </c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>
      <c r="A5" s="1" t="s">
        <v>7</v>
      </c>
      <c r="B5" s="1">
        <v>4.2000000000000003E-2</v>
      </c>
      <c r="C5" s="1">
        <v>1.6E-2</v>
      </c>
      <c r="D5" s="1">
        <v>1.6E-2</v>
      </c>
      <c r="E5" s="1">
        <v>1.6E-2</v>
      </c>
      <c r="F5" s="1">
        <v>1.6E-2</v>
      </c>
      <c r="G5" s="1">
        <v>1.6E-2</v>
      </c>
      <c r="H5" s="1">
        <v>4.5999999999999999E-2</v>
      </c>
      <c r="I5" s="1">
        <v>4.5999999999999999E-2</v>
      </c>
      <c r="J5" s="1">
        <v>4.5999999999999999E-2</v>
      </c>
      <c r="K5" s="1">
        <v>1.967E-3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>
      <c r="A6" s="1" t="s">
        <v>8</v>
      </c>
      <c r="B6" s="1">
        <v>3.9E-2</v>
      </c>
      <c r="C6" s="1">
        <v>1.0999999999999999E-2</v>
      </c>
      <c r="D6" s="1">
        <v>6.0000000000000001E-3</v>
      </c>
      <c r="E6" s="1">
        <v>6.0000000000000001E-3</v>
      </c>
      <c r="F6" s="1">
        <v>6.0000000000000001E-3</v>
      </c>
      <c r="G6" s="1">
        <v>6.0000000000000001E-3</v>
      </c>
      <c r="H6" s="1">
        <v>3.0000000000000001E-3</v>
      </c>
      <c r="I6" s="1">
        <v>3.0000000000000001E-3</v>
      </c>
      <c r="J6" s="1">
        <v>2E-3</v>
      </c>
      <c r="K6" s="1">
        <v>3.2880000000000001E-3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>
      <c r="A7" s="1" t="s">
        <v>9</v>
      </c>
      <c r="B7" s="1">
        <v>2.1000000000000001E-2</v>
      </c>
      <c r="C7" s="1">
        <v>1.2999999999999999E-2</v>
      </c>
      <c r="D7" s="1">
        <v>3.0000000000000001E-3</v>
      </c>
      <c r="E7" s="1">
        <v>3.0000000000000001E-3</v>
      </c>
      <c r="F7" s="1">
        <v>3.0000000000000001E-3</v>
      </c>
      <c r="G7" s="1">
        <v>3.0000000000000001E-3</v>
      </c>
      <c r="H7" s="1">
        <v>2E-3</v>
      </c>
      <c r="I7" s="1">
        <v>2E-3</v>
      </c>
      <c r="J7" s="1">
        <v>2E-3</v>
      </c>
      <c r="K7" s="1">
        <v>2.4520000000000002E-3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>
      <c r="A8" s="1" t="s">
        <v>10</v>
      </c>
      <c r="B8" s="1">
        <v>0.08</v>
      </c>
      <c r="C8" s="1">
        <v>5.0999999999999997E-2</v>
      </c>
      <c r="D8" s="1">
        <v>4.9000000000000002E-2</v>
      </c>
      <c r="E8" s="1">
        <v>4.9000000000000002E-2</v>
      </c>
      <c r="F8" s="1">
        <v>4.9000000000000002E-2</v>
      </c>
      <c r="G8" s="1">
        <v>4.9000000000000002E-2</v>
      </c>
      <c r="H8" s="1">
        <v>3.0000000000000001E-3</v>
      </c>
      <c r="I8" s="1">
        <v>3.0000000000000001E-3</v>
      </c>
      <c r="J8" s="1">
        <v>3.0000000000000001E-3</v>
      </c>
      <c r="K8" s="1">
        <v>4.6533999999999999E-2</v>
      </c>
      <c r="L8" s="1">
        <v>0.16</v>
      </c>
      <c r="M8" s="1">
        <v>0.10199999999999999</v>
      </c>
      <c r="N8" s="1">
        <v>0.10100000000000001</v>
      </c>
      <c r="O8" s="1">
        <v>0.10100000000000001</v>
      </c>
      <c r="P8" s="1">
        <v>0.10100000000000001</v>
      </c>
      <c r="Q8" s="1">
        <v>0.104</v>
      </c>
      <c r="R8" s="1">
        <v>9.3199000000000004E-2</v>
      </c>
      <c r="S8" s="1">
        <v>9.3079999999999996E-2</v>
      </c>
      <c r="T8" s="1">
        <v>9.3033000000000005E-2</v>
      </c>
      <c r="U8" s="1">
        <v>9.3214000000000005E-2</v>
      </c>
      <c r="V8" s="1">
        <v>8.6999999999999994E-2</v>
      </c>
      <c r="W8" s="1">
        <v>5.1999999999999998E-2</v>
      </c>
      <c r="X8" s="1">
        <v>4.7E-2</v>
      </c>
      <c r="Y8" s="1">
        <v>4.6511999999999998E-2</v>
      </c>
      <c r="Z8" s="1">
        <v>4.6571000000000001E-2</v>
      </c>
      <c r="AA8" s="1">
        <v>4.6532999999999998E-2</v>
      </c>
      <c r="AB8" s="1">
        <v>4.6561999999999999E-2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>
      <c r="A9" s="1" t="s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/>
      <c r="J9" s="1">
        <v>0</v>
      </c>
      <c r="K9" s="1">
        <v>0</v>
      </c>
      <c r="L9" s="1">
        <v>4.7E-2</v>
      </c>
      <c r="M9" s="1">
        <v>6.3E-2</v>
      </c>
      <c r="N9" s="1">
        <v>0.06</v>
      </c>
      <c r="O9" s="1">
        <v>0.06</v>
      </c>
      <c r="P9" s="1">
        <v>0.06</v>
      </c>
      <c r="Q9" s="1">
        <v>6.0999999999999999E-2</v>
      </c>
      <c r="R9" s="1">
        <v>6.0099999999999997E-3</v>
      </c>
      <c r="S9" s="1">
        <v>5.9379999999999997E-3</v>
      </c>
      <c r="T9" s="1">
        <v>7.2309999999999996E-3</v>
      </c>
      <c r="U9" s="1">
        <v>7.045E-3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>
      <c r="A10" s="1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 s="1">
        <v>0</v>
      </c>
      <c r="K10" s="1">
        <v>0</v>
      </c>
      <c r="L10" s="1">
        <v>3.3000000000000002E-2</v>
      </c>
      <c r="M10" s="1">
        <v>3.1E-2</v>
      </c>
      <c r="N10" s="1">
        <v>2.9000000000000001E-2</v>
      </c>
      <c r="O10" s="1">
        <v>2.9000000000000001E-2</v>
      </c>
      <c r="P10" s="1">
        <v>2.9000000000000001E-2</v>
      </c>
      <c r="Q10" s="1">
        <v>2.8000000000000001E-2</v>
      </c>
      <c r="R10" s="1">
        <v>2.4597999999999998E-2</v>
      </c>
      <c r="S10" s="1">
        <v>0.16195999999999999</v>
      </c>
      <c r="T10" s="1">
        <v>2.3390000000000001E-2</v>
      </c>
      <c r="U10" s="1">
        <v>1.6197E-2</v>
      </c>
      <c r="V10" s="1">
        <v>1.2999999999999999E-2</v>
      </c>
      <c r="W10" s="1">
        <v>1.7999999999999999E-2</v>
      </c>
      <c r="X10" s="1">
        <v>1.4999999999999999E-2</v>
      </c>
      <c r="Y10" s="1">
        <v>1.2303E-2</v>
      </c>
      <c r="Z10" s="1">
        <v>8.1080000000000006E-3</v>
      </c>
      <c r="AA10" s="1">
        <v>1.1698999999999999E-2</v>
      </c>
      <c r="AB10" s="1">
        <v>8.1600000000000006E-3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>
      <c r="A11" s="1" t="s">
        <v>13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  <c r="J11" s="1">
        <v>0</v>
      </c>
      <c r="K11" s="1">
        <v>0</v>
      </c>
      <c r="L11" s="1">
        <v>0.35199999999999998</v>
      </c>
      <c r="M11" s="1">
        <v>0.30299999999999999</v>
      </c>
      <c r="N11" s="1">
        <v>0.30299999999999999</v>
      </c>
      <c r="O11" s="1">
        <v>0.30299999999999999</v>
      </c>
      <c r="P11" s="1">
        <v>0.30299999999999999</v>
      </c>
      <c r="Q11" s="1">
        <v>0.29799999999999999</v>
      </c>
      <c r="R11" s="1">
        <v>0.190827</v>
      </c>
      <c r="S11" s="1">
        <v>0.10617</v>
      </c>
      <c r="T11" s="1">
        <v>0.18848100000000001</v>
      </c>
      <c r="U11" s="1">
        <v>0.10657999999999999</v>
      </c>
      <c r="V11" s="1">
        <v>0.17799999999999999</v>
      </c>
      <c r="W11" s="1">
        <v>0.153</v>
      </c>
      <c r="X11" s="1">
        <v>0.154</v>
      </c>
      <c r="Y11" s="1">
        <v>9.5457E-2</v>
      </c>
      <c r="Z11" s="1">
        <v>5.3879000000000003E-2</v>
      </c>
      <c r="AA11" s="1">
        <v>9.4097E-2</v>
      </c>
      <c r="AB11" s="1">
        <v>5.3983000000000003E-2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>
      <c r="A12" s="1" t="s">
        <v>14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0.108</v>
      </c>
      <c r="AD12" s="1">
        <v>5.3999999999999999E-2</v>
      </c>
      <c r="AE12" s="1">
        <v>5.2999999999999999E-2</v>
      </c>
      <c r="AF12" s="1">
        <v>5.2999999999999999E-2</v>
      </c>
      <c r="AG12" s="1">
        <v>5.2999999999999999E-2</v>
      </c>
      <c r="AH12" s="1">
        <v>5.2999999999999999E-2</v>
      </c>
      <c r="AI12" s="1">
        <v>2.6204999999999999E-2</v>
      </c>
      <c r="AJ12" s="1">
        <v>2.6196000000000001E-2</v>
      </c>
      <c r="AK12" s="1">
        <v>2.6207999999999999E-2</v>
      </c>
      <c r="AL12" s="1">
        <v>2.6200000000000001E-2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>
      <c r="A13" s="1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5.8999999999999997E-2</v>
      </c>
      <c r="AD13" s="1">
        <v>2.5000000000000001E-2</v>
      </c>
      <c r="AE13" s="1">
        <v>4.0000000000000001E-3</v>
      </c>
      <c r="AF13" s="1">
        <v>4.0000000000000001E-3</v>
      </c>
      <c r="AG13" s="1">
        <v>4.0000000000000001E-3</v>
      </c>
      <c r="AH13" s="1">
        <v>4.0000000000000001E-3</v>
      </c>
      <c r="AI13" s="1">
        <v>0.38480399999999998</v>
      </c>
      <c r="AJ13" s="1">
        <v>3.826E-3</v>
      </c>
      <c r="AK13" s="1">
        <v>0.38482</v>
      </c>
      <c r="AL13" s="1">
        <v>3.8240000000000001E-3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>
      <c r="A14" s="1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/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0.01</v>
      </c>
      <c r="AD14" s="1">
        <v>7.0000000000000001E-3</v>
      </c>
      <c r="AE14" s="1">
        <v>5.0000000000000001E-3</v>
      </c>
      <c r="AF14" s="1">
        <v>5.0000000000000001E-3</v>
      </c>
      <c r="AG14" s="1">
        <v>5.0000000000000001E-3</v>
      </c>
      <c r="AH14" s="1">
        <v>5.0000000000000001E-3</v>
      </c>
      <c r="AI14" s="1">
        <v>2.372E-3</v>
      </c>
      <c r="AJ14" s="1">
        <v>1.219E-3</v>
      </c>
      <c r="AK14" s="1">
        <v>2.3730000000000001E-3</v>
      </c>
      <c r="AL14" s="1">
        <v>1.2160000000000001E-3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/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0.01</v>
      </c>
      <c r="AN15" s="1">
        <v>5.0000000000000001E-3</v>
      </c>
      <c r="AO15" s="1">
        <v>1E-3</v>
      </c>
      <c r="AP15" s="1">
        <v>1E-3</v>
      </c>
      <c r="AQ15" s="1">
        <v>1E-3</v>
      </c>
      <c r="AR15" s="1">
        <v>1E-3</v>
      </c>
      <c r="AS15" s="1">
        <v>4.0109999999999998E-3</v>
      </c>
      <c r="AT15" s="1">
        <v>2.9870000000000001E-3</v>
      </c>
      <c r="AU15" s="1">
        <v>4.0049999999999999E-3</v>
      </c>
      <c r="AV15" s="1">
        <v>2.9889999999999999E-3</v>
      </c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>
      <c r="A16" s="1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2.4E-2</v>
      </c>
      <c r="AN16" s="1">
        <v>1.2E-2</v>
      </c>
      <c r="AO16" s="1">
        <v>2E-3</v>
      </c>
      <c r="AP16" s="1">
        <v>2E-3</v>
      </c>
      <c r="AQ16" s="1">
        <v>2E-3</v>
      </c>
      <c r="AR16" s="1">
        <v>2E-3</v>
      </c>
      <c r="AS16" s="1">
        <v>6.7530000000000003E-3</v>
      </c>
      <c r="AT16" s="1">
        <v>4.2469999999999999E-3</v>
      </c>
      <c r="AU16" s="1">
        <v>6.7549999999999997E-3</v>
      </c>
      <c r="AV16" s="1">
        <v>4.2469999999999999E-3</v>
      </c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>
      <c r="A17" s="1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/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1.2999999999999999E-2</v>
      </c>
      <c r="AN17" s="1">
        <v>0.02</v>
      </c>
      <c r="AO17" s="1">
        <v>1.9E-2</v>
      </c>
      <c r="AP17" s="1">
        <v>1.9E-2</v>
      </c>
      <c r="AQ17" s="1">
        <v>1.9E-2</v>
      </c>
      <c r="AR17" s="1">
        <v>1.9E-2</v>
      </c>
      <c r="AS17" s="1">
        <v>6.4619999999999999E-3</v>
      </c>
      <c r="AT17" s="1">
        <v>6.4619999999999999E-3</v>
      </c>
      <c r="AU17" s="1">
        <v>6.4599999999999996E-3</v>
      </c>
      <c r="AV17" s="1">
        <v>6.4879999999999998E-3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>
      <c r="A18" s="1" t="s">
        <v>20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/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3.0000000000000001E-3</v>
      </c>
      <c r="AN18" s="1">
        <v>2E-3</v>
      </c>
      <c r="AO18" s="1">
        <v>2E-3</v>
      </c>
      <c r="AP18" s="1">
        <v>2E-3</v>
      </c>
      <c r="AQ18" s="1">
        <v>2E-3</v>
      </c>
      <c r="AR18" s="1">
        <v>2E-3</v>
      </c>
      <c r="AS18" s="1">
        <v>7.1199999999999996E-4</v>
      </c>
      <c r="AT18" s="1">
        <v>7.1000000000000002E-4</v>
      </c>
      <c r="AU18" s="1">
        <v>7.1100000000000004E-4</v>
      </c>
      <c r="AV18" s="1">
        <v>7.0899999999999999E-4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5.75" thickBot="1">
      <c r="X19" s="3"/>
      <c r="Y19" s="4"/>
      <c r="Z19" s="4"/>
      <c r="AA19" s="4"/>
      <c r="AB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8">
      <c r="A20" s="6" t="s">
        <v>26</v>
      </c>
      <c r="B20" s="7">
        <v>1000</v>
      </c>
      <c r="C20" s="2"/>
      <c r="X20" s="4"/>
      <c r="Y20" s="4"/>
      <c r="Z20" s="4"/>
      <c r="AA20" s="4"/>
      <c r="AB20" s="4"/>
    </row>
    <row r="21" spans="1:68">
      <c r="A21" s="8" t="s">
        <v>27</v>
      </c>
      <c r="B21" s="9">
        <v>800</v>
      </c>
      <c r="C21" s="2"/>
      <c r="X21" s="4"/>
      <c r="Y21" s="4"/>
      <c r="Z21" s="4"/>
      <c r="AA21" s="4"/>
      <c r="AB21" s="4"/>
    </row>
    <row r="22" spans="1:68" ht="15.75" thickBot="1">
      <c r="A22" s="10" t="s">
        <v>28</v>
      </c>
      <c r="B22" s="11">
        <v>100</v>
      </c>
      <c r="C22" s="2"/>
      <c r="X22" s="4"/>
      <c r="Y22" s="4"/>
      <c r="Z22" s="4"/>
      <c r="AA22" s="4"/>
      <c r="AB22" s="4"/>
    </row>
    <row r="54" spans="1:48">
      <c r="B54" s="13" t="s">
        <v>2</v>
      </c>
      <c r="C54" s="13"/>
      <c r="D54" s="13" t="s">
        <v>3</v>
      </c>
      <c r="E54" s="13"/>
      <c r="F54" s="13"/>
      <c r="G54" s="13" t="s">
        <v>32</v>
      </c>
      <c r="H54" s="13" t="s">
        <v>4</v>
      </c>
      <c r="I54" s="13"/>
      <c r="J54" s="13" t="s">
        <v>5</v>
      </c>
      <c r="K54" s="15"/>
      <c r="N54" s="14"/>
      <c r="O54" s="14"/>
      <c r="P54" s="14"/>
      <c r="Q54" s="14"/>
      <c r="R54" s="14"/>
      <c r="S54" s="14"/>
      <c r="T54" s="14"/>
      <c r="U54" s="15"/>
      <c r="W54" s="14"/>
      <c r="X54" s="14"/>
      <c r="Y54" s="14"/>
      <c r="Z54" s="14"/>
      <c r="AA54" s="14"/>
      <c r="AB54" s="15"/>
      <c r="AE54" s="14"/>
      <c r="AF54" s="14"/>
      <c r="AG54" s="14"/>
      <c r="AH54" s="14"/>
      <c r="AI54" s="14"/>
      <c r="AJ54" s="14"/>
      <c r="AK54" s="14"/>
      <c r="AL54" s="15"/>
      <c r="AO54" s="14"/>
      <c r="AP54" s="14"/>
      <c r="AQ54" s="14"/>
      <c r="AR54" s="14"/>
      <c r="AS54" s="14"/>
      <c r="AT54" s="14"/>
      <c r="AU54" s="14"/>
      <c r="AV54" s="15"/>
    </row>
    <row r="55" spans="1:48">
      <c r="A55" s="1" t="s">
        <v>6</v>
      </c>
      <c r="B55" s="1">
        <f>H3/B$71*100</f>
        <v>33.241758241758241</v>
      </c>
      <c r="C55" s="1"/>
      <c r="D55" s="1">
        <f>R3/D$71*100</f>
        <v>29.078670269079538</v>
      </c>
      <c r="E55" s="2"/>
      <c r="F55" s="2"/>
      <c r="G55">
        <f>Y3/G$71*100</f>
        <v>29.246265352144622</v>
      </c>
      <c r="H55">
        <f>AI3/H$71*100</f>
        <v>0</v>
      </c>
      <c r="J55">
        <f>AS3/J$71*100</f>
        <v>34.983917997682347</v>
      </c>
    </row>
    <row r="56" spans="1:48">
      <c r="A56" s="1" t="s">
        <v>21</v>
      </c>
      <c r="B56" s="1">
        <f t="shared" ref="B56:B70" si="0">H4/B$71*100</f>
        <v>59.340659340659343</v>
      </c>
      <c r="C56" s="1"/>
      <c r="D56" s="1">
        <f>R4/D$71*100</f>
        <v>51.984346476843811</v>
      </c>
      <c r="E56" s="2"/>
      <c r="F56" s="2"/>
      <c r="G56">
        <f>Y4/G$71*100</f>
        <v>52.139677820637964</v>
      </c>
      <c r="H56">
        <f>AI4/H$71*100</f>
        <v>0</v>
      </c>
      <c r="J56">
        <f>AS4/J$71*100</f>
        <v>62.424177621597579</v>
      </c>
    </row>
    <row r="57" spans="1:48">
      <c r="A57" s="1" t="s">
        <v>7</v>
      </c>
      <c r="B57" s="1">
        <f t="shared" si="0"/>
        <v>6.3186813186813184</v>
      </c>
      <c r="C57" s="1"/>
      <c r="D57" s="1">
        <f>R5/D$71*100</f>
        <v>0</v>
      </c>
      <c r="E57" s="2"/>
      <c r="F57" s="2"/>
      <c r="G57">
        <f>Y5/G$71*100</f>
        <v>0</v>
      </c>
      <c r="H57">
        <f>AI5/H$71*100</f>
        <v>0</v>
      </c>
      <c r="J57">
        <f>AS5/J$71*100</f>
        <v>0</v>
      </c>
    </row>
    <row r="58" spans="1:48">
      <c r="A58" s="1" t="s">
        <v>8</v>
      </c>
      <c r="B58" s="1">
        <f t="shared" si="0"/>
        <v>0.41208791208791212</v>
      </c>
      <c r="C58" s="1"/>
      <c r="D58" s="1">
        <f>R6/D$71*100</f>
        <v>0</v>
      </c>
      <c r="E58" s="2"/>
      <c r="F58" s="2"/>
      <c r="G58">
        <f>Y6/G$71*100</f>
        <v>0</v>
      </c>
      <c r="H58">
        <f>AI6/H$71*100</f>
        <v>0</v>
      </c>
      <c r="J58">
        <f>AS6/J$71*100</f>
        <v>0</v>
      </c>
    </row>
    <row r="59" spans="1:48">
      <c r="A59" s="1" t="s">
        <v>9</v>
      </c>
      <c r="B59" s="1">
        <f t="shared" si="0"/>
        <v>0.27472527472527475</v>
      </c>
      <c r="C59" s="1"/>
      <c r="D59" s="1">
        <f>R7/D$71*100</f>
        <v>0</v>
      </c>
      <c r="E59" s="2"/>
      <c r="F59" s="2"/>
      <c r="G59">
        <f>Y7/G$71*100</f>
        <v>0</v>
      </c>
      <c r="H59">
        <f>AI7/H$71*100</f>
        <v>0</v>
      </c>
      <c r="J59">
        <f>AS7/J$71*100</f>
        <v>0</v>
      </c>
    </row>
    <row r="60" spans="1:48">
      <c r="A60" s="1" t="s">
        <v>10</v>
      </c>
      <c r="B60" s="1">
        <f t="shared" si="0"/>
        <v>0.41208791208791212</v>
      </c>
      <c r="C60" s="1"/>
      <c r="D60" s="1">
        <f>R8/D$71*100</f>
        <v>5.6093998178731121</v>
      </c>
      <c r="E60" s="2"/>
      <c r="F60" s="2"/>
      <c r="G60">
        <f>Y8/G$71*100</f>
        <v>5.6120165107572086</v>
      </c>
      <c r="H60">
        <f>AI8/H$71*100</f>
        <v>0</v>
      </c>
      <c r="J60">
        <f>AS8/J$71*100</f>
        <v>0</v>
      </c>
    </row>
    <row r="61" spans="1:48">
      <c r="A61" s="1" t="s">
        <v>11</v>
      </c>
      <c r="B61" s="1">
        <f t="shared" si="0"/>
        <v>0</v>
      </c>
      <c r="C61" s="1"/>
      <c r="D61" s="1">
        <f>R9/D$71*100</f>
        <v>0.36172590806143196</v>
      </c>
      <c r="E61" s="2"/>
      <c r="F61" s="2"/>
      <c r="G61">
        <f>Y9/G$71*100</f>
        <v>0</v>
      </c>
      <c r="H61">
        <f>AI9/H$71*100</f>
        <v>0</v>
      </c>
      <c r="J61">
        <f>AS9/J$71*100</f>
        <v>0</v>
      </c>
    </row>
    <row r="62" spans="1:48">
      <c r="A62" s="1" t="s">
        <v>12</v>
      </c>
      <c r="B62" s="1">
        <f t="shared" si="0"/>
        <v>0</v>
      </c>
      <c r="C62" s="1"/>
      <c r="D62" s="1">
        <f>R10/D$71*100</f>
        <v>1.4804881674700672</v>
      </c>
      <c r="E62" s="2"/>
      <c r="F62" s="2"/>
      <c r="G62">
        <f>Y10/G$71*100</f>
        <v>1.4844478657517617</v>
      </c>
      <c r="H62">
        <f>AI10/H$71*100</f>
        <v>0</v>
      </c>
      <c r="J62">
        <f>AS10/J$71*100</f>
        <v>0</v>
      </c>
    </row>
    <row r="63" spans="1:48">
      <c r="A63" s="1" t="s">
        <v>13</v>
      </c>
      <c r="B63" s="1">
        <f t="shared" si="0"/>
        <v>0</v>
      </c>
      <c r="C63" s="1"/>
      <c r="D63" s="1">
        <f>R11/D$71*100</f>
        <v>11.485369360672026</v>
      </c>
      <c r="E63" s="2"/>
      <c r="F63" s="2"/>
      <c r="G63">
        <f>Y11/G$71*100</f>
        <v>11.51759245070844</v>
      </c>
      <c r="H63">
        <f>AI11/H$71*100</f>
        <v>0</v>
      </c>
      <c r="J63">
        <f>AS11/J$71*100</f>
        <v>0</v>
      </c>
    </row>
    <row r="64" spans="1:48">
      <c r="A64" s="1" t="s">
        <v>14</v>
      </c>
      <c r="B64" s="1">
        <f t="shared" si="0"/>
        <v>0</v>
      </c>
      <c r="C64" s="1"/>
      <c r="D64" s="1">
        <f>R12/D$71*100</f>
        <v>0</v>
      </c>
      <c r="E64" s="2"/>
      <c r="F64" s="2"/>
      <c r="G64">
        <f>Y12/G$71*100</f>
        <v>0</v>
      </c>
      <c r="H64">
        <f>AI12/H$71*100</f>
        <v>6.339188303284379</v>
      </c>
      <c r="J64">
        <f>AS12/J$71*100</f>
        <v>0</v>
      </c>
    </row>
    <row r="65" spans="1:10">
      <c r="A65" s="1" t="s">
        <v>15</v>
      </c>
      <c r="B65" s="1">
        <f t="shared" si="0"/>
        <v>0</v>
      </c>
      <c r="C65" s="1"/>
      <c r="D65" s="1">
        <f>R13/D$71*100</f>
        <v>0</v>
      </c>
      <c r="E65" s="2"/>
      <c r="F65" s="2"/>
      <c r="G65">
        <f>Y13/G$71*100</f>
        <v>0</v>
      </c>
      <c r="H65">
        <f>AI13/H$71*100</f>
        <v>93.087006901623454</v>
      </c>
      <c r="J65">
        <f>AS13/J$71*100</f>
        <v>0</v>
      </c>
    </row>
    <row r="66" spans="1:10">
      <c r="A66" s="1" t="s">
        <v>16</v>
      </c>
      <c r="B66" s="1">
        <f t="shared" si="0"/>
        <v>0</v>
      </c>
      <c r="C66" s="1"/>
      <c r="D66" s="1">
        <f>R14/D$71*100</f>
        <v>0</v>
      </c>
      <c r="E66" s="2"/>
      <c r="F66" s="2"/>
      <c r="G66">
        <f>Y14/G$71*100</f>
        <v>0</v>
      </c>
      <c r="H66">
        <f>AI14/H$71*100</f>
        <v>0.57380479509217897</v>
      </c>
      <c r="J66">
        <f>AS14/J$71*100</f>
        <v>0</v>
      </c>
    </row>
    <row r="67" spans="1:10">
      <c r="A67" s="1" t="s">
        <v>17</v>
      </c>
      <c r="B67" s="1">
        <f t="shared" si="0"/>
        <v>0</v>
      </c>
      <c r="C67" s="1"/>
      <c r="D67" s="1">
        <f>R15/D$71*100</f>
        <v>0</v>
      </c>
      <c r="E67" s="2"/>
      <c r="F67" s="2"/>
      <c r="G67">
        <f>Y15/G$71*100</f>
        <v>0</v>
      </c>
      <c r="H67">
        <f>AI15/H$71*100</f>
        <v>0</v>
      </c>
      <c r="J67">
        <f>AS15/J$71*100</f>
        <v>0.57955895144766911</v>
      </c>
    </row>
    <row r="68" spans="1:10">
      <c r="A68" s="1" t="s">
        <v>18</v>
      </c>
      <c r="B68" s="1">
        <f t="shared" si="0"/>
        <v>0</v>
      </c>
      <c r="C68" s="1"/>
      <c r="D68" s="1">
        <f>R16/D$71*100</f>
        <v>0</v>
      </c>
      <c r="E68" s="2"/>
      <c r="F68" s="2"/>
      <c r="G68">
        <f>Y16/G$71*100</f>
        <v>0</v>
      </c>
      <c r="H68">
        <f>AI16/H$71*100</f>
        <v>0</v>
      </c>
      <c r="J68">
        <f>AS16/J$71*100</f>
        <v>0.97575706784495397</v>
      </c>
    </row>
    <row r="69" spans="1:10">
      <c r="A69" s="1" t="s">
        <v>19</v>
      </c>
      <c r="B69" s="1">
        <f t="shared" si="0"/>
        <v>0</v>
      </c>
      <c r="C69" s="1"/>
      <c r="D69" s="1">
        <f>R17/D$71*100</f>
        <v>0</v>
      </c>
      <c r="E69" s="2"/>
      <c r="F69" s="2"/>
      <c r="G69">
        <f>Y17/G$71*100</f>
        <v>0</v>
      </c>
      <c r="H69">
        <f>AI17/H$71*100</f>
        <v>0</v>
      </c>
      <c r="J69">
        <f>AS17/J$71*100</f>
        <v>0.93370978415727701</v>
      </c>
    </row>
    <row r="70" spans="1:10">
      <c r="A70" s="1" t="s">
        <v>20</v>
      </c>
      <c r="B70" s="1">
        <f t="shared" si="0"/>
        <v>0</v>
      </c>
      <c r="C70" s="1"/>
      <c r="D70" s="1">
        <f>R18/D$71*100</f>
        <v>0</v>
      </c>
      <c r="E70" s="2"/>
      <c r="F70" s="2"/>
      <c r="G70">
        <f>Y18/G$71*100</f>
        <v>0</v>
      </c>
      <c r="H70">
        <f>AI18/H$71*100</f>
        <v>0</v>
      </c>
      <c r="J70">
        <f>AS18/J$71*100</f>
        <v>0.10287857727019209</v>
      </c>
    </row>
    <row r="71" spans="1:10">
      <c r="B71">
        <f>SUM(H3:H18)</f>
        <v>0.72799999999999998</v>
      </c>
      <c r="D71">
        <f>SUM(R3:R18)</f>
        <v>1.6614790000000002</v>
      </c>
      <c r="G71">
        <f>SUM(Y3:Y18)</f>
        <v>0.828793</v>
      </c>
      <c r="H71">
        <f>SUM(AI3:AI18)</f>
        <v>0.41338099999999994</v>
      </c>
      <c r="J71">
        <f>SUM(AS3:AS18)</f>
        <v>0.69207799999999997</v>
      </c>
    </row>
  </sheetData>
  <mergeCells count="9">
    <mergeCell ref="AC1:AL1"/>
    <mergeCell ref="L1:U1"/>
    <mergeCell ref="B1:K1"/>
    <mergeCell ref="BL1:BP1"/>
    <mergeCell ref="AW1:BA1"/>
    <mergeCell ref="BB1:BF1"/>
    <mergeCell ref="BG1:BK1"/>
    <mergeCell ref="AM1:AV1"/>
    <mergeCell ref="V1:AB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opLeftCell="F19" workbookViewId="0">
      <selection sqref="A1:XFD1048576"/>
    </sheetView>
  </sheetViews>
  <sheetFormatPr baseColWidth="10" defaultRowHeight="15"/>
  <cols>
    <col min="1" max="1" width="21.28515625" style="2" bestFit="1" customWidth="1"/>
    <col min="2" max="2" width="12.42578125" style="2" bestFit="1" customWidth="1"/>
    <col min="3" max="3" width="19" style="2" bestFit="1" customWidth="1"/>
    <col min="4" max="4" width="19.5703125" style="2" bestFit="1" customWidth="1"/>
    <col min="5" max="5" width="9" style="2" bestFit="1" customWidth="1"/>
    <col min="6" max="6" width="20.42578125" style="2" bestFit="1" customWidth="1"/>
    <col min="7" max="7" width="17.7109375" style="2" bestFit="1" customWidth="1"/>
    <col min="8" max="8" width="25.42578125" style="2" bestFit="1" customWidth="1"/>
    <col min="9" max="9" width="21.28515625" style="2" bestFit="1" customWidth="1"/>
    <col min="10" max="10" width="12.42578125" style="2" bestFit="1" customWidth="1"/>
    <col min="11" max="11" width="19" style="2" bestFit="1" customWidth="1"/>
    <col min="12" max="12" width="19.5703125" style="2" bestFit="1" customWidth="1"/>
    <col min="13" max="13" width="12" style="2" bestFit="1" customWidth="1"/>
    <col min="14" max="14" width="20" style="2" bestFit="1" customWidth="1"/>
    <col min="15" max="15" width="17.7109375" style="2" bestFit="1" customWidth="1"/>
    <col min="16" max="16" width="25.42578125" style="2" bestFit="1" customWidth="1"/>
    <col min="17" max="16384" width="11.42578125" style="2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31</v>
      </c>
      <c r="G1" s="1" t="s">
        <v>24</v>
      </c>
      <c r="H1" s="2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(Tabelle1!$B$3/Tabelle1!$B$22)*Tabelle1!$B$20</f>
        <v>8.3800000000000008</v>
      </c>
      <c r="C2" s="1">
        <f>(Tabelle1!$D$3/Tabelle1!$B$22)*Tabelle1!$B$20</f>
        <v>4.0699999999999994</v>
      </c>
      <c r="D2" s="1">
        <f>(Tabelle1!$G$3/Tabelle1!$B$22)*Tabelle1!$B$20</f>
        <v>0.21000000000000002</v>
      </c>
      <c r="E2" s="1">
        <f>(Tabelle1!$H$3/Tabelle1!$B$22)*Tabelle1!$B$21</f>
        <v>1.9359999999999999</v>
      </c>
      <c r="F2" s="1">
        <f>(Tabelle1!$J$3/Tabelle1!$B$22)*Tabelle1!$B$21</f>
        <v>1.9359999999999999</v>
      </c>
      <c r="G2" s="1" t="e">
        <f>(Tabelle1!#REF!/Tabelle1!$B$22)*Tabelle1!$B$21</f>
        <v>#REF!</v>
      </c>
      <c r="H2" s="1">
        <f>(Tabelle1!$K$3/Tabelle1!$B$22)*Tabelle1!$B$21</f>
        <v>0.30399999999999999</v>
      </c>
      <c r="I2" s="1" t="s">
        <v>6</v>
      </c>
      <c r="J2" s="1">
        <f>B2*100/J8</f>
        <v>48.948598130841127</v>
      </c>
      <c r="K2" s="1">
        <f>C2*100/K8</f>
        <v>76.647834274952913</v>
      </c>
      <c r="L2" s="1">
        <f>D2*100/L8</f>
        <v>14.482758620689657</v>
      </c>
      <c r="M2" s="1">
        <f>E2*100/M8</f>
        <v>33.241758241758241</v>
      </c>
      <c r="N2" s="1">
        <f>F2*100/N8</f>
        <v>79.344262295081961</v>
      </c>
      <c r="O2" s="1" t="e">
        <f t="shared" ref="O2:P2" si="0">G2*100/O8</f>
        <v>#REF!</v>
      </c>
      <c r="P2" s="1">
        <f t="shared" si="0"/>
        <v>35.600191116815466</v>
      </c>
    </row>
    <row r="3" spans="1:16">
      <c r="A3" s="1" t="s">
        <v>21</v>
      </c>
      <c r="B3" s="1">
        <f>(Tabelle1!$B$4/Tabelle1!$B$22)*Tabelle1!$B$20</f>
        <v>6.919999999999999</v>
      </c>
      <c r="C3" s="1">
        <f>(Tabelle1!$D$4/Tabelle1!$B$22)*Tabelle1!$B$20</f>
        <v>0.5</v>
      </c>
      <c r="D3" s="1">
        <f>(Tabelle1!$G$4/Tabelle1!$B$22)*Tabelle1!$B$20</f>
        <v>0.5</v>
      </c>
      <c r="E3" s="1">
        <f>(Tabelle1!$H$4/Tabelle1!$B$22)*Tabelle1!$B$21</f>
        <v>3.456</v>
      </c>
      <c r="F3" s="1">
        <f>(Tabelle1!$J$4/Tabelle1!$B$22)*Tabelle1!$B$21</f>
        <v>0.08</v>
      </c>
      <c r="G3" s="1" t="e">
        <f>(Tabelle1!#REF!/Tabelle1!$B$22)*Tabelle1!$B$21</f>
        <v>#REF!</v>
      </c>
      <c r="H3" s="1">
        <f>(Tabelle1!$K$4/Tabelle1!$B$22)*Tabelle1!$B$21</f>
        <v>0.11600000000000001</v>
      </c>
      <c r="I3" s="1" t="s">
        <v>21</v>
      </c>
      <c r="J3" s="1">
        <f>B3*100/J8</f>
        <v>40.420560747663544</v>
      </c>
      <c r="K3" s="1">
        <f>C3*100/K8</f>
        <v>9.4161958568738235</v>
      </c>
      <c r="L3" s="1">
        <f>D3*100/L8</f>
        <v>34.482758620689651</v>
      </c>
      <c r="M3" s="1">
        <f>E3*100/M8</f>
        <v>59.340659340659343</v>
      </c>
      <c r="N3" s="1">
        <f>F3*100/N8</f>
        <v>3.278688524590164</v>
      </c>
      <c r="O3" s="1" t="e">
        <f t="shared" ref="O3:P3" si="1">G3*100/O8</f>
        <v>#REF!</v>
      </c>
      <c r="P3" s="1">
        <f t="shared" si="1"/>
        <v>13.584283452469062</v>
      </c>
    </row>
    <row r="4" spans="1:16">
      <c r="A4" s="1" t="s">
        <v>7</v>
      </c>
      <c r="B4" s="1">
        <f>(Tabelle1!$B$5/Tabelle1!$B$22)*Tabelle1!$B$20</f>
        <v>0.42000000000000004</v>
      </c>
      <c r="C4" s="1">
        <f>(Tabelle1!$D$5/Tabelle1!$B$22)*Tabelle1!$B$20</f>
        <v>0.16</v>
      </c>
      <c r="D4" s="1">
        <f>(Tabelle1!$G$5/Tabelle1!$B$22)*Tabelle1!$B$20</f>
        <v>0.16</v>
      </c>
      <c r="E4" s="1">
        <f>(Tabelle1!$H$5/Tabelle1!$B$22)*Tabelle1!$B$21</f>
        <v>0.36799999999999999</v>
      </c>
      <c r="F4" s="1">
        <f>(Tabelle1!$J$5/Tabelle1!$B$22)*Tabelle1!$B$21</f>
        <v>0.36799999999999999</v>
      </c>
      <c r="G4" s="1" t="e">
        <f>(Tabelle1!#REF!/Tabelle1!$B$22)*Tabelle1!$B$21</f>
        <v>#REF!</v>
      </c>
      <c r="H4" s="1">
        <f>(Tabelle1!$K$5/Tabelle1!$B$22)*Tabelle1!$B$21</f>
        <v>1.5736E-2</v>
      </c>
      <c r="I4" s="1" t="s">
        <v>7</v>
      </c>
      <c r="J4" s="1">
        <f>B4*100/J8</f>
        <v>2.4532710280373835</v>
      </c>
      <c r="K4" s="1">
        <f>C4*100/K8</f>
        <v>3.0131826741996237</v>
      </c>
      <c r="L4" s="1">
        <f>D4*100/L8</f>
        <v>11.034482758620689</v>
      </c>
      <c r="M4" s="1">
        <f>E4*100/M8</f>
        <v>6.3186813186813184</v>
      </c>
      <c r="N4" s="1">
        <f>F4*100/N8</f>
        <v>15.081967213114753</v>
      </c>
      <c r="O4" s="1" t="e">
        <f t="shared" ref="O4:P4" si="2">G4*100/O8</f>
        <v>#REF!</v>
      </c>
      <c r="P4" s="1">
        <f t="shared" si="2"/>
        <v>1.8427783138625269</v>
      </c>
    </row>
    <row r="5" spans="1:16">
      <c r="A5" s="1" t="s">
        <v>8</v>
      </c>
      <c r="B5" s="1">
        <f>(Tabelle1!$B$6/Tabelle1!$B$22)*Tabelle1!$B$20</f>
        <v>0.39</v>
      </c>
      <c r="C5" s="1">
        <f>(Tabelle1!$D$6/Tabelle1!$B$22)*Tabelle1!$B$20</f>
        <v>6.0000000000000005E-2</v>
      </c>
      <c r="D5" s="1">
        <f>(Tabelle1!$G$6/Tabelle1!$B$22)*Tabelle1!$B$20</f>
        <v>6.0000000000000005E-2</v>
      </c>
      <c r="E5" s="1">
        <f>(Tabelle1!$H$6/Tabelle1!$B$22)*Tabelle1!$B$21</f>
        <v>2.4E-2</v>
      </c>
      <c r="F5" s="1">
        <f>(Tabelle1!$J$6/Tabelle1!$B$22)*Tabelle1!$B$21</f>
        <v>1.6E-2</v>
      </c>
      <c r="G5" s="1" t="e">
        <f>(Tabelle1!#REF!/Tabelle1!$B$22)*Tabelle1!$B$21</f>
        <v>#REF!</v>
      </c>
      <c r="H5" s="1">
        <f>(Tabelle1!$K$6/Tabelle1!$B$22)*Tabelle1!$B$21</f>
        <v>2.6304000000000004E-2</v>
      </c>
      <c r="I5" s="1" t="s">
        <v>8</v>
      </c>
      <c r="J5" s="1">
        <f>B5*100/J8</f>
        <v>2.27803738317757</v>
      </c>
      <c r="K5" s="1">
        <f>C5*100/K8</f>
        <v>1.129943502824859</v>
      </c>
      <c r="L5" s="1">
        <f>D5*100/L8</f>
        <v>4.1379310344827589</v>
      </c>
      <c r="M5" s="1">
        <f>E5*100/M8</f>
        <v>0.41208791208791207</v>
      </c>
      <c r="N5" s="1">
        <f>F5*100/N8</f>
        <v>0.65573770491803285</v>
      </c>
      <c r="O5" s="1" t="e">
        <f t="shared" ref="O5:P5" si="3">G5*100/O8</f>
        <v>#REF!</v>
      </c>
      <c r="P5" s="1">
        <f t="shared" si="3"/>
        <v>3.0803533787391912</v>
      </c>
    </row>
    <row r="6" spans="1:16">
      <c r="A6" s="1" t="s">
        <v>9</v>
      </c>
      <c r="B6" s="1">
        <f>(Tabelle1!$B$7/Tabelle1!$B$22)*Tabelle1!$B$20</f>
        <v>0.21000000000000002</v>
      </c>
      <c r="C6" s="1">
        <f>(Tabelle1!$D$7/Tabelle1!$B$22)*Tabelle1!$B$20</f>
        <v>3.0000000000000002E-2</v>
      </c>
      <c r="D6" s="1">
        <f>(Tabelle1!$G$7/Tabelle1!$B$22)*Tabelle1!$B$20</f>
        <v>3.0000000000000002E-2</v>
      </c>
      <c r="E6" s="1">
        <f>(Tabelle1!$H$7/Tabelle1!$B$22)*Tabelle1!$B$21</f>
        <v>1.6E-2</v>
      </c>
      <c r="F6" s="1">
        <f>(Tabelle1!$J$7/Tabelle1!$B$22)*Tabelle1!$B$21</f>
        <v>1.6E-2</v>
      </c>
      <c r="G6" s="1" t="e">
        <f>(Tabelle1!#REF!/Tabelle1!$B$22)*Tabelle1!$B$21</f>
        <v>#REF!</v>
      </c>
      <c r="H6" s="1">
        <f>(Tabelle1!$K$7/Tabelle1!$B$22)*Tabelle1!$B$21</f>
        <v>1.9616000000000001E-2</v>
      </c>
      <c r="I6" s="1" t="s">
        <v>9</v>
      </c>
      <c r="J6" s="1">
        <f>B6*100/J8</f>
        <v>1.2266355140186918</v>
      </c>
      <c r="K6" s="1">
        <f>C6*100/K8</f>
        <v>0.5649717514124295</v>
      </c>
      <c r="L6" s="1">
        <f>D6*100/L8</f>
        <v>2.0689655172413794</v>
      </c>
      <c r="M6" s="1">
        <f>E6*100/M8</f>
        <v>0.27472527472527475</v>
      </c>
      <c r="N6" s="1">
        <f>F6*100/N8</f>
        <v>0.65573770491803285</v>
      </c>
      <c r="O6" s="1" t="e">
        <f t="shared" ref="O6:P6" si="4">G6*100/O8</f>
        <v>#REF!</v>
      </c>
      <c r="P6" s="1">
        <f t="shared" si="4"/>
        <v>2.2971491741692511</v>
      </c>
    </row>
    <row r="7" spans="1:16">
      <c r="A7" s="1" t="s">
        <v>10</v>
      </c>
      <c r="B7" s="1">
        <f>(Tabelle1!$B$8/Tabelle1!$B$22)*Tabelle1!$B$20</f>
        <v>0.8</v>
      </c>
      <c r="C7" s="1">
        <f>(Tabelle1!$D$8/Tabelle1!$B$22)*Tabelle1!$B$20</f>
        <v>0.49</v>
      </c>
      <c r="D7" s="1">
        <f>(Tabelle1!$G$8/Tabelle1!$B$22)*Tabelle1!$B$20</f>
        <v>0.49</v>
      </c>
      <c r="E7" s="1">
        <f>(Tabelle1!$H$8/Tabelle1!$B$22)*Tabelle1!$B$21</f>
        <v>2.4E-2</v>
      </c>
      <c r="F7" s="1">
        <f>(Tabelle1!$J$8/Tabelle1!$B$22)*Tabelle1!$B$21</f>
        <v>2.4E-2</v>
      </c>
      <c r="G7" s="1" t="e">
        <f>(Tabelle1!#REF!/Tabelle1!$B$22)*Tabelle1!$B$21</f>
        <v>#REF!</v>
      </c>
      <c r="H7" s="1">
        <f>(Tabelle1!$K$8/Tabelle1!$B$22)*Tabelle1!$B$21</f>
        <v>0.37227199999999999</v>
      </c>
      <c r="I7" s="1" t="s">
        <v>10</v>
      </c>
      <c r="J7" s="1">
        <f>B7*100/J8</f>
        <v>4.6728971962616823</v>
      </c>
      <c r="K7" s="1">
        <f>C7*100/K8</f>
        <v>9.2278719397363478</v>
      </c>
      <c r="L7" s="1">
        <f>D7*100/L8</f>
        <v>33.793103448275858</v>
      </c>
      <c r="M7" s="1">
        <f>E7*100/M8</f>
        <v>0.41208791208791207</v>
      </c>
      <c r="N7" s="1">
        <f>F7*100/N8</f>
        <v>0.98360655737704916</v>
      </c>
      <c r="O7" s="1" t="e">
        <f t="shared" ref="O7:P7" si="5">G7*100/O8</f>
        <v>#REF!</v>
      </c>
      <c r="P7" s="1">
        <f t="shared" si="5"/>
        <v>43.595244563944497</v>
      </c>
    </row>
    <row r="8" spans="1:16">
      <c r="J8" s="2">
        <f>SUM(B2:B7)</f>
        <v>17.12</v>
      </c>
      <c r="K8" s="2">
        <f>SUM(C2:C7)</f>
        <v>5.31</v>
      </c>
      <c r="L8" s="2">
        <f>SUM(D2:D7)</f>
        <v>1.4500000000000002</v>
      </c>
      <c r="M8" s="2">
        <f>SUM(E2:E7)</f>
        <v>5.8239999999999998</v>
      </c>
      <c r="N8" s="2">
        <f>SUM(F2:F7)</f>
        <v>2.44</v>
      </c>
      <c r="O8" s="2" t="e">
        <f t="shared" ref="O8:P8" si="6">SUM(G2:G7)</f>
        <v>#REF!</v>
      </c>
      <c r="P8" s="2">
        <f t="shared" si="6"/>
        <v>0.85392800000000002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B2" sqref="B2"/>
    </sheetView>
  </sheetViews>
  <sheetFormatPr baseColWidth="10" defaultRowHeight="15"/>
  <cols>
    <col min="1" max="1" width="33.855468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9" bestFit="1" customWidth="1"/>
    <col min="6" max="6" width="20" bestFit="1" customWidth="1"/>
    <col min="7" max="7" width="17.7109375" bestFit="1" customWidth="1"/>
    <col min="8" max="8" width="25.42578125" bestFit="1" customWidth="1"/>
    <col min="9" max="9" width="33.8554687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1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Tabelle1!L3/Tabelle1!$B$22*Tabelle1!$B$20</f>
        <v>16.819999999999997</v>
      </c>
      <c r="C2" s="1">
        <f>Tabelle1!N3/Tabelle1!$B$22*Tabelle1!$B$20</f>
        <v>8.44</v>
      </c>
      <c r="D2" s="1">
        <f>Tabelle1!Q3/Tabelle1!$B$22*Tabelle1!$B$20</f>
        <v>0.42000000000000004</v>
      </c>
      <c r="E2" s="1">
        <f>Tabelle1!R3/Tabelle1!$B$22*Tabelle1!$B$21</f>
        <v>3.8650880000000001</v>
      </c>
      <c r="F2" s="1">
        <f>Tabelle1!S3/Tabelle1!$B$22*Tabelle1!$B$21</f>
        <v>3.8656879999999996</v>
      </c>
      <c r="G2" s="1">
        <f>Tabelle1!T3/Tabelle1!$B$22*Tabelle1!$B$21</f>
        <v>0.64957600000000004</v>
      </c>
      <c r="H2" s="1">
        <f>Tabelle1!U3/Tabelle1!$B$22*Tabelle1!$B$21</f>
        <v>0.64695999999999998</v>
      </c>
      <c r="I2" s="1" t="s">
        <v>6</v>
      </c>
      <c r="J2" s="1">
        <f>B2*100/J8</f>
        <v>45.981410606889007</v>
      </c>
      <c r="K2" s="1">
        <f>C2*100/K8</f>
        <v>58.651841556636562</v>
      </c>
      <c r="L2" s="1">
        <f>D2*100/L8</f>
        <v>6.6878980891719761</v>
      </c>
      <c r="M2" s="1">
        <f>E2*100/M8</f>
        <v>29.078670269079534</v>
      </c>
      <c r="N2" s="1">
        <f>F2*100/N8</f>
        <v>50.331857715743972</v>
      </c>
      <c r="O2" s="1">
        <f t="shared" ref="O2:P2" si="0">G2*100/O8</f>
        <v>6.4736924770841151</v>
      </c>
      <c r="P2" s="1">
        <f t="shared" si="0"/>
        <v>20.132189845529567</v>
      </c>
    </row>
    <row r="3" spans="1:16">
      <c r="A3" s="1" t="s">
        <v>21</v>
      </c>
      <c r="B3" s="1">
        <f>Tabelle1!L4/Tabelle1!$B$22*Tabelle1!$B$20</f>
        <v>13.839999999999998</v>
      </c>
      <c r="C3" s="1">
        <f>Tabelle1!N4/Tabelle1!$B$22*Tabelle1!$B$20</f>
        <v>1.0199999999999998</v>
      </c>
      <c r="D3" s="1">
        <f>Tabelle1!Q4/Tabelle1!$B$22*Tabelle1!$B$20</f>
        <v>0.95</v>
      </c>
      <c r="E3" s="1">
        <f>Tabelle1!R4/Tabelle1!$B$22*Tabelle1!$B$21</f>
        <v>6.9096720000000005</v>
      </c>
      <c r="F3" s="1">
        <f>Tabelle1!S4/Tabelle1!$B$22*Tabelle1!$B$21</f>
        <v>0.87752799999999997</v>
      </c>
      <c r="G3" s="1">
        <f>Tabelle1!T4/Tabelle1!$B$22*Tabelle1!$B$21</f>
        <v>6.8874320000000004</v>
      </c>
      <c r="H3" s="1">
        <f>Tabelle1!U4/Tabelle1!$B$22*Tabelle1!$B$21</f>
        <v>0.7823119999999999</v>
      </c>
      <c r="I3" s="1" t="s">
        <v>21</v>
      </c>
      <c r="J3" s="1">
        <f>B3*100/J8</f>
        <v>37.834882449425912</v>
      </c>
      <c r="K3" s="1">
        <f>C3*100/K8</f>
        <v>7.0882557331480198</v>
      </c>
      <c r="L3" s="1">
        <f>D3*100/L8</f>
        <v>15.127388535031848</v>
      </c>
      <c r="M3" s="1">
        <f>E3*100/M8</f>
        <v>51.984346476843825</v>
      </c>
      <c r="N3" s="1">
        <f>F3*100/N8</f>
        <v>11.425550752564972</v>
      </c>
      <c r="O3" s="1">
        <f t="shared" ref="O3:P3" si="1">G3*100/O8</f>
        <v>68.640338813054058</v>
      </c>
      <c r="P3" s="1">
        <f t="shared" si="1"/>
        <v>24.344091910529126</v>
      </c>
    </row>
    <row r="4" spans="1:16">
      <c r="A4" s="1" t="s">
        <v>10</v>
      </c>
      <c r="B4" s="1">
        <f>Tabelle1!L8/Tabelle1!$B$22*Tabelle1!$B$20</f>
        <v>1.6</v>
      </c>
      <c r="C4" s="1">
        <f>Tabelle1!N8/Tabelle1!$B$22*Tabelle1!$B$20</f>
        <v>1.01</v>
      </c>
      <c r="D4" s="1">
        <f>Tabelle1!Q8/Tabelle1!$B$22*Tabelle1!$B$20</f>
        <v>1.0399999999999998</v>
      </c>
      <c r="E4" s="1">
        <f>Tabelle1!R8/Tabelle1!$B$22*Tabelle1!$B$21</f>
        <v>0.74559200000000003</v>
      </c>
      <c r="F4" s="1">
        <f>Tabelle1!S8/Tabelle1!$B$22*Tabelle1!$B$21</f>
        <v>0.74463999999999997</v>
      </c>
      <c r="G4" s="1">
        <f>Tabelle1!T8/Tabelle1!$B$22*Tabelle1!$B$21</f>
        <v>0.74426400000000004</v>
      </c>
      <c r="H4" s="1">
        <f>Tabelle1!U8/Tabelle1!$B$22*Tabelle1!$B$21</f>
        <v>0.74571200000000004</v>
      </c>
      <c r="I4" s="1" t="s">
        <v>10</v>
      </c>
      <c r="J4" s="1">
        <f>B4*100/J8</f>
        <v>4.3739748496446147</v>
      </c>
      <c r="K4" s="1">
        <f>C4*100/K8</f>
        <v>7.018763029881864</v>
      </c>
      <c r="L4" s="1">
        <f>D4*100/L8</f>
        <v>16.560509554140125</v>
      </c>
      <c r="M4" s="1">
        <f>E4*100/M8</f>
        <v>5.6093998178731113</v>
      </c>
      <c r="N4" s="1">
        <f>F4*100/N8</f>
        <v>9.6953283683141525</v>
      </c>
      <c r="O4" s="1">
        <f t="shared" ref="O4:P4" si="2">G4*100/O8</f>
        <v>7.4173557178290643</v>
      </c>
      <c r="P4" s="1">
        <f t="shared" si="2"/>
        <v>23.205168100175506</v>
      </c>
    </row>
    <row r="5" spans="1:16">
      <c r="A5" s="1" t="s">
        <v>11</v>
      </c>
      <c r="B5" s="1">
        <f>Tabelle1!L9/Tabelle1!$B$22*Tabelle1!$B$20</f>
        <v>0.47</v>
      </c>
      <c r="C5" s="1">
        <f>Tabelle1!N9/Tabelle1!$B$22*Tabelle1!$B$20</f>
        <v>0.6</v>
      </c>
      <c r="D5" s="1">
        <f>Tabelle1!Q9/Tabelle1!$B$22*Tabelle1!$B$20</f>
        <v>0.61</v>
      </c>
      <c r="E5" s="1">
        <f>Tabelle1!R9/Tabelle1!$B$22*Tabelle1!$B$21</f>
        <v>4.8079999999999998E-2</v>
      </c>
      <c r="F5" s="1">
        <f>Tabelle1!S9/Tabelle1!$B$22*Tabelle1!$B$21</f>
        <v>4.7503999999999998E-2</v>
      </c>
      <c r="G5" s="1">
        <f>Tabelle1!T9/Tabelle1!$B$22*Tabelle1!$B$21</f>
        <v>5.784799999999999E-2</v>
      </c>
      <c r="H5" s="1">
        <f>Tabelle1!U9/Tabelle1!$B$22*Tabelle1!$B$21</f>
        <v>5.6360000000000007E-2</v>
      </c>
      <c r="I5" s="1" t="s">
        <v>11</v>
      </c>
      <c r="J5" s="1">
        <f>B5*100/J8</f>
        <v>1.2848551120831055</v>
      </c>
      <c r="K5" s="1">
        <f>C5*100/K8</f>
        <v>4.1695621959694238</v>
      </c>
      <c r="L5" s="1">
        <f>D5*100/L8</f>
        <v>9.7133757961783456</v>
      </c>
      <c r="M5" s="1">
        <f>E5*100/M8</f>
        <v>0.36172590806143196</v>
      </c>
      <c r="N5" s="1">
        <f>F5*100/N8</f>
        <v>0.61850945263267543</v>
      </c>
      <c r="O5" s="1">
        <f t="shared" ref="O5:P5" si="3">G5*100/O8</f>
        <v>0.57651477643010496</v>
      </c>
      <c r="P5" s="1">
        <f t="shared" si="3"/>
        <v>1.7538181953970053</v>
      </c>
    </row>
    <row r="6" spans="1:16">
      <c r="A6" s="1" t="s">
        <v>12</v>
      </c>
      <c r="B6" s="1">
        <f>Tabelle1!L10/Tabelle1!$B$22*Tabelle1!$B$20</f>
        <v>0.33</v>
      </c>
      <c r="C6" s="1">
        <f>Tabelle1!N10/Tabelle1!$B$22*Tabelle1!$B$20</f>
        <v>0.28999999999999998</v>
      </c>
      <c r="D6" s="1">
        <f>Tabelle1!Q10/Tabelle1!$B$22*Tabelle1!$B$20</f>
        <v>0.28000000000000003</v>
      </c>
      <c r="E6" s="1">
        <f>Tabelle1!R10/Tabelle1!$B$22*Tabelle1!$B$21</f>
        <v>0.19678399999999999</v>
      </c>
      <c r="F6" s="1">
        <f>Tabelle1!S10/Tabelle1!$B$22*Tabelle1!$B$21</f>
        <v>1.2956799999999999</v>
      </c>
      <c r="G6" s="1">
        <f>Tabelle1!T10/Tabelle1!$B$22*Tabelle1!$B$21</f>
        <v>0.18712000000000001</v>
      </c>
      <c r="H6" s="1">
        <f>Tabelle1!U10/Tabelle1!$B$22*Tabelle1!$B$21</f>
        <v>0.129576</v>
      </c>
      <c r="I6" s="1" t="s">
        <v>12</v>
      </c>
      <c r="J6" s="1">
        <f>B6*100/J8</f>
        <v>0.9021323127392018</v>
      </c>
      <c r="K6" s="1">
        <f>C6*100/K8</f>
        <v>2.0152883947185547</v>
      </c>
      <c r="L6" s="1">
        <f>D6*100/L8</f>
        <v>4.4585987261146505</v>
      </c>
      <c r="M6" s="1">
        <f>E6*100/M8</f>
        <v>1.4804881674700672</v>
      </c>
      <c r="N6" s="1">
        <f>F6*100/N8</f>
        <v>16.869954689859902</v>
      </c>
      <c r="O6" s="1">
        <f t="shared" ref="O6:P6" si="4">G6*100/O8</f>
        <v>1.864843122763125</v>
      </c>
      <c r="P6" s="1">
        <f t="shared" si="4"/>
        <v>4.0321637062945763</v>
      </c>
    </row>
    <row r="7" spans="1:16">
      <c r="A7" s="1" t="s">
        <v>25</v>
      </c>
      <c r="B7" s="1">
        <f>Tabelle1!L11/Tabelle1!$B$22*Tabelle1!$B$20</f>
        <v>3.5199999999999996</v>
      </c>
      <c r="C7" s="1">
        <f>Tabelle1!N11/Tabelle1!$B$22*Tabelle1!$B$20</f>
        <v>3.03</v>
      </c>
      <c r="D7" s="1">
        <f>Tabelle1!Q11/Tabelle1!$B$22*Tabelle1!$B$20</f>
        <v>2.98</v>
      </c>
      <c r="E7" s="1">
        <f>Tabelle1!R11/Tabelle1!$B$22*Tabelle1!$B$21</f>
        <v>1.526616</v>
      </c>
      <c r="F7" s="1">
        <f>Tabelle1!S11/Tabelle1!$B$22*Tabelle1!$B$21</f>
        <v>0.84936</v>
      </c>
      <c r="G7" s="1">
        <f>Tabelle1!T11/Tabelle1!$B$22*Tabelle1!$B$21</f>
        <v>1.5078480000000001</v>
      </c>
      <c r="H7" s="1">
        <f>Tabelle1!U11/Tabelle1!$B$22*Tabelle1!$B$21</f>
        <v>0.85263999999999995</v>
      </c>
      <c r="I7" s="1" t="s">
        <v>25</v>
      </c>
      <c r="J7" s="1">
        <f>B7*100/J8</f>
        <v>9.6227446692181502</v>
      </c>
      <c r="K7" s="1">
        <f>C7*100/K8</f>
        <v>21.056289089645592</v>
      </c>
      <c r="L7" s="1">
        <f>D7*100/L8</f>
        <v>47.452229299363061</v>
      </c>
      <c r="M7" s="1">
        <f>E7*100/M8</f>
        <v>11.485369360672026</v>
      </c>
      <c r="N7" s="1">
        <f>F7*100/N8</f>
        <v>11.058799020884331</v>
      </c>
      <c r="O7" s="1">
        <f t="shared" ref="O7:P7" si="5">G7*100/O8</f>
        <v>15.02725509283953</v>
      </c>
      <c r="P7" s="1">
        <f t="shared" si="5"/>
        <v>26.532568242074209</v>
      </c>
    </row>
    <row r="8" spans="1:16">
      <c r="A8" s="2"/>
      <c r="J8">
        <f>SUM(B2:B7)</f>
        <v>36.58</v>
      </c>
      <c r="K8">
        <f>SUM(C2:C7)</f>
        <v>14.389999999999997</v>
      </c>
      <c r="L8">
        <f>SUM(D2:D7)</f>
        <v>6.2799999999999994</v>
      </c>
      <c r="M8">
        <f>SUM(E2:E7)</f>
        <v>13.291832000000001</v>
      </c>
      <c r="N8">
        <f>SUM(F2:F7)</f>
        <v>7.6803999999999988</v>
      </c>
      <c r="O8">
        <f t="shared" ref="O8:P8" si="6">SUM(G2:G7)</f>
        <v>10.034088000000001</v>
      </c>
      <c r="P8">
        <f t="shared" si="6"/>
        <v>3.2135600000000002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workbookViewId="0">
      <selection activeCell="B5" sqref="B5"/>
    </sheetView>
  </sheetViews>
  <sheetFormatPr baseColWidth="10" defaultRowHeight="15"/>
  <cols>
    <col min="1" max="1" width="33.855468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9" bestFit="1" customWidth="1"/>
    <col min="6" max="6" width="20" bestFit="1" customWidth="1"/>
    <col min="7" max="7" width="17.7109375" bestFit="1" customWidth="1"/>
    <col min="8" max="8" width="25.42578125" bestFit="1" customWidth="1"/>
    <col min="9" max="9" width="33.8554687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1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Tabelle1!L3/Tabelle1!$B$22*Tabelle1!$B$20</f>
        <v>16.819999999999997</v>
      </c>
      <c r="C2" s="1">
        <f>Tabelle1!N3/Tabelle1!$B$22*Tabelle1!$B$20</f>
        <v>8.44</v>
      </c>
      <c r="D2" s="1">
        <f>Tabelle1!Q3/Tabelle1!$B$22*Tabelle1!$B$20</f>
        <v>0.42000000000000004</v>
      </c>
      <c r="E2" s="1">
        <f>Tabelle1!R3/Tabelle1!$B$22*Tabelle1!$B$21</f>
        <v>3.8650880000000001</v>
      </c>
      <c r="F2" s="1">
        <f>Tabelle1!S3/Tabelle1!$B$22*Tabelle1!$B$21</f>
        <v>3.8656879999999996</v>
      </c>
      <c r="G2" s="1">
        <f>Tabelle1!T3/Tabelle1!$B$22*Tabelle1!$B$21</f>
        <v>0.64957600000000004</v>
      </c>
      <c r="H2" s="1">
        <f>Tabelle1!U3/Tabelle1!$B$22*Tabelle1!$B$21</f>
        <v>0.64695999999999998</v>
      </c>
      <c r="I2" s="1" t="s">
        <v>6</v>
      </c>
      <c r="J2" s="1">
        <f t="shared" ref="J2:P2" si="0">B2*100/J7</f>
        <v>46.579894765992798</v>
      </c>
      <c r="K2" s="1">
        <f t="shared" si="0"/>
        <v>61.203770848440911</v>
      </c>
      <c r="L2" s="1">
        <f t="shared" si="0"/>
        <v>7.4074074074074083</v>
      </c>
      <c r="M2" s="1">
        <f t="shared" si="0"/>
        <v>29.184237216160493</v>
      </c>
      <c r="N2" s="1">
        <f t="shared" si="0"/>
        <v>50.645102461765497</v>
      </c>
      <c r="O2" s="1">
        <f t="shared" si="0"/>
        <v>6.5112306841054339</v>
      </c>
      <c r="P2" s="1">
        <f t="shared" si="0"/>
        <v>20.491574813125553</v>
      </c>
    </row>
    <row r="3" spans="1:16">
      <c r="A3" s="1" t="s">
        <v>21</v>
      </c>
      <c r="B3" s="1">
        <f>Tabelle1!L4/Tabelle1!$B$22*Tabelle1!$B$20</f>
        <v>13.839999999999998</v>
      </c>
      <c r="C3" s="1">
        <f>Tabelle1!N4/Tabelle1!$B$22*Tabelle1!$B$20</f>
        <v>1.0199999999999998</v>
      </c>
      <c r="D3" s="1">
        <f>Tabelle1!Q4/Tabelle1!$B$22*Tabelle1!$B$20</f>
        <v>0.95</v>
      </c>
      <c r="E3" s="1">
        <f>Tabelle1!R4/Tabelle1!$B$22*Tabelle1!$B$21</f>
        <v>6.9096720000000005</v>
      </c>
      <c r="F3" s="1">
        <f>Tabelle1!S4/Tabelle1!$B$22*Tabelle1!$B$21</f>
        <v>0.87752799999999997</v>
      </c>
      <c r="G3" s="1">
        <f>Tabelle1!T4/Tabelle1!$B$22*Tabelle1!$B$21</f>
        <v>6.8874320000000004</v>
      </c>
      <c r="H3" s="1">
        <f>Tabelle1!U4/Tabelle1!$B$22*Tabelle1!$B$21</f>
        <v>0.7823119999999999</v>
      </c>
      <c r="I3" s="1" t="s">
        <v>21</v>
      </c>
      <c r="J3" s="1">
        <f t="shared" ref="J3:P3" si="1">B3*100/J7</f>
        <v>38.327333148712263</v>
      </c>
      <c r="K3" s="1">
        <f t="shared" si="1"/>
        <v>7.3966642494561281</v>
      </c>
      <c r="L3" s="1">
        <f t="shared" si="1"/>
        <v>16.754850088183421</v>
      </c>
      <c r="M3" s="1">
        <f t="shared" si="1"/>
        <v>52.173069988021524</v>
      </c>
      <c r="N3" s="1">
        <f t="shared" si="1"/>
        <v>11.496658673195601</v>
      </c>
      <c r="O3" s="1">
        <f t="shared" si="1"/>
        <v>69.038355131793139</v>
      </c>
      <c r="P3" s="1">
        <f t="shared" si="1"/>
        <v>24.77866463955403</v>
      </c>
    </row>
    <row r="4" spans="1:16">
      <c r="A4" s="1" t="s">
        <v>10</v>
      </c>
      <c r="B4" s="1">
        <f>Tabelle1!L8/Tabelle1!$B$22*Tabelle1!$B$20</f>
        <v>1.6</v>
      </c>
      <c r="C4" s="1">
        <f>Tabelle1!N8/Tabelle1!$B$22*Tabelle1!$B$20</f>
        <v>1.01</v>
      </c>
      <c r="D4" s="1">
        <f>Tabelle1!Q8/Tabelle1!$B$22*Tabelle1!$B$20</f>
        <v>1.0399999999999998</v>
      </c>
      <c r="E4" s="1">
        <f>Tabelle1!R8/Tabelle1!$B$22*Tabelle1!$B$21</f>
        <v>0.74559200000000003</v>
      </c>
      <c r="F4" s="1">
        <f>Tabelle1!S8/Tabelle1!$B$22*Tabelle1!$B$21</f>
        <v>0.74463999999999997</v>
      </c>
      <c r="G4" s="1">
        <f>Tabelle1!T8/Tabelle1!$B$22*Tabelle1!$B$21</f>
        <v>0.74426400000000004</v>
      </c>
      <c r="H4" s="1">
        <f>Tabelle1!U8/Tabelle1!$B$22*Tabelle1!$B$21</f>
        <v>0.74571200000000004</v>
      </c>
      <c r="I4" s="1" t="s">
        <v>10</v>
      </c>
      <c r="J4" s="1">
        <f t="shared" ref="J4:P4" si="2">B4*100/J7</f>
        <v>4.4309055663251176</v>
      </c>
      <c r="K4" s="1">
        <f t="shared" si="2"/>
        <v>7.3241479332849906</v>
      </c>
      <c r="L4" s="1">
        <f t="shared" si="2"/>
        <v>18.342151675485006</v>
      </c>
      <c r="M4" s="1">
        <f t="shared" si="2"/>
        <v>5.62976413330603</v>
      </c>
      <c r="N4" s="1">
        <f t="shared" si="2"/>
        <v>9.7556680976656835</v>
      </c>
      <c r="O4" s="1">
        <f t="shared" si="2"/>
        <v>7.4603658292102031</v>
      </c>
      <c r="P4" s="1">
        <f t="shared" si="2"/>
        <v>23.619409603446094</v>
      </c>
    </row>
    <row r="5" spans="1:16">
      <c r="A5" s="1" t="s">
        <v>12</v>
      </c>
      <c r="B5" s="1">
        <f>Tabelle1!L10/Tabelle1!$B$22*Tabelle1!$B$20</f>
        <v>0.33</v>
      </c>
      <c r="C5" s="1">
        <f>Tabelle1!N10/Tabelle1!$B$22*Tabelle1!$B$20</f>
        <v>0.28999999999999998</v>
      </c>
      <c r="D5" s="1">
        <f>Tabelle1!Q10/Tabelle1!$B$22*Tabelle1!$B$20</f>
        <v>0.28000000000000003</v>
      </c>
      <c r="E5" s="1">
        <f>Tabelle1!R10/Tabelle1!$B$22*Tabelle1!$B$21</f>
        <v>0.19678399999999999</v>
      </c>
      <c r="F5" s="1">
        <f>Tabelle1!S10/Tabelle1!$B$22*Tabelle1!$B$21</f>
        <v>1.2956799999999999</v>
      </c>
      <c r="G5" s="1">
        <f>Tabelle1!T10/Tabelle1!$B$22*Tabelle1!$B$21</f>
        <v>0.18712000000000001</v>
      </c>
      <c r="H5" s="1">
        <f>Tabelle1!U10/Tabelle1!$B$22*Tabelle1!$B$21</f>
        <v>0.129576</v>
      </c>
      <c r="I5" s="1" t="s">
        <v>12</v>
      </c>
      <c r="J5" s="1">
        <f>B5*100/J7</f>
        <v>0.91387427305455549</v>
      </c>
      <c r="K5" s="1">
        <f>C5*100/K7</f>
        <v>2.1029731689630169</v>
      </c>
      <c r="L5" s="1">
        <f>D5*100/L7</f>
        <v>4.9382716049382722</v>
      </c>
      <c r="M5" s="1">
        <f>E5*100/M7</f>
        <v>1.485862918604939</v>
      </c>
      <c r="N5" s="1">
        <f>F5*100/N7</f>
        <v>16.974946337536892</v>
      </c>
      <c r="O5" s="1">
        <f t="shared" ref="O5:P5" si="3">G5*100/O7</f>
        <v>1.8756565599865278</v>
      </c>
      <c r="P5" s="1">
        <f t="shared" si="3"/>
        <v>4.1041429114405164</v>
      </c>
    </row>
    <row r="6" spans="1:16">
      <c r="A6" s="1" t="s">
        <v>25</v>
      </c>
      <c r="B6" s="1">
        <f>Tabelle1!L11/Tabelle1!$B$22*Tabelle1!$B$20</f>
        <v>3.5199999999999996</v>
      </c>
      <c r="C6" s="1">
        <f>Tabelle1!N11/Tabelle1!$B$22*Tabelle1!$B$20</f>
        <v>3.03</v>
      </c>
      <c r="D6" s="1">
        <f>Tabelle1!Q11/Tabelle1!$B$22*Tabelle1!$B$20</f>
        <v>2.98</v>
      </c>
      <c r="E6" s="1">
        <f>Tabelle1!R11/Tabelle1!$B$22*Tabelle1!$B$21</f>
        <v>1.526616</v>
      </c>
      <c r="F6" s="1">
        <f>Tabelle1!S11/Tabelle1!$B$22*Tabelle1!$B$21</f>
        <v>0.84936</v>
      </c>
      <c r="G6" s="1">
        <f>Tabelle1!T11/Tabelle1!$B$22*Tabelle1!$B$21</f>
        <v>1.5078480000000001</v>
      </c>
      <c r="H6" s="1">
        <f>Tabelle1!U11/Tabelle1!$B$22*Tabelle1!$B$21</f>
        <v>0.85263999999999995</v>
      </c>
      <c r="I6" s="1" t="s">
        <v>25</v>
      </c>
      <c r="J6" s="1">
        <f>B6*100/J7</f>
        <v>9.7479922459152579</v>
      </c>
      <c r="K6" s="1">
        <f>C6*100/K7</f>
        <v>21.972443799854972</v>
      </c>
      <c r="L6" s="1">
        <f>D6*100/L7</f>
        <v>52.557319223985893</v>
      </c>
      <c r="M6" s="1">
        <f>E6*100/M7</f>
        <v>11.527065743907013</v>
      </c>
      <c r="N6" s="1">
        <f>F6*100/N7</f>
        <v>11.127624429836333</v>
      </c>
      <c r="O6" s="1">
        <f t="shared" ref="O6:P6" si="4">G6*100/O7</f>
        <v>15.114391794904694</v>
      </c>
      <c r="P6" s="1">
        <f t="shared" si="4"/>
        <v>27.006208032433801</v>
      </c>
    </row>
    <row r="7" spans="1:16">
      <c r="A7" s="2"/>
      <c r="J7">
        <f>SUM(B2:B6)</f>
        <v>36.11</v>
      </c>
      <c r="K7">
        <f>SUM(C2:C6)</f>
        <v>13.789999999999997</v>
      </c>
      <c r="L7">
        <f>SUM(D2:D6)</f>
        <v>5.67</v>
      </c>
      <c r="M7">
        <f>SUM(E2:E6)</f>
        <v>13.243752000000001</v>
      </c>
      <c r="N7">
        <f>SUM(F2:F6)</f>
        <v>7.6328959999999988</v>
      </c>
      <c r="O7">
        <f t="shared" ref="O7:P7" si="5">SUM(G2:G6)</f>
        <v>9.9762400000000007</v>
      </c>
      <c r="P7">
        <f t="shared" si="5"/>
        <v>3.1572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selection sqref="A1:XFD1048576"/>
    </sheetView>
  </sheetViews>
  <sheetFormatPr baseColWidth="10" defaultRowHeight="15"/>
  <cols>
    <col min="1" max="1" width="16.570312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10" bestFit="1" customWidth="1"/>
    <col min="6" max="6" width="20" bestFit="1" customWidth="1"/>
    <col min="7" max="7" width="17.7109375" bestFit="1" customWidth="1"/>
    <col min="8" max="8" width="25.42578125" bestFit="1" customWidth="1"/>
    <col min="9" max="9" width="16.570312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2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14</v>
      </c>
      <c r="B2" s="1">
        <f>Tabelle1!AC12/Tabelle1!$B$22*Tabelle1!$B$20</f>
        <v>1.08</v>
      </c>
      <c r="C2" s="1">
        <f>Tabelle1!AE12/Tabelle1!$B$22*Tabelle1!$B$20</f>
        <v>0.53</v>
      </c>
      <c r="D2" s="1">
        <f>Tabelle1!AH12/Tabelle1!$B$22*Tabelle1!$B$20</f>
        <v>0.53</v>
      </c>
      <c r="E2" s="1">
        <f>Tabelle1!AI12/Tabelle1!$B$22*Tabelle1!$B$20</f>
        <v>0.26205000000000001</v>
      </c>
      <c r="F2" s="1">
        <f>Tabelle1!AJ12/Tabelle1!$B$22*Tabelle1!$B$20</f>
        <v>0.26195999999999997</v>
      </c>
      <c r="G2" s="1">
        <f>Tabelle1!AK12/Tabelle1!$B$22*Tabelle1!$B$20</f>
        <v>0.26207999999999998</v>
      </c>
      <c r="H2" s="1">
        <f>Tabelle1!AL12/Tabelle1!$B$22*Tabelle1!$B$20</f>
        <v>0.26200000000000001</v>
      </c>
      <c r="I2" s="1" t="s">
        <v>14</v>
      </c>
      <c r="J2" s="1">
        <f>B2*100/J$5</f>
        <v>61.016949152542374</v>
      </c>
      <c r="K2" s="1">
        <f>C2*100/K$5</f>
        <v>85.483870967741922</v>
      </c>
      <c r="L2" s="1">
        <f>D2*100/L$5</f>
        <v>85.483870967741922</v>
      </c>
      <c r="M2" s="1">
        <f>E2*100/M$5</f>
        <v>6.3391883032843808</v>
      </c>
      <c r="N2" s="1">
        <f>F2*100/N$5</f>
        <v>83.851349188566303</v>
      </c>
      <c r="O2" s="1">
        <f t="shared" ref="O2:P4" si="0">G2*100/O$5</f>
        <v>6.3396073062232565</v>
      </c>
      <c r="P2" s="1">
        <f t="shared" si="0"/>
        <v>83.866837387964154</v>
      </c>
    </row>
    <row r="3" spans="1:16">
      <c r="A3" s="1" t="s">
        <v>15</v>
      </c>
      <c r="B3" s="1">
        <f>Tabelle1!AC13/Tabelle1!$B$22*Tabelle1!$B$20</f>
        <v>0.59</v>
      </c>
      <c r="C3" s="1">
        <f>Tabelle1!AE13/Tabelle1!$B$22*Tabelle1!$B$20</f>
        <v>0.04</v>
      </c>
      <c r="D3" s="1">
        <f>Tabelle1!AH13/Tabelle1!$B$22*Tabelle1!$B$20</f>
        <v>0.04</v>
      </c>
      <c r="E3" s="1">
        <f>Tabelle1!AI13/Tabelle1!$B$22*Tabelle1!$B$20</f>
        <v>3.8480399999999997</v>
      </c>
      <c r="F3" s="1">
        <f>Tabelle1!AJ13/Tabelle1!$B$22*Tabelle1!$B$20</f>
        <v>3.8260000000000002E-2</v>
      </c>
      <c r="G3" s="1">
        <f>Tabelle1!AK13/Tabelle1!$B$22*Tabelle1!$B$20</f>
        <v>3.8481999999999998</v>
      </c>
      <c r="H3" s="1">
        <f>Tabelle1!AL13/Tabelle1!$B$22*Tabelle1!$B$20</f>
        <v>3.8240000000000003E-2</v>
      </c>
      <c r="I3" s="1" t="s">
        <v>15</v>
      </c>
      <c r="J3" s="1">
        <f t="shared" ref="J3:J4" si="1">B3*100/J$5</f>
        <v>33.333333333333336</v>
      </c>
      <c r="K3" s="1">
        <f t="shared" ref="K3:N4" si="2">C3*100/K$5</f>
        <v>6.4516129032258052</v>
      </c>
      <c r="L3" s="1">
        <f t="shared" si="2"/>
        <v>6.4516129032258052</v>
      </c>
      <c r="M3" s="1">
        <f t="shared" si="2"/>
        <v>93.08700690162344</v>
      </c>
      <c r="N3" s="1">
        <f t="shared" si="2"/>
        <v>12.24672705739253</v>
      </c>
      <c r="O3" s="1">
        <f t="shared" si="0"/>
        <v>93.086373763004943</v>
      </c>
      <c r="P3" s="1">
        <f t="shared" si="0"/>
        <v>12.240717029449424</v>
      </c>
    </row>
    <row r="4" spans="1:16">
      <c r="A4" s="1" t="s">
        <v>16</v>
      </c>
      <c r="B4" s="1">
        <f>Tabelle1!AC14/Tabelle1!$B$22*Tabelle1!$B$20</f>
        <v>0.1</v>
      </c>
      <c r="C4" s="1">
        <f>Tabelle1!AE14/Tabelle1!$B$22*Tabelle1!$B$20</f>
        <v>0.05</v>
      </c>
      <c r="D4" s="1">
        <f>Tabelle1!AH14/Tabelle1!$B$22*Tabelle1!$B$20</f>
        <v>0.05</v>
      </c>
      <c r="E4" s="1">
        <f>Tabelle1!AI14/Tabelle1!$B$22*Tabelle1!$B$20</f>
        <v>2.3720000000000001E-2</v>
      </c>
      <c r="F4" s="1">
        <f>Tabelle1!AJ14/Tabelle1!$B$22*Tabelle1!$B$20</f>
        <v>1.2189999999999999E-2</v>
      </c>
      <c r="G4" s="1">
        <f>Tabelle1!AK14/Tabelle1!$B$22*Tabelle1!$B$20</f>
        <v>2.3730000000000001E-2</v>
      </c>
      <c r="H4" s="1">
        <f>Tabelle1!AL14/Tabelle1!$B$22*Tabelle1!$B$20</f>
        <v>1.2160000000000001E-2</v>
      </c>
      <c r="I4" s="1" t="s">
        <v>16</v>
      </c>
      <c r="J4" s="1">
        <f t="shared" si="1"/>
        <v>5.6497175141242941</v>
      </c>
      <c r="K4" s="1">
        <f t="shared" si="2"/>
        <v>8.0645161290322562</v>
      </c>
      <c r="L4" s="1">
        <f t="shared" si="2"/>
        <v>8.0645161290322562</v>
      </c>
      <c r="M4" s="1">
        <f t="shared" si="2"/>
        <v>0.57380479509217908</v>
      </c>
      <c r="N4" s="1">
        <f t="shared" si="2"/>
        <v>3.9019237540411638</v>
      </c>
      <c r="O4" s="1">
        <f t="shared" si="0"/>
        <v>0.57401893077181743</v>
      </c>
      <c r="P4" s="1">
        <f t="shared" si="0"/>
        <v>3.8924455825864275</v>
      </c>
    </row>
    <row r="5" spans="1:16">
      <c r="J5">
        <f>SUM(B2:B4)</f>
        <v>1.77</v>
      </c>
      <c r="K5">
        <f>SUM(C2:C4)</f>
        <v>0.62000000000000011</v>
      </c>
      <c r="L5">
        <f>SUM(D2:D4)</f>
        <v>0.62000000000000011</v>
      </c>
      <c r="M5">
        <f>SUM(E2:E4)</f>
        <v>4.1338099999999995</v>
      </c>
      <c r="N5">
        <f>SUM(F2:F4)</f>
        <v>0.31240999999999997</v>
      </c>
      <c r="O5">
        <f t="shared" ref="O5:P5" si="3">SUM(G2:G4)</f>
        <v>4.1340099999999991</v>
      </c>
      <c r="P5">
        <f t="shared" si="3"/>
        <v>0.31240000000000001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B1" sqref="A1:XFD1048576"/>
    </sheetView>
  </sheetViews>
  <sheetFormatPr baseColWidth="10" defaultRowHeight="15"/>
  <cols>
    <col min="1" max="1" width="3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10" bestFit="1" customWidth="1"/>
    <col min="6" max="6" width="20" bestFit="1" customWidth="1"/>
    <col min="7" max="7" width="17.7109375" bestFit="1" customWidth="1"/>
    <col min="8" max="8" width="25.42578125" bestFit="1" customWidth="1"/>
    <col min="9" max="9" width="35" bestFit="1" customWidth="1"/>
    <col min="10" max="10" width="12.42578125" bestFit="1" customWidth="1"/>
    <col min="11" max="11" width="19" bestFit="1" customWidth="1"/>
    <col min="12" max="12" width="19.5703125" bestFit="1" customWidth="1"/>
    <col min="13" max="13" width="12" bestFit="1" customWidth="1"/>
    <col min="14" max="14" width="20" bestFit="1" customWidth="1"/>
    <col min="15" max="15" width="17.7109375" bestFit="1" customWidth="1"/>
    <col min="16" max="16" width="25.42578125" bestFit="1" customWidth="1"/>
  </cols>
  <sheetData>
    <row r="1" spans="1:16">
      <c r="B1" s="1" t="s">
        <v>0</v>
      </c>
      <c r="C1" s="1" t="s">
        <v>1</v>
      </c>
      <c r="D1" s="1" t="s">
        <v>22</v>
      </c>
      <c r="E1" s="1" t="s">
        <v>23</v>
      </c>
      <c r="F1" s="1" t="s">
        <v>29</v>
      </c>
      <c r="G1" s="1" t="s">
        <v>24</v>
      </c>
      <c r="H1" s="2" t="s">
        <v>30</v>
      </c>
      <c r="J1" s="1" t="s">
        <v>0</v>
      </c>
      <c r="K1" s="1" t="s">
        <v>1</v>
      </c>
      <c r="L1" s="1" t="s">
        <v>22</v>
      </c>
      <c r="M1" s="1" t="s">
        <v>23</v>
      </c>
      <c r="N1" s="1" t="s">
        <v>29</v>
      </c>
      <c r="O1" s="1" t="s">
        <v>24</v>
      </c>
      <c r="P1" s="1" t="s">
        <v>30</v>
      </c>
    </row>
    <row r="2" spans="1:16">
      <c r="A2" s="1" t="s">
        <v>6</v>
      </c>
      <c r="B2" s="1">
        <f>Tabelle1!AM3/Tabelle1!$B$22*Tabelle1!$B$20</f>
        <v>8.3699999999999992</v>
      </c>
      <c r="C2" s="1">
        <f>Tabelle1!AO3/Tabelle1!$B$22*Tabelle1!$B$20</f>
        <v>4.0699999999999994</v>
      </c>
      <c r="D2" s="1">
        <f>Tabelle1!AR3/Tabelle1!$B$22*Tabelle1!$B$20</f>
        <v>0.21000000000000002</v>
      </c>
      <c r="E2" s="1">
        <f>Tabelle1!AS3/Tabelle1!$B$22*Tabelle1!$B$20</f>
        <v>2.42116</v>
      </c>
      <c r="F2" s="1">
        <f>Tabelle1!AT3/Tabelle1!$B$22*Tabelle1!$B$20</f>
        <v>2.4214700000000002</v>
      </c>
      <c r="G2" s="1">
        <f>Tabelle1!AU3/Tabelle1!$B$22*Tabelle1!$B$20</f>
        <v>0.39599000000000001</v>
      </c>
      <c r="H2" s="1">
        <f>Tabelle1!AV3/Tabelle1!$B$22*Tabelle1!$B$20</f>
        <v>0.38197000000000003</v>
      </c>
      <c r="I2" s="1" t="s">
        <v>6</v>
      </c>
      <c r="J2" s="1">
        <f>B2*100/J$8</f>
        <v>53.008233058898035</v>
      </c>
      <c r="K2" s="1">
        <f>C2*100/K$8</f>
        <v>84.615384615384627</v>
      </c>
      <c r="L2" s="1">
        <f>D2*100/L$8</f>
        <v>22.105263157894743</v>
      </c>
      <c r="M2" s="1">
        <f>E2*100/M$8</f>
        <v>34.98391799768234</v>
      </c>
      <c r="N2" s="1">
        <f>F2*100/N$8</f>
        <v>77.768999283803367</v>
      </c>
      <c r="O2" s="1">
        <f t="shared" ref="O2:P7" si="0">G2*100/O$8</f>
        <v>8.1123216166052767</v>
      </c>
      <c r="P2" s="1">
        <f t="shared" si="0"/>
        <v>37.677799917141783</v>
      </c>
    </row>
    <row r="3" spans="1:16">
      <c r="A3" s="1" t="s">
        <v>21</v>
      </c>
      <c r="B3" s="1">
        <f>Tabelle1!AM4/Tabelle1!$B$22*Tabelle1!$B$20</f>
        <v>6.919999999999999</v>
      </c>
      <c r="C3" s="1">
        <f>Tabelle1!AO4/Tabelle1!$B$22*Tabelle1!$B$20</f>
        <v>0.5</v>
      </c>
      <c r="D3" s="1">
        <f>Tabelle1!AR4/Tabelle1!$B$22*Tabelle1!$B$20</f>
        <v>0.5</v>
      </c>
      <c r="E3" s="1">
        <f>Tabelle1!AS4/Tabelle1!$B$22*Tabelle1!$B$20</f>
        <v>4.3202400000000001</v>
      </c>
      <c r="F3" s="1">
        <f>Tabelle1!AT4/Tabelle1!$B$22*Tabelle1!$B$20</f>
        <v>0.54814000000000007</v>
      </c>
      <c r="G3" s="1">
        <f>Tabelle1!AU4/Tabelle1!$B$22*Tabelle1!$B$20</f>
        <v>4.3060399999999994</v>
      </c>
      <c r="H3" s="1">
        <f>Tabelle1!AV4/Tabelle1!$B$22*Tabelle1!$B$20</f>
        <v>0.48747999999999997</v>
      </c>
      <c r="I3" s="1" t="s">
        <v>21</v>
      </c>
      <c r="J3" s="1">
        <f t="shared" ref="J3:J7" si="1">B3*100/J$8</f>
        <v>43.825205826472448</v>
      </c>
      <c r="K3" s="1">
        <f t="shared" ref="K3:N7" si="2">C3*100/K$8</f>
        <v>10.395010395010397</v>
      </c>
      <c r="L3" s="1">
        <f t="shared" si="2"/>
        <v>52.631578947368425</v>
      </c>
      <c r="M3" s="1">
        <f t="shared" si="2"/>
        <v>62.424177621597572</v>
      </c>
      <c r="N3" s="1">
        <f t="shared" si="2"/>
        <v>17.60430617245887</v>
      </c>
      <c r="O3" s="1">
        <f t="shared" si="0"/>
        <v>88.214301810568401</v>
      </c>
      <c r="P3" s="1">
        <f t="shared" si="0"/>
        <v>48.085383416520344</v>
      </c>
    </row>
    <row r="4" spans="1:16">
      <c r="A4" s="1" t="s">
        <v>17</v>
      </c>
      <c r="B4" s="1">
        <f>Tabelle1!AM15/Tabelle1!$B$22*Tabelle1!$B$20</f>
        <v>0.1</v>
      </c>
      <c r="C4" s="1">
        <f>Tabelle1!AO15/Tabelle1!$B$22*Tabelle1!$B$20</f>
        <v>0.01</v>
      </c>
      <c r="D4" s="1">
        <f>Tabelle1!AR15/Tabelle1!$B$22*Tabelle1!$B$20</f>
        <v>0.01</v>
      </c>
      <c r="E4" s="1">
        <f>Tabelle1!AS15/Tabelle1!$B$22*Tabelle1!$B$20</f>
        <v>4.011E-2</v>
      </c>
      <c r="F4" s="1">
        <f>Tabelle1!AT15/Tabelle1!$B$22*Tabelle1!$B$20</f>
        <v>2.9870000000000001E-2</v>
      </c>
      <c r="G4" s="1">
        <f>Tabelle1!AU15/Tabelle1!$B$22*Tabelle1!$B$20</f>
        <v>4.0049999999999995E-2</v>
      </c>
      <c r="H4" s="1">
        <f>Tabelle1!AV15/Tabelle1!$B$22*Tabelle1!$B$20</f>
        <v>2.989E-2</v>
      </c>
      <c r="I4" s="1" t="s">
        <v>17</v>
      </c>
      <c r="J4" s="1">
        <f t="shared" si="1"/>
        <v>0.6333122229259025</v>
      </c>
      <c r="K4" s="1">
        <f t="shared" si="2"/>
        <v>0.20790020790020797</v>
      </c>
      <c r="L4" s="1">
        <f t="shared" si="2"/>
        <v>1.0526315789473684</v>
      </c>
      <c r="M4" s="1">
        <f t="shared" si="2"/>
        <v>0.57955895144766922</v>
      </c>
      <c r="N4" s="1">
        <f t="shared" si="2"/>
        <v>0.95931810371683579</v>
      </c>
      <c r="O4" s="1">
        <f t="shared" si="0"/>
        <v>0.82047142792757732</v>
      </c>
      <c r="P4" s="1">
        <f t="shared" si="0"/>
        <v>2.9483714415356386</v>
      </c>
    </row>
    <row r="5" spans="1:16">
      <c r="A5" s="1" t="s">
        <v>18</v>
      </c>
      <c r="B5" s="1">
        <f>Tabelle1!AM16/Tabelle1!$B$22*Tabelle1!$B$20</f>
        <v>0.24000000000000002</v>
      </c>
      <c r="C5" s="1">
        <f>Tabelle1!AO16/Tabelle1!$B$22*Tabelle1!$B$20</f>
        <v>0.02</v>
      </c>
      <c r="D5" s="1">
        <f>Tabelle1!AR16/Tabelle1!$B$22*Tabelle1!$B$20</f>
        <v>0.02</v>
      </c>
      <c r="E5" s="1">
        <f>Tabelle1!AS16/Tabelle1!$B$22*Tabelle1!$B$20</f>
        <v>6.7529999999999993E-2</v>
      </c>
      <c r="F5" s="1">
        <f>Tabelle1!AT16/Tabelle1!$B$22*Tabelle1!$B$20</f>
        <v>4.2470000000000001E-2</v>
      </c>
      <c r="G5" s="1">
        <f>Tabelle1!AU16/Tabelle1!$B$22*Tabelle1!$B$20</f>
        <v>6.7549999999999999E-2</v>
      </c>
      <c r="H5" s="1">
        <f>Tabelle1!AV16/Tabelle1!$B$22*Tabelle1!$B$20</f>
        <v>4.2470000000000001E-2</v>
      </c>
      <c r="I5" s="1" t="s">
        <v>18</v>
      </c>
      <c r="J5" s="1">
        <f t="shared" si="1"/>
        <v>1.5199493350221662</v>
      </c>
      <c r="K5" s="1">
        <f t="shared" si="2"/>
        <v>0.41580041580041593</v>
      </c>
      <c r="L5" s="1">
        <f t="shared" si="2"/>
        <v>2.1052631578947367</v>
      </c>
      <c r="M5" s="1">
        <f t="shared" si="2"/>
        <v>0.97575706784495386</v>
      </c>
      <c r="N5" s="1">
        <f t="shared" si="2"/>
        <v>1.3639852649766995</v>
      </c>
      <c r="O5" s="1">
        <f t="shared" si="0"/>
        <v>1.3838413222598713</v>
      </c>
      <c r="P5" s="1">
        <f t="shared" si="0"/>
        <v>4.1892718341257469</v>
      </c>
    </row>
    <row r="6" spans="1:16">
      <c r="A6" s="1" t="s">
        <v>19</v>
      </c>
      <c r="B6" s="1">
        <f>Tabelle1!AM17/Tabelle1!$B$22*Tabelle1!$B$20</f>
        <v>0.12999999999999998</v>
      </c>
      <c r="C6" s="1">
        <f>Tabelle1!AO17/Tabelle1!$B$22*Tabelle1!$B$20</f>
        <v>0.18999999999999997</v>
      </c>
      <c r="D6" s="1">
        <f>Tabelle1!AR17/Tabelle1!$B$22*Tabelle1!$B$20</f>
        <v>0.18999999999999997</v>
      </c>
      <c r="E6" s="1">
        <f>Tabelle1!AS17/Tabelle1!$B$22*Tabelle1!$B$20</f>
        <v>6.4619999999999997E-2</v>
      </c>
      <c r="F6" s="1">
        <f>Tabelle1!AT17/Tabelle1!$B$22*Tabelle1!$B$20</f>
        <v>6.4619999999999997E-2</v>
      </c>
      <c r="G6" s="1">
        <f>Tabelle1!AU17/Tabelle1!$B$22*Tabelle1!$B$20</f>
        <v>6.4600000000000005E-2</v>
      </c>
      <c r="H6" s="1">
        <f>Tabelle1!AV17/Tabelle1!$B$22*Tabelle1!$B$20</f>
        <v>6.4880000000000007E-2</v>
      </c>
      <c r="I6" s="1" t="s">
        <v>19</v>
      </c>
      <c r="J6" s="1">
        <f t="shared" si="1"/>
        <v>0.82330588980367314</v>
      </c>
      <c r="K6" s="1">
        <f t="shared" si="2"/>
        <v>3.9501039501039505</v>
      </c>
      <c r="L6" s="1">
        <f t="shared" si="2"/>
        <v>19.999999999999996</v>
      </c>
      <c r="M6" s="1">
        <f t="shared" si="2"/>
        <v>0.93370978415727712</v>
      </c>
      <c r="N6" s="1">
        <f t="shared" si="2"/>
        <v>2.075364441318444</v>
      </c>
      <c r="O6" s="1">
        <f t="shared" si="0"/>
        <v>1.3234070972314982</v>
      </c>
      <c r="P6" s="1">
        <f t="shared" si="0"/>
        <v>6.3998106097969973</v>
      </c>
    </row>
    <row r="7" spans="1:16">
      <c r="A7" s="1" t="s">
        <v>20</v>
      </c>
      <c r="B7" s="1">
        <f>Tabelle1!AM18/Tabelle1!$B$22*Tabelle1!$B$20</f>
        <v>3.0000000000000002E-2</v>
      </c>
      <c r="C7" s="1">
        <f>Tabelle1!AO18/Tabelle1!$B$22*Tabelle1!$B$20</f>
        <v>0.02</v>
      </c>
      <c r="D7" s="1">
        <f>Tabelle1!AR18/Tabelle1!$B$22*Tabelle1!$B$20</f>
        <v>0.02</v>
      </c>
      <c r="E7" s="1">
        <f>Tabelle1!AS18/Tabelle1!$B$22*Tabelle1!$B$20</f>
        <v>7.1199999999999996E-3</v>
      </c>
      <c r="F7" s="1">
        <f>Tabelle1!AT18/Tabelle1!$B$22*Tabelle1!$B$20</f>
        <v>7.0999999999999995E-3</v>
      </c>
      <c r="G7" s="1">
        <f>Tabelle1!AU18/Tabelle1!$B$22*Tabelle1!$B$20</f>
        <v>7.1100000000000009E-3</v>
      </c>
      <c r="H7" s="1">
        <f>Tabelle1!AV18/Tabelle1!$B$22*Tabelle1!$B$20</f>
        <v>7.0899999999999999E-3</v>
      </c>
      <c r="I7" s="1" t="s">
        <v>20</v>
      </c>
      <c r="J7" s="1">
        <f t="shared" si="1"/>
        <v>0.18999366687777078</v>
      </c>
      <c r="K7" s="1">
        <f t="shared" si="2"/>
        <v>0.41580041580041593</v>
      </c>
      <c r="L7" s="1">
        <f t="shared" si="2"/>
        <v>2.1052631578947367</v>
      </c>
      <c r="M7" s="1">
        <f t="shared" si="2"/>
        <v>0.10287857727019209</v>
      </c>
      <c r="N7" s="1">
        <f t="shared" si="2"/>
        <v>0.22802673372579624</v>
      </c>
      <c r="O7" s="1">
        <f t="shared" si="0"/>
        <v>0.14565672540736768</v>
      </c>
      <c r="P7" s="1">
        <f t="shared" si="0"/>
        <v>0.69936278087948067</v>
      </c>
    </row>
    <row r="8" spans="1:16">
      <c r="J8">
        <f>SUM(B2:B7)</f>
        <v>15.79</v>
      </c>
      <c r="K8">
        <f>SUM(C2:C7)</f>
        <v>4.8099999999999987</v>
      </c>
      <c r="L8">
        <f>SUM(D2:D7)</f>
        <v>0.95</v>
      </c>
      <c r="M8">
        <f>SUM(E2:E7)</f>
        <v>6.9207799999999997</v>
      </c>
      <c r="N8">
        <f>SUM(F2:F7)</f>
        <v>3.1136699999999999</v>
      </c>
      <c r="O8">
        <f t="shared" ref="O8:P8" si="3">SUM(G2:G7)</f>
        <v>4.8813399999999998</v>
      </c>
      <c r="P8">
        <f t="shared" si="3"/>
        <v>1.0137800000000001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FeatureSet1</vt:lpstr>
      <vt:lpstr>FeatureSet2</vt:lpstr>
      <vt:lpstr>FeatureSet2d</vt:lpstr>
      <vt:lpstr>FeatureSet3</vt:lpstr>
      <vt:lpstr>FeatureSet4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2013-06-25T13:32:30Z</dcterms:modified>
</cp:coreProperties>
</file>