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21315" windowHeight="9525" activeTab="2"/>
  </bookViews>
  <sheets>
    <sheet name="ARM" sheetId="1" r:id="rId1"/>
    <sheet name="DSP" sheetId="2" r:id="rId2"/>
    <sheet name="Tabelle1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D16" i="2"/>
  <c r="I3"/>
  <c r="I8" s="1"/>
  <c r="C15" s="1"/>
  <c r="D15" s="1"/>
  <c r="C27"/>
  <c r="B27"/>
  <c r="C13"/>
  <c r="B13"/>
  <c r="A34" i="1"/>
  <c r="A35"/>
  <c r="A36"/>
  <c r="A33"/>
  <c r="AC2"/>
  <c r="V2"/>
  <c r="O2"/>
  <c r="C32"/>
  <c r="B32"/>
  <c r="D26"/>
  <c r="C26"/>
  <c r="B26"/>
  <c r="A30"/>
  <c r="A29"/>
  <c r="A28"/>
  <c r="A27"/>
  <c r="O5" i="2"/>
  <c r="P5"/>
  <c r="Q5"/>
  <c r="N5"/>
  <c r="N4"/>
  <c r="O4"/>
  <c r="P4"/>
  <c r="Q4"/>
  <c r="K5"/>
  <c r="L5"/>
  <c r="M5"/>
  <c r="J5"/>
  <c r="J4"/>
  <c r="K4"/>
  <c r="L4"/>
  <c r="M4"/>
  <c r="G5"/>
  <c r="H5"/>
  <c r="I5"/>
  <c r="F5"/>
  <c r="F4"/>
  <c r="G4"/>
  <c r="H4"/>
  <c r="I4"/>
  <c r="C5"/>
  <c r="D5"/>
  <c r="E5"/>
  <c r="B5"/>
  <c r="C4"/>
  <c r="D4"/>
  <c r="E4"/>
  <c r="B4"/>
  <c r="O3"/>
  <c r="O8" s="1"/>
  <c r="P3"/>
  <c r="P8" s="1"/>
  <c r="E24" s="1"/>
  <c r="Q3"/>
  <c r="Q8" s="1"/>
  <c r="C17" s="1"/>
  <c r="N3"/>
  <c r="N8" s="1"/>
  <c r="D24" s="1"/>
  <c r="K3"/>
  <c r="K8" s="1"/>
  <c r="L3"/>
  <c r="M3"/>
  <c r="M8" s="1"/>
  <c r="E23" s="1"/>
  <c r="J3"/>
  <c r="J8" s="1"/>
  <c r="D23" s="1"/>
  <c r="G3"/>
  <c r="G8" s="1"/>
  <c r="H3"/>
  <c r="H8" s="1"/>
  <c r="F3"/>
  <c r="F8" s="1"/>
  <c r="B15" s="1"/>
  <c r="B3"/>
  <c r="C3"/>
  <c r="C8" s="1"/>
  <c r="D3"/>
  <c r="E3"/>
  <c r="E8" s="1"/>
  <c r="C14" s="1"/>
  <c r="X3" i="1"/>
  <c r="Y3"/>
  <c r="E15" s="1"/>
  <c r="Z3"/>
  <c r="Z7" s="1"/>
  <c r="AA3"/>
  <c r="AA7" s="1"/>
  <c r="AB3"/>
  <c r="AB7" s="1"/>
  <c r="Q3"/>
  <c r="Q7" s="1"/>
  <c r="C29" s="1"/>
  <c r="R3"/>
  <c r="S3"/>
  <c r="S7" s="1"/>
  <c r="T3"/>
  <c r="U3"/>
  <c r="U7" s="1"/>
  <c r="V3"/>
  <c r="V7" s="1"/>
  <c r="C35" s="1"/>
  <c r="P3"/>
  <c r="P7" s="1"/>
  <c r="B29" s="1"/>
  <c r="J3"/>
  <c r="C22" s="1"/>
  <c r="K3"/>
  <c r="C15" s="1"/>
  <c r="L3"/>
  <c r="L7" s="1"/>
  <c r="M3"/>
  <c r="M7" s="1"/>
  <c r="N3"/>
  <c r="N7" s="1"/>
  <c r="I3"/>
  <c r="B22" s="1"/>
  <c r="C3"/>
  <c r="C7" s="1"/>
  <c r="C27" s="1"/>
  <c r="D3"/>
  <c r="B15" s="1"/>
  <c r="E3"/>
  <c r="E7" s="1"/>
  <c r="F3"/>
  <c r="F7" s="1"/>
  <c r="G3"/>
  <c r="G7" s="1"/>
  <c r="H3"/>
  <c r="H7" s="1"/>
  <c r="C33" s="1"/>
  <c r="B3"/>
  <c r="B7" s="1"/>
  <c r="B27" s="1"/>
  <c r="C21"/>
  <c r="D21"/>
  <c r="C23"/>
  <c r="D23"/>
  <c r="C24"/>
  <c r="D24"/>
  <c r="B23"/>
  <c r="B24"/>
  <c r="B21"/>
  <c r="E16"/>
  <c r="E17"/>
  <c r="D16"/>
  <c r="D17"/>
  <c r="D15"/>
  <c r="C16"/>
  <c r="C17"/>
  <c r="B16"/>
  <c r="B17"/>
  <c r="D8" i="2"/>
  <c r="R7" i="1"/>
  <c r="D29" s="1"/>
  <c r="T7"/>
  <c r="X7"/>
  <c r="C30" s="1"/>
  <c r="C16" i="2" l="1"/>
  <c r="C21"/>
  <c r="B28"/>
  <c r="B30"/>
  <c r="C28"/>
  <c r="D28" s="1"/>
  <c r="C30"/>
  <c r="D30" s="1"/>
  <c r="B16"/>
  <c r="B23"/>
  <c r="C23"/>
  <c r="G23" s="1"/>
  <c r="C29"/>
  <c r="C31"/>
  <c r="D31" s="1"/>
  <c r="G21"/>
  <c r="F23"/>
  <c r="F24"/>
  <c r="B17"/>
  <c r="D17" s="1"/>
  <c r="E22"/>
  <c r="E21"/>
  <c r="D22"/>
  <c r="F22" s="1"/>
  <c r="B21"/>
  <c r="D7" i="1"/>
  <c r="D27" s="1"/>
  <c r="F27" s="1"/>
  <c r="K7"/>
  <c r="D28" s="1"/>
  <c r="D22"/>
  <c r="B35"/>
  <c r="D35" s="1"/>
  <c r="B33"/>
  <c r="D33" s="1"/>
  <c r="B9"/>
  <c r="E29"/>
  <c r="F29"/>
  <c r="E27"/>
  <c r="I7"/>
  <c r="L8" i="2"/>
  <c r="B8"/>
  <c r="J7" i="1"/>
  <c r="C28" s="1"/>
  <c r="Y7"/>
  <c r="D30" s="1"/>
  <c r="AC3"/>
  <c r="AC7" s="1"/>
  <c r="B31" i="2" s="1"/>
  <c r="O3" i="1"/>
  <c r="O7" s="1"/>
  <c r="B29" i="2" s="1"/>
  <c r="W3" i="1"/>
  <c r="W7" s="1"/>
  <c r="D33" i="2" l="1"/>
  <c r="D29"/>
  <c r="B36" i="1"/>
  <c r="B24" i="2"/>
  <c r="C36" i="1"/>
  <c r="C24" i="2"/>
  <c r="G24" s="1"/>
  <c r="C34" i="1"/>
  <c r="C22" i="2"/>
  <c r="G22" s="1"/>
  <c r="B34" i="1"/>
  <c r="B22" i="2"/>
  <c r="D21"/>
  <c r="F21" s="1"/>
  <c r="B14"/>
  <c r="D14" s="1"/>
  <c r="B30" i="1"/>
  <c r="E30" s="1"/>
  <c r="D9"/>
  <c r="B28"/>
  <c r="F28" s="1"/>
  <c r="C9"/>
  <c r="D34" l="1"/>
  <c r="D36"/>
  <c r="E28"/>
  <c r="F30"/>
</calcChain>
</file>

<file path=xl/sharedStrings.xml><?xml version="1.0" encoding="utf-8"?>
<sst xmlns="http://schemas.openxmlformats.org/spreadsheetml/2006/main" count="84" uniqueCount="24">
  <si>
    <t>MCL1</t>
  </si>
  <si>
    <t>MCL2</t>
  </si>
  <si>
    <t>MCL3</t>
  </si>
  <si>
    <t>MCL4</t>
  </si>
  <si>
    <t>ARM</t>
  </si>
  <si>
    <t>ARM+VFP</t>
  </si>
  <si>
    <t>ARM+NEON</t>
  </si>
  <si>
    <t>Libav ARM</t>
  </si>
  <si>
    <t>Libav VFP</t>
  </si>
  <si>
    <t>Libav NEON</t>
  </si>
  <si>
    <t>Extraction</t>
  </si>
  <si>
    <t>Processing</t>
  </si>
  <si>
    <t>Classification</t>
  </si>
  <si>
    <t>DSP</t>
  </si>
  <si>
    <t>MATHLIB</t>
  </si>
  <si>
    <t>MATHLIB+DSPLIB</t>
  </si>
  <si>
    <t>MATHLIB+DSPLIB+SPLOOP</t>
  </si>
  <si>
    <t>Communication</t>
  </si>
  <si>
    <t>Gesamt</t>
  </si>
  <si>
    <t>Libav NEON + Handopt.</t>
  </si>
  <si>
    <t>Referenz ARM</t>
  </si>
  <si>
    <t>optimiert ARM</t>
  </si>
  <si>
    <t>Referenz DSP</t>
  </si>
  <si>
    <t>optimiert DSP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</si>
</sst>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/>
    <xf numFmtId="9" fontId="0" fillId="0" borderId="0" xfId="1" applyNumberFormat="1" applyFont="1"/>
    <xf numFmtId="9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/>
  </cellXfs>
  <cellStyles count="2">
    <cellStyle name="Prozent" xfId="1" builtinId="5"/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ARM!$A$15</c:f>
              <c:strCache>
                <c:ptCount val="1"/>
                <c:pt idx="0">
                  <c:v>Extraction</c:v>
                </c:pt>
              </c:strCache>
            </c:strRef>
          </c:tx>
          <c:cat>
            <c:strRef>
              <c:f>ARM!$B$14:$E$14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ARM!$B$15:$E$15</c:f>
              <c:numCache>
                <c:formatCode>General</c:formatCode>
                <c:ptCount val="4"/>
                <c:pt idx="0">
                  <c:v>531.61</c:v>
                </c:pt>
                <c:pt idx="1">
                  <c:v>1439.6299999999999</c:v>
                </c:pt>
                <c:pt idx="2">
                  <c:v>58.510000000000005</c:v>
                </c:pt>
                <c:pt idx="3">
                  <c:v>481.14</c:v>
                </c:pt>
              </c:numCache>
            </c:numRef>
          </c:val>
        </c:ser>
        <c:ser>
          <c:idx val="1"/>
          <c:order val="1"/>
          <c:tx>
            <c:strRef>
              <c:f>ARM!$A$16</c:f>
              <c:strCache>
                <c:ptCount val="1"/>
                <c:pt idx="0">
                  <c:v>Processing</c:v>
                </c:pt>
              </c:strCache>
            </c:strRef>
          </c:tx>
          <c:cat>
            <c:strRef>
              <c:f>ARM!$B$14:$E$14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ARM!$B$16:$E$16</c:f>
              <c:numCache>
                <c:formatCode>General</c:formatCode>
                <c:ptCount val="4"/>
                <c:pt idx="0">
                  <c:v>1.4</c:v>
                </c:pt>
                <c:pt idx="1">
                  <c:v>141.91999999999999</c:v>
                </c:pt>
                <c:pt idx="2">
                  <c:v>5.57</c:v>
                </c:pt>
                <c:pt idx="3">
                  <c:v>17.73</c:v>
                </c:pt>
              </c:numCache>
            </c:numRef>
          </c:val>
        </c:ser>
        <c:ser>
          <c:idx val="2"/>
          <c:order val="2"/>
          <c:tx>
            <c:strRef>
              <c:f>ARM!$A$17</c:f>
              <c:strCache>
                <c:ptCount val="1"/>
                <c:pt idx="0">
                  <c:v>Classification</c:v>
                </c:pt>
              </c:strCache>
            </c:strRef>
          </c:tx>
          <c:cat>
            <c:strRef>
              <c:f>ARM!$B$14:$E$14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ARM!$B$17:$E$17</c:f>
              <c:numCache>
                <c:formatCode>General</c:formatCode>
                <c:ptCount val="4"/>
                <c:pt idx="0">
                  <c:v>2.4500000000000002</c:v>
                </c:pt>
                <c:pt idx="1">
                  <c:v>7.72</c:v>
                </c:pt>
                <c:pt idx="2">
                  <c:v>5</c:v>
                </c:pt>
                <c:pt idx="3">
                  <c:v>6.02</c:v>
                </c:pt>
              </c:numCache>
            </c:numRef>
          </c:val>
        </c:ser>
        <c:axId val="72558464"/>
        <c:axId val="72560000"/>
      </c:barChart>
      <c:catAx>
        <c:axId val="72558464"/>
        <c:scaling>
          <c:orientation val="minMax"/>
        </c:scaling>
        <c:axPos val="b"/>
        <c:tickLblPos val="nextTo"/>
        <c:crossAx val="72560000"/>
        <c:crosses val="autoZero"/>
        <c:auto val="1"/>
        <c:lblAlgn val="ctr"/>
        <c:lblOffset val="100"/>
      </c:catAx>
      <c:valAx>
        <c:axId val="72560000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Laufzeit in [ms]</a:t>
                </a:r>
              </a:p>
            </c:rich>
          </c:tx>
          <c:layout/>
        </c:title>
        <c:numFmt formatCode="General" sourceLinked="1"/>
        <c:tickLblPos val="nextTo"/>
        <c:crossAx val="72558464"/>
        <c:crosses val="autoZero"/>
        <c:crossBetween val="between"/>
      </c:valAx>
    </c:plotArea>
    <c:legend>
      <c:legendPos val="r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ARM!$A$22</c:f>
              <c:strCache>
                <c:ptCount val="1"/>
                <c:pt idx="0">
                  <c:v>Extraction</c:v>
                </c:pt>
              </c:strCache>
            </c:strRef>
          </c:tx>
          <c:cat>
            <c:strRef>
              <c:f>ARM!$B$21:$D$21</c:f>
              <c:strCache>
                <c:ptCount val="3"/>
                <c:pt idx="0">
                  <c:v>ARM</c:v>
                </c:pt>
                <c:pt idx="1">
                  <c:v>ARM+VFP</c:v>
                </c:pt>
                <c:pt idx="2">
                  <c:v>ARM+NEON</c:v>
                </c:pt>
              </c:strCache>
            </c:strRef>
          </c:cat>
          <c:val>
            <c:numRef>
              <c:f>ARM!$B$22:$D$22</c:f>
              <c:numCache>
                <c:formatCode>General</c:formatCode>
                <c:ptCount val="3"/>
                <c:pt idx="0">
                  <c:v>3658.0700000000006</c:v>
                </c:pt>
                <c:pt idx="1">
                  <c:v>1439.36</c:v>
                </c:pt>
                <c:pt idx="2">
                  <c:v>1439.6299999999999</c:v>
                </c:pt>
              </c:numCache>
            </c:numRef>
          </c:val>
        </c:ser>
        <c:ser>
          <c:idx val="1"/>
          <c:order val="1"/>
          <c:tx>
            <c:strRef>
              <c:f>ARM!$A$23</c:f>
              <c:strCache>
                <c:ptCount val="1"/>
                <c:pt idx="0">
                  <c:v>Processing</c:v>
                </c:pt>
              </c:strCache>
            </c:strRef>
          </c:tx>
          <c:cat>
            <c:strRef>
              <c:f>ARM!$B$21:$D$21</c:f>
              <c:strCache>
                <c:ptCount val="3"/>
                <c:pt idx="0">
                  <c:v>ARM</c:v>
                </c:pt>
                <c:pt idx="1">
                  <c:v>ARM+VFP</c:v>
                </c:pt>
                <c:pt idx="2">
                  <c:v>ARM+NEON</c:v>
                </c:pt>
              </c:strCache>
            </c:strRef>
          </c:cat>
          <c:val>
            <c:numRef>
              <c:f>ARM!$B$23:$D$23</c:f>
              <c:numCache>
                <c:formatCode>General</c:formatCode>
                <c:ptCount val="3"/>
                <c:pt idx="0">
                  <c:v>463.19</c:v>
                </c:pt>
                <c:pt idx="1">
                  <c:v>142.36000000000001</c:v>
                </c:pt>
                <c:pt idx="2">
                  <c:v>141.91999999999999</c:v>
                </c:pt>
              </c:numCache>
            </c:numRef>
          </c:val>
        </c:ser>
        <c:ser>
          <c:idx val="2"/>
          <c:order val="2"/>
          <c:tx>
            <c:strRef>
              <c:f>ARM!$A$24</c:f>
              <c:strCache>
                <c:ptCount val="1"/>
                <c:pt idx="0">
                  <c:v>Classification</c:v>
                </c:pt>
              </c:strCache>
            </c:strRef>
          </c:tx>
          <c:cat>
            <c:strRef>
              <c:f>ARM!$B$21:$D$21</c:f>
              <c:strCache>
                <c:ptCount val="3"/>
                <c:pt idx="0">
                  <c:v>ARM</c:v>
                </c:pt>
                <c:pt idx="1">
                  <c:v>ARM+VFP</c:v>
                </c:pt>
                <c:pt idx="2">
                  <c:v>ARM+NEON</c:v>
                </c:pt>
              </c:strCache>
            </c:strRef>
          </c:cat>
          <c:val>
            <c:numRef>
              <c:f>ARM!$B$24:$D$24</c:f>
              <c:numCache>
                <c:formatCode>General</c:formatCode>
                <c:ptCount val="3"/>
                <c:pt idx="0">
                  <c:v>28.81</c:v>
                </c:pt>
                <c:pt idx="1">
                  <c:v>7.73</c:v>
                </c:pt>
                <c:pt idx="2">
                  <c:v>7.72</c:v>
                </c:pt>
              </c:numCache>
            </c:numRef>
          </c:val>
        </c:ser>
        <c:axId val="48155264"/>
        <c:axId val="48161152"/>
      </c:barChart>
      <c:catAx>
        <c:axId val="48155264"/>
        <c:scaling>
          <c:orientation val="minMax"/>
        </c:scaling>
        <c:axPos val="b"/>
        <c:tickLblPos val="nextTo"/>
        <c:crossAx val="48161152"/>
        <c:crosses val="autoZero"/>
        <c:auto val="1"/>
        <c:lblAlgn val="ctr"/>
        <c:lblOffset val="100"/>
      </c:catAx>
      <c:valAx>
        <c:axId val="48161152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Laufzeitmessung in [ms]</a:t>
                </a:r>
              </a:p>
            </c:rich>
          </c:tx>
          <c:layout/>
        </c:title>
        <c:numFmt formatCode="General" sourceLinked="1"/>
        <c:tickLblPos val="nextTo"/>
        <c:crossAx val="48155264"/>
        <c:crosses val="autoZero"/>
        <c:crossBetween val="between"/>
      </c:valAx>
    </c:plotArea>
    <c:legend>
      <c:legendPos val="r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ARM!$A$27</c:f>
              <c:strCache>
                <c:ptCount val="1"/>
                <c:pt idx="0">
                  <c:v>MCL1</c:v>
                </c:pt>
              </c:strCache>
            </c:strRef>
          </c:tx>
          <c:cat>
            <c:strRef>
              <c:f>ARM!$B$26:$D$26</c:f>
              <c:strCache>
                <c:ptCount val="3"/>
                <c:pt idx="0">
                  <c:v>ARM</c:v>
                </c:pt>
                <c:pt idx="1">
                  <c:v>ARM+VFP</c:v>
                </c:pt>
                <c:pt idx="2">
                  <c:v>ARM+NEON</c:v>
                </c:pt>
              </c:strCache>
            </c:strRef>
          </c:cat>
          <c:val>
            <c:numRef>
              <c:f>ARM!$B$27:$D$27</c:f>
              <c:numCache>
                <c:formatCode>General</c:formatCode>
                <c:ptCount val="3"/>
                <c:pt idx="0">
                  <c:v>1725.9999999999998</c:v>
                </c:pt>
                <c:pt idx="1">
                  <c:v>563.89</c:v>
                </c:pt>
                <c:pt idx="2">
                  <c:v>535.46</c:v>
                </c:pt>
              </c:numCache>
            </c:numRef>
          </c:val>
        </c:ser>
        <c:ser>
          <c:idx val="1"/>
          <c:order val="1"/>
          <c:tx>
            <c:strRef>
              <c:f>ARM!$A$28</c:f>
              <c:strCache>
                <c:ptCount val="1"/>
                <c:pt idx="0">
                  <c:v>MCL2</c:v>
                </c:pt>
              </c:strCache>
            </c:strRef>
          </c:tx>
          <c:cat>
            <c:strRef>
              <c:f>ARM!$B$26:$D$26</c:f>
              <c:strCache>
                <c:ptCount val="3"/>
                <c:pt idx="0">
                  <c:v>ARM</c:v>
                </c:pt>
                <c:pt idx="1">
                  <c:v>ARM+VFP</c:v>
                </c:pt>
                <c:pt idx="2">
                  <c:v>ARM+NEON</c:v>
                </c:pt>
              </c:strCache>
            </c:strRef>
          </c:cat>
          <c:val>
            <c:numRef>
              <c:f>ARM!$B$28:$D$28</c:f>
              <c:numCache>
                <c:formatCode>General</c:formatCode>
                <c:ptCount val="3"/>
                <c:pt idx="0">
                  <c:v>4150.0700000000006</c:v>
                </c:pt>
                <c:pt idx="1">
                  <c:v>1589.4499999999998</c:v>
                </c:pt>
                <c:pt idx="2">
                  <c:v>1589.27</c:v>
                </c:pt>
              </c:numCache>
            </c:numRef>
          </c:val>
        </c:ser>
        <c:ser>
          <c:idx val="2"/>
          <c:order val="2"/>
          <c:tx>
            <c:strRef>
              <c:f>ARM!$A$29</c:f>
              <c:strCache>
                <c:ptCount val="1"/>
                <c:pt idx="0">
                  <c:v>MCL3</c:v>
                </c:pt>
              </c:strCache>
            </c:strRef>
          </c:tx>
          <c:cat>
            <c:strRef>
              <c:f>ARM!$B$26:$D$26</c:f>
              <c:strCache>
                <c:ptCount val="3"/>
                <c:pt idx="0">
                  <c:v>ARM</c:v>
                </c:pt>
                <c:pt idx="1">
                  <c:v>ARM+VFP</c:v>
                </c:pt>
                <c:pt idx="2">
                  <c:v>ARM+NEON</c:v>
                </c:pt>
              </c:strCache>
            </c:strRef>
          </c:cat>
          <c:val>
            <c:numRef>
              <c:f>ARM!$B$29:$D$29</c:f>
              <c:numCache>
                <c:formatCode>General</c:formatCode>
                <c:ptCount val="3"/>
                <c:pt idx="0">
                  <c:v>178.55999999999997</c:v>
                </c:pt>
                <c:pt idx="1">
                  <c:v>85.899999999999977</c:v>
                </c:pt>
                <c:pt idx="2">
                  <c:v>69.080000000000013</c:v>
                </c:pt>
              </c:numCache>
            </c:numRef>
          </c:val>
        </c:ser>
        <c:ser>
          <c:idx val="3"/>
          <c:order val="3"/>
          <c:tx>
            <c:strRef>
              <c:f>ARM!$A$30</c:f>
              <c:strCache>
                <c:ptCount val="1"/>
                <c:pt idx="0">
                  <c:v>MCL4</c:v>
                </c:pt>
              </c:strCache>
            </c:strRef>
          </c:tx>
          <c:cat>
            <c:strRef>
              <c:f>ARM!$B$26:$D$26</c:f>
              <c:strCache>
                <c:ptCount val="3"/>
                <c:pt idx="0">
                  <c:v>ARM</c:v>
                </c:pt>
                <c:pt idx="1">
                  <c:v>ARM+VFP</c:v>
                </c:pt>
                <c:pt idx="2">
                  <c:v>ARM+NEON</c:v>
                </c:pt>
              </c:strCache>
            </c:strRef>
          </c:cat>
          <c:val>
            <c:numRef>
              <c:f>ARM!$B$30:$D$30</c:f>
              <c:numCache>
                <c:formatCode>General</c:formatCode>
                <c:ptCount val="3"/>
                <c:pt idx="0">
                  <c:v>1659.8200000000004</c:v>
                </c:pt>
                <c:pt idx="1">
                  <c:v>531.96999999999991</c:v>
                </c:pt>
                <c:pt idx="2">
                  <c:v>504.89</c:v>
                </c:pt>
              </c:numCache>
            </c:numRef>
          </c:val>
        </c:ser>
        <c:axId val="66353024"/>
        <c:axId val="66354560"/>
      </c:barChart>
      <c:catAx>
        <c:axId val="66353024"/>
        <c:scaling>
          <c:orientation val="minMax"/>
        </c:scaling>
        <c:axPos val="b"/>
        <c:majorTickMark val="none"/>
        <c:tickLblPos val="nextTo"/>
        <c:crossAx val="66354560"/>
        <c:crosses val="autoZero"/>
        <c:auto val="1"/>
        <c:lblAlgn val="ctr"/>
        <c:lblOffset val="100"/>
      </c:catAx>
      <c:valAx>
        <c:axId val="663545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 in [ms]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6353024"/>
        <c:crosses val="autoZero"/>
        <c:crossBetween val="between"/>
      </c:valAx>
    </c:plotArea>
    <c:legend>
      <c:legendPos val="r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ARM!$B$32</c:f>
              <c:strCache>
                <c:ptCount val="1"/>
                <c:pt idx="0">
                  <c:v>ARM</c:v>
                </c:pt>
              </c:strCache>
            </c:strRef>
          </c:tx>
          <c:cat>
            <c:strRef>
              <c:f>ARM!$A$33:$A$36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ARM!$B$33:$B$36</c:f>
              <c:numCache>
                <c:formatCode>General</c:formatCode>
                <c:ptCount val="4"/>
                <c:pt idx="0">
                  <c:v>1725.9999999999998</c:v>
                </c:pt>
                <c:pt idx="1">
                  <c:v>4150.0700000000006</c:v>
                </c:pt>
                <c:pt idx="2">
                  <c:v>178.55999999999997</c:v>
                </c:pt>
                <c:pt idx="3">
                  <c:v>1659.8200000000004</c:v>
                </c:pt>
              </c:numCache>
            </c:numRef>
          </c:val>
        </c:ser>
        <c:ser>
          <c:idx val="1"/>
          <c:order val="1"/>
          <c:tx>
            <c:strRef>
              <c:f>ARM!$C$32</c:f>
              <c:strCache>
                <c:ptCount val="1"/>
                <c:pt idx="0">
                  <c:v>Libav NEON + Handopt.</c:v>
                </c:pt>
              </c:strCache>
            </c:strRef>
          </c:tx>
          <c:cat>
            <c:strRef>
              <c:f>ARM!$A$33:$A$36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ARM!$C$33:$C$36</c:f>
              <c:numCache>
                <c:formatCode>General</c:formatCode>
                <c:ptCount val="4"/>
                <c:pt idx="0">
                  <c:v>115.52</c:v>
                </c:pt>
                <c:pt idx="1">
                  <c:v>673.77</c:v>
                </c:pt>
                <c:pt idx="2">
                  <c:v>69.080000000000013</c:v>
                </c:pt>
                <c:pt idx="3">
                  <c:v>93.83</c:v>
                </c:pt>
              </c:numCache>
            </c:numRef>
          </c:val>
        </c:ser>
        <c:axId val="70262784"/>
        <c:axId val="70264320"/>
      </c:barChart>
      <c:catAx>
        <c:axId val="70262784"/>
        <c:scaling>
          <c:orientation val="minMax"/>
        </c:scaling>
        <c:axPos val="b"/>
        <c:tickLblPos val="nextTo"/>
        <c:crossAx val="70264320"/>
        <c:crosses val="autoZero"/>
        <c:auto val="1"/>
        <c:lblAlgn val="ctr"/>
        <c:lblOffset val="100"/>
      </c:catAx>
      <c:valAx>
        <c:axId val="70264320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 in [ms]</a:t>
                </a:r>
              </a:p>
            </c:rich>
          </c:tx>
          <c:layout/>
        </c:title>
        <c:numFmt formatCode="General" sourceLinked="1"/>
        <c:tickLblPos val="nextTo"/>
        <c:crossAx val="70262784"/>
        <c:crosses val="autoZero"/>
        <c:crossBetween val="between"/>
      </c:valAx>
    </c:plotArea>
    <c:legend>
      <c:legendPos val="t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51" r="0.70000000000000051" t="0.78740157499999996" header="0.30000000000000027" footer="0.30000000000000027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DSP!$B$20</c:f>
              <c:strCache>
                <c:ptCount val="1"/>
                <c:pt idx="0">
                  <c:v>Referenz ARM</c:v>
                </c:pt>
              </c:strCache>
            </c:strRef>
          </c:tx>
          <c:cat>
            <c:strRef>
              <c:f>DSP!$A$21:$A$24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DSP!$B$21:$B$24</c:f>
              <c:numCache>
                <c:formatCode>General</c:formatCode>
                <c:ptCount val="4"/>
                <c:pt idx="0">
                  <c:v>1725.9999999999998</c:v>
                </c:pt>
                <c:pt idx="1">
                  <c:v>4150.0700000000006</c:v>
                </c:pt>
                <c:pt idx="2">
                  <c:v>178.55999999999997</c:v>
                </c:pt>
                <c:pt idx="3">
                  <c:v>1659.8200000000004</c:v>
                </c:pt>
              </c:numCache>
            </c:numRef>
          </c:val>
        </c:ser>
        <c:ser>
          <c:idx val="1"/>
          <c:order val="1"/>
          <c:tx>
            <c:strRef>
              <c:f>DSP!$C$20</c:f>
              <c:strCache>
                <c:ptCount val="1"/>
                <c:pt idx="0">
                  <c:v>optimiert ARM</c:v>
                </c:pt>
              </c:strCache>
            </c:strRef>
          </c:tx>
          <c:cat>
            <c:strRef>
              <c:f>DSP!$A$21:$A$24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DSP!$C$21:$C$24</c:f>
              <c:numCache>
                <c:formatCode>General</c:formatCode>
                <c:ptCount val="4"/>
                <c:pt idx="0">
                  <c:v>115.52</c:v>
                </c:pt>
                <c:pt idx="1">
                  <c:v>673.77</c:v>
                </c:pt>
                <c:pt idx="2">
                  <c:v>69.080000000000013</c:v>
                </c:pt>
                <c:pt idx="3">
                  <c:v>93.83</c:v>
                </c:pt>
              </c:numCache>
            </c:numRef>
          </c:val>
        </c:ser>
        <c:ser>
          <c:idx val="2"/>
          <c:order val="2"/>
          <c:tx>
            <c:strRef>
              <c:f>DSP!$D$20</c:f>
              <c:strCache>
                <c:ptCount val="1"/>
                <c:pt idx="0">
                  <c:v>Referenz DSP</c:v>
                </c:pt>
              </c:strCache>
            </c:strRef>
          </c:tx>
          <c:cat>
            <c:strRef>
              <c:f>DSP!$A$21:$A$24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DSP!$D$21:$D$24</c:f>
              <c:numCache>
                <c:formatCode>General</c:formatCode>
                <c:ptCount val="4"/>
                <c:pt idx="0">
                  <c:v>587.71100000000001</c:v>
                </c:pt>
                <c:pt idx="1">
                  <c:v>1511.5500000000002</c:v>
                </c:pt>
                <c:pt idx="2">
                  <c:v>47.14</c:v>
                </c:pt>
                <c:pt idx="3">
                  <c:v>570.66199999999992</c:v>
                </c:pt>
              </c:numCache>
            </c:numRef>
          </c:val>
        </c:ser>
        <c:ser>
          <c:idx val="3"/>
          <c:order val="3"/>
          <c:tx>
            <c:strRef>
              <c:f>DSP!$E$20</c:f>
              <c:strCache>
                <c:ptCount val="1"/>
                <c:pt idx="0">
                  <c:v>optimiert DSP</c:v>
                </c:pt>
              </c:strCache>
            </c:strRef>
          </c:tx>
          <c:cat>
            <c:strRef>
              <c:f>DSP!$A$21:$A$24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DSP!$E$21:$E$24</c:f>
              <c:numCache>
                <c:formatCode>General</c:formatCode>
                <c:ptCount val="4"/>
                <c:pt idx="0">
                  <c:v>69.47399999999999</c:v>
                </c:pt>
                <c:pt idx="1">
                  <c:v>352.04300000000001</c:v>
                </c:pt>
                <c:pt idx="2">
                  <c:v>22.361000000000001</c:v>
                </c:pt>
                <c:pt idx="3">
                  <c:v>79.556999999999988</c:v>
                </c:pt>
              </c:numCache>
            </c:numRef>
          </c:val>
        </c:ser>
        <c:axId val="74161536"/>
        <c:axId val="74179712"/>
      </c:barChart>
      <c:catAx>
        <c:axId val="74161536"/>
        <c:scaling>
          <c:orientation val="minMax"/>
        </c:scaling>
        <c:axPos val="b"/>
        <c:tickLblPos val="nextTo"/>
        <c:crossAx val="74179712"/>
        <c:crosses val="autoZero"/>
        <c:auto val="1"/>
        <c:lblAlgn val="ctr"/>
        <c:lblOffset val="100"/>
      </c:catAx>
      <c:valAx>
        <c:axId val="74179712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 in [ms]</a:t>
                </a:r>
              </a:p>
            </c:rich>
          </c:tx>
          <c:layout/>
        </c:title>
        <c:numFmt formatCode="General" sourceLinked="1"/>
        <c:tickLblPos val="nextTo"/>
        <c:crossAx val="74161536"/>
        <c:crosses val="autoZero"/>
        <c:crossBetween val="between"/>
      </c:valAx>
    </c:plotArea>
    <c:legend>
      <c:legendPos val="t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" r="0.7" t="0.78740157499999996" header="0.3000000000000001" footer="0.3000000000000001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DSP!$B$13</c:f>
              <c:strCache>
                <c:ptCount val="1"/>
                <c:pt idx="0">
                  <c:v>DSP</c:v>
                </c:pt>
              </c:strCache>
            </c:strRef>
          </c:tx>
          <c:cat>
            <c:strRef>
              <c:f>DSP!$A$14:$A$17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DSP!$B$14:$B$17</c:f>
              <c:numCache>
                <c:formatCode>General</c:formatCode>
                <c:ptCount val="4"/>
                <c:pt idx="0">
                  <c:v>587.71100000000001</c:v>
                </c:pt>
                <c:pt idx="1">
                  <c:v>1511.5500000000002</c:v>
                </c:pt>
                <c:pt idx="2">
                  <c:v>47.14</c:v>
                </c:pt>
                <c:pt idx="3">
                  <c:v>570.66199999999992</c:v>
                </c:pt>
              </c:numCache>
            </c:numRef>
          </c:val>
        </c:ser>
        <c:ser>
          <c:idx val="1"/>
          <c:order val="1"/>
          <c:tx>
            <c:strRef>
              <c:f>DSP!$C$13</c:f>
              <c:strCache>
                <c:ptCount val="1"/>
                <c:pt idx="0">
                  <c:v>MATHLIB+DSPLIB+SPLOOP</c:v>
                </c:pt>
              </c:strCache>
            </c:strRef>
          </c:tx>
          <c:cat>
            <c:strRef>
              <c:f>DSP!$A$14:$A$17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DSP!$C$14:$C$17</c:f>
              <c:numCache>
                <c:formatCode>General</c:formatCode>
                <c:ptCount val="4"/>
                <c:pt idx="0">
                  <c:v>69.47399999999999</c:v>
                </c:pt>
                <c:pt idx="1">
                  <c:v>352.04300000000001</c:v>
                </c:pt>
                <c:pt idx="2">
                  <c:v>22.361000000000001</c:v>
                </c:pt>
                <c:pt idx="3">
                  <c:v>79.551999999999992</c:v>
                </c:pt>
              </c:numCache>
            </c:numRef>
          </c:val>
        </c:ser>
        <c:axId val="65897984"/>
        <c:axId val="68926080"/>
      </c:barChart>
      <c:catAx>
        <c:axId val="65897984"/>
        <c:scaling>
          <c:orientation val="minMax"/>
        </c:scaling>
        <c:axPos val="b"/>
        <c:tickLblPos val="nextTo"/>
        <c:crossAx val="68926080"/>
        <c:crosses val="autoZero"/>
        <c:auto val="1"/>
        <c:lblAlgn val="ctr"/>
        <c:lblOffset val="100"/>
      </c:catAx>
      <c:valAx>
        <c:axId val="68926080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 in [ms]</a:t>
                </a:r>
              </a:p>
            </c:rich>
          </c:tx>
          <c:layout/>
        </c:title>
        <c:numFmt formatCode="General" sourceLinked="1"/>
        <c:tickLblPos val="nextTo"/>
        <c:crossAx val="65897984"/>
        <c:crosses val="autoZero"/>
        <c:crossBetween val="between"/>
      </c:valAx>
    </c:plotArea>
    <c:legend>
      <c:legendPos val="t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9524</xdr:colOff>
      <xdr:row>24</xdr:row>
      <xdr:rowOff>28575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285749</xdr:colOff>
      <xdr:row>3</xdr:row>
      <xdr:rowOff>76200</xdr:rowOff>
    </xdr:from>
    <xdr:to>
      <xdr:col>2</xdr:col>
      <xdr:colOff>571500</xdr:colOff>
      <xdr:row>4</xdr:row>
      <xdr:rowOff>161925</xdr:rowOff>
    </xdr:to>
    <xdr:sp macro="" textlink="ARM!D7">
      <xdr:nvSpPr>
        <xdr:cNvPr id="3" name="Textfeld 2"/>
        <xdr:cNvSpPr txBox="1"/>
      </xdr:nvSpPr>
      <xdr:spPr>
        <a:xfrm>
          <a:off x="1047749" y="647700"/>
          <a:ext cx="1047751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fld id="{5A26EB5A-DB36-4584-A5FB-F2981A7A29FC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535,46</a:t>
          </a:fld>
          <a:endParaRPr lang="de-DE" sz="1100"/>
        </a:p>
      </xdr:txBody>
    </xdr:sp>
    <xdr:clientData/>
  </xdr:twoCellAnchor>
  <xdr:twoCellAnchor>
    <xdr:from>
      <xdr:col>3</xdr:col>
      <xdr:colOff>380999</xdr:colOff>
      <xdr:row>2</xdr:row>
      <xdr:rowOff>57150</xdr:rowOff>
    </xdr:from>
    <xdr:to>
      <xdr:col>4</xdr:col>
      <xdr:colOff>752475</xdr:colOff>
      <xdr:row>3</xdr:row>
      <xdr:rowOff>142875</xdr:rowOff>
    </xdr:to>
    <xdr:sp macro="" textlink="ARM!K7">
      <xdr:nvSpPr>
        <xdr:cNvPr id="4" name="Textfeld 3"/>
        <xdr:cNvSpPr txBox="1"/>
      </xdr:nvSpPr>
      <xdr:spPr>
        <a:xfrm>
          <a:off x="2666999" y="438150"/>
          <a:ext cx="1133476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fld id="{387F9336-728D-4321-99CB-58F80198AD44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1589,27</a:t>
          </a:fld>
          <a:endParaRPr lang="de-DE" sz="1100"/>
        </a:p>
      </xdr:txBody>
    </xdr:sp>
    <xdr:clientData/>
  </xdr:twoCellAnchor>
  <xdr:twoCellAnchor>
    <xdr:from>
      <xdr:col>5</xdr:col>
      <xdr:colOff>485774</xdr:colOff>
      <xdr:row>9</xdr:row>
      <xdr:rowOff>180975</xdr:rowOff>
    </xdr:from>
    <xdr:to>
      <xdr:col>7</xdr:col>
      <xdr:colOff>76200</xdr:colOff>
      <xdr:row>11</xdr:row>
      <xdr:rowOff>76200</xdr:rowOff>
    </xdr:to>
    <xdr:sp macro="" textlink="ARM!R7">
      <xdr:nvSpPr>
        <xdr:cNvPr id="5" name="Textfeld 4"/>
        <xdr:cNvSpPr txBox="1"/>
      </xdr:nvSpPr>
      <xdr:spPr>
        <a:xfrm>
          <a:off x="4295774" y="1895475"/>
          <a:ext cx="1114426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fld id="{47D4A990-3123-4978-8A0C-44BAEBCB7620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69,08</a:t>
          </a:fld>
          <a:endParaRPr lang="de-DE" sz="1100"/>
        </a:p>
      </xdr:txBody>
    </xdr:sp>
    <xdr:clientData/>
  </xdr:twoCellAnchor>
  <xdr:twoCellAnchor>
    <xdr:from>
      <xdr:col>7</xdr:col>
      <xdr:colOff>581024</xdr:colOff>
      <xdr:row>4</xdr:row>
      <xdr:rowOff>104775</xdr:rowOff>
    </xdr:from>
    <xdr:to>
      <xdr:col>9</xdr:col>
      <xdr:colOff>247650</xdr:colOff>
      <xdr:row>6</xdr:row>
      <xdr:rowOff>0</xdr:rowOff>
    </xdr:to>
    <xdr:sp macro="" textlink="ARM!Y7">
      <xdr:nvSpPr>
        <xdr:cNvPr id="6" name="Textfeld 5"/>
        <xdr:cNvSpPr txBox="1"/>
      </xdr:nvSpPr>
      <xdr:spPr>
        <a:xfrm>
          <a:off x="5915024" y="866775"/>
          <a:ext cx="1190626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fld id="{AC400690-562A-4D73-8D46-95CC5E2B1A93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504,89</a:t>
          </a:fld>
          <a:endParaRPr lang="de-DE" sz="1100"/>
        </a:p>
      </xdr:txBody>
    </xdr:sp>
    <xdr:clientData/>
  </xdr:twoCellAnchor>
  <xdr:twoCellAnchor>
    <xdr:from>
      <xdr:col>11</xdr:col>
      <xdr:colOff>19050</xdr:colOff>
      <xdr:row>0</xdr:row>
      <xdr:rowOff>0</xdr:rowOff>
    </xdr:from>
    <xdr:to>
      <xdr:col>22</xdr:col>
      <xdr:colOff>0</xdr:colOff>
      <xdr:row>24</xdr:row>
      <xdr:rowOff>38100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104775</xdr:colOff>
      <xdr:row>3</xdr:row>
      <xdr:rowOff>66675</xdr:rowOff>
    </xdr:from>
    <xdr:to>
      <xdr:col>17</xdr:col>
      <xdr:colOff>66675</xdr:colOff>
      <xdr:row>5</xdr:row>
      <xdr:rowOff>9525</xdr:rowOff>
    </xdr:to>
    <xdr:sp macro="" textlink="ARM!J7">
      <xdr:nvSpPr>
        <xdr:cNvPr id="8" name="Textfeld 1"/>
        <xdr:cNvSpPr txBox="1"/>
      </xdr:nvSpPr>
      <xdr:spPr>
        <a:xfrm>
          <a:off x="11534775" y="638175"/>
          <a:ext cx="1485900" cy="323850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385BA048-D436-4839-8440-4BC0AF1F1EFF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1589,45</a:t>
          </a:fld>
          <a:endParaRPr lang="de-DE" sz="1100"/>
        </a:p>
      </xdr:txBody>
    </xdr:sp>
    <xdr:clientData/>
  </xdr:twoCellAnchor>
  <xdr:twoCellAnchor>
    <xdr:from>
      <xdr:col>18</xdr:col>
      <xdr:colOff>76200</xdr:colOff>
      <xdr:row>3</xdr:row>
      <xdr:rowOff>57150</xdr:rowOff>
    </xdr:from>
    <xdr:to>
      <xdr:col>20</xdr:col>
      <xdr:colOff>38100</xdr:colOff>
      <xdr:row>5</xdr:row>
      <xdr:rowOff>0</xdr:rowOff>
    </xdr:to>
    <xdr:sp macro="" textlink="ARM!K7">
      <xdr:nvSpPr>
        <xdr:cNvPr id="9" name="Textfeld 1"/>
        <xdr:cNvSpPr txBox="1"/>
      </xdr:nvSpPr>
      <xdr:spPr>
        <a:xfrm>
          <a:off x="13792200" y="628650"/>
          <a:ext cx="1485900" cy="323850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CC2CB982-1C96-4155-85BB-D56B166B1211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1589,27</a:t>
          </a:fld>
          <a:endParaRPr lang="de-DE" sz="1100"/>
        </a:p>
      </xdr:txBody>
    </xdr:sp>
    <xdr:clientData/>
  </xdr:twoCellAnchor>
  <xdr:twoCellAnchor>
    <xdr:from>
      <xdr:col>0</xdr:col>
      <xdr:colOff>9525</xdr:colOff>
      <xdr:row>25</xdr:row>
      <xdr:rowOff>9525</xdr:rowOff>
    </xdr:from>
    <xdr:to>
      <xdr:col>6</xdr:col>
      <xdr:colOff>9525</xdr:colOff>
      <xdr:row>39</xdr:row>
      <xdr:rowOff>85725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9524</xdr:colOff>
      <xdr:row>39</xdr:row>
      <xdr:rowOff>85725</xdr:rowOff>
    </xdr:from>
    <xdr:to>
      <xdr:col>10</xdr:col>
      <xdr:colOff>304799</xdr:colOff>
      <xdr:row>65</xdr:row>
      <xdr:rowOff>180975</xdr:rowOff>
    </xdr:to>
    <xdr:grpSp>
      <xdr:nvGrpSpPr>
        <xdr:cNvPr id="15" name="Gruppieren 14"/>
        <xdr:cNvGrpSpPr/>
      </xdr:nvGrpSpPr>
      <xdr:grpSpPr>
        <a:xfrm>
          <a:off x="9524" y="7515225"/>
          <a:ext cx="7915275" cy="5048250"/>
          <a:chOff x="9524" y="7515225"/>
          <a:chExt cx="7915275" cy="5048250"/>
        </a:xfrm>
      </xdr:grpSpPr>
      <xdr:graphicFrame macro="">
        <xdr:nvGraphicFramePr>
          <xdr:cNvPr id="11" name="Diagramm 10"/>
          <xdr:cNvGraphicFramePr/>
        </xdr:nvGraphicFramePr>
        <xdr:xfrm>
          <a:off x="9524" y="7515225"/>
          <a:ext cx="7915275" cy="50482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ARM!D34">
        <xdr:nvSpPr>
          <xdr:cNvPr id="12" name="Pfeil nach unten 11"/>
          <xdr:cNvSpPr/>
        </xdr:nvSpPr>
        <xdr:spPr>
          <a:xfrm>
            <a:off x="3457575" y="8396288"/>
            <a:ext cx="457200" cy="823912"/>
          </a:xfrm>
          <a:prstGeom prst="downArrow">
            <a:avLst/>
          </a:prstGeom>
          <a:solidFill>
            <a:sysClr val="window" lastClr="FFFFFF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="vert270" wrap="square" anchor="ctr" anchorCtr="1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6E9B70FE-90D8-4BE0-B500-DC21329F1667}" type="TxLink">
              <a:rPr lang="en-US" sz="900" b="0" i="0" u="none" strike="noStrike">
                <a:ln>
                  <a:solidFill>
                    <a:sysClr val="windowText" lastClr="000000"/>
                  </a:solidFill>
                </a:ln>
                <a:solidFill>
                  <a:srgbClr val="000000"/>
                </a:solidFill>
                <a:latin typeface="Times New Roman" pitchFamily="18" charset="0"/>
                <a:cs typeface="Times New Roman" pitchFamily="18" charset="0"/>
              </a:rPr>
              <a:pPr/>
              <a:t>84%</a:t>
            </a:fld>
            <a:endParaRPr lang="de-DE" sz="900">
              <a:ln>
                <a:solidFill>
                  <a:sysClr val="windowText" lastClr="000000"/>
                </a:solidFill>
              </a:ln>
              <a:latin typeface="Times New Roman" pitchFamily="18" charset="0"/>
              <a:cs typeface="Times New Roman" pitchFamily="18" charset="0"/>
            </a:endParaRPr>
          </a:p>
        </xdr:txBody>
      </xdr:sp>
      <xdr:sp macro="" textlink="ARM!D35">
        <xdr:nvSpPr>
          <xdr:cNvPr id="13" name="Pfeil nach unten 12"/>
          <xdr:cNvSpPr/>
        </xdr:nvSpPr>
        <xdr:spPr>
          <a:xfrm>
            <a:off x="5191126" y="9834563"/>
            <a:ext cx="457200" cy="428624"/>
          </a:xfrm>
          <a:prstGeom prst="downArrow">
            <a:avLst/>
          </a:prstGeom>
          <a:solidFill>
            <a:sysClr val="window" lastClr="FFFFFF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="vert270" wrap="square" anchor="ctr" anchorCtr="1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FAF82557-4CF8-4133-9DCC-99A63B2C25C8}" type="TxLink">
              <a:rPr lang="en-US" sz="900" b="0" i="0" u="none" strike="noStrike">
                <a:ln>
                  <a:solidFill>
                    <a:sysClr val="windowText" lastClr="000000"/>
                  </a:solidFill>
                </a:ln>
                <a:solidFill>
                  <a:srgbClr val="000000"/>
                </a:solidFill>
                <a:latin typeface="Times New Roman" pitchFamily="18" charset="0"/>
                <a:cs typeface="Times New Roman" pitchFamily="18" charset="0"/>
              </a:rPr>
              <a:pPr/>
              <a:t>61%</a:t>
            </a:fld>
            <a:endParaRPr lang="de-DE" sz="900">
              <a:ln>
                <a:solidFill>
                  <a:sysClr val="windowText" lastClr="000000"/>
                </a:solidFill>
              </a:ln>
              <a:latin typeface="Times New Roman" pitchFamily="18" charset="0"/>
              <a:cs typeface="Times New Roman" pitchFamily="18" charset="0"/>
            </a:endParaRPr>
          </a:p>
        </xdr:txBody>
      </xdr:sp>
      <xdr:sp macro="" textlink="ARM!D36">
        <xdr:nvSpPr>
          <xdr:cNvPr id="14" name="Pfeil nach unten 13"/>
          <xdr:cNvSpPr/>
        </xdr:nvSpPr>
        <xdr:spPr>
          <a:xfrm>
            <a:off x="6943726" y="8815388"/>
            <a:ext cx="457200" cy="1309687"/>
          </a:xfrm>
          <a:prstGeom prst="downArrow">
            <a:avLst/>
          </a:prstGeom>
          <a:solidFill>
            <a:sysClr val="window" lastClr="FFFFFF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="vert270" wrap="square" anchor="ctr" anchorCtr="1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794F0C71-6FCD-457F-A534-92387AA5F3AA}" type="TxLink">
              <a:rPr lang="en-US" sz="900" b="0" i="0" u="none" strike="noStrike" cap="none" spc="0">
                <a:ln w="12700">
                  <a:solidFill>
                    <a:sysClr val="windowText" lastClr="000000"/>
                  </a:solidFill>
                  <a:prstDash val="solid"/>
                </a:ln>
                <a:solidFill>
                  <a:srgbClr val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Times New Roman" pitchFamily="18" charset="0"/>
                <a:cs typeface="Times New Roman" pitchFamily="18" charset="0"/>
              </a:rPr>
              <a:pPr/>
              <a:t>94%</a:t>
            </a:fld>
            <a:endParaRPr lang="de-DE" sz="900" b="1" cap="none" spc="0">
              <a:ln w="12700">
                <a:solidFill>
                  <a:sysClr val="windowText" lastClr="000000"/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Times New Roman" pitchFamily="18" charset="0"/>
              <a:cs typeface="Times New Roman" pitchFamily="18" charset="0"/>
            </a:endParaRPr>
          </a:p>
        </xdr:txBody>
      </xdr:sp>
    </xdr:grpSp>
    <xdr:clientData/>
  </xdr:twoCellAnchor>
  <xdr:twoCellAnchor>
    <xdr:from>
      <xdr:col>11</xdr:col>
      <xdr:colOff>28575</xdr:colOff>
      <xdr:row>24</xdr:row>
      <xdr:rowOff>38100</xdr:rowOff>
    </xdr:from>
    <xdr:to>
      <xdr:col>17</xdr:col>
      <xdr:colOff>28575</xdr:colOff>
      <xdr:row>38</xdr:row>
      <xdr:rowOff>114300</xdr:rowOff>
    </xdr:to>
    <xdr:graphicFrame macro="">
      <xdr:nvGraphicFramePr>
        <xdr:cNvPr id="16" name="Diagramm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9524</xdr:colOff>
      <xdr:row>65</xdr:row>
      <xdr:rowOff>180975</xdr:rowOff>
    </xdr:from>
    <xdr:to>
      <xdr:col>10</xdr:col>
      <xdr:colOff>304799</xdr:colOff>
      <xdr:row>92</xdr:row>
      <xdr:rowOff>85725</xdr:rowOff>
    </xdr:to>
    <xdr:grpSp>
      <xdr:nvGrpSpPr>
        <xdr:cNvPr id="21" name="Gruppieren 20"/>
        <xdr:cNvGrpSpPr/>
      </xdr:nvGrpSpPr>
      <xdr:grpSpPr>
        <a:xfrm>
          <a:off x="9524" y="12563475"/>
          <a:ext cx="7915275" cy="5048250"/>
          <a:chOff x="9524" y="12563475"/>
          <a:chExt cx="7915275" cy="5048250"/>
        </a:xfrm>
      </xdr:grpSpPr>
      <xdr:graphicFrame macro="">
        <xdr:nvGraphicFramePr>
          <xdr:cNvPr id="17" name="Diagramm 16"/>
          <xdr:cNvGraphicFramePr/>
        </xdr:nvGraphicFramePr>
        <xdr:xfrm>
          <a:off x="9524" y="12563475"/>
          <a:ext cx="7915275" cy="50482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DSP!D14">
        <xdr:nvSpPr>
          <xdr:cNvPr id="18" name="Pfeil nach unten 17"/>
          <xdr:cNvSpPr/>
        </xdr:nvSpPr>
        <xdr:spPr>
          <a:xfrm>
            <a:off x="1733550" y="14344650"/>
            <a:ext cx="457200" cy="957262"/>
          </a:xfrm>
          <a:prstGeom prst="downArrow">
            <a:avLst/>
          </a:prstGeom>
          <a:solidFill>
            <a:sysClr val="window" lastClr="FFFFFF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="vert270" wrap="square" anchor="ctr" anchorCtr="1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C4A4B9E7-350B-415F-92D0-A80BB512F750}" type="TxLink">
              <a:rPr lang="en-US" sz="1100" b="0" i="0" u="none" strike="noStrike">
                <a:ln>
                  <a:solidFill>
                    <a:sysClr val="windowText" lastClr="000000"/>
                  </a:solidFill>
                </a:ln>
                <a:solidFill>
                  <a:srgbClr val="000000"/>
                </a:solidFill>
                <a:latin typeface="Calibri"/>
                <a:cs typeface="Times New Roman" pitchFamily="18" charset="0"/>
              </a:rPr>
              <a:t>88%</a:t>
            </a:fld>
            <a:endParaRPr lang="de-DE" sz="900">
              <a:ln>
                <a:solidFill>
                  <a:sysClr val="windowText" lastClr="000000"/>
                </a:solidFill>
              </a:ln>
              <a:latin typeface="Times New Roman" pitchFamily="18" charset="0"/>
              <a:cs typeface="Times New Roman" pitchFamily="18" charset="0"/>
            </a:endParaRPr>
          </a:p>
        </xdr:txBody>
      </xdr:sp>
      <xdr:sp macro="" textlink="DSP!D15">
        <xdr:nvSpPr>
          <xdr:cNvPr id="19" name="Pfeil nach unten 18"/>
          <xdr:cNvSpPr/>
        </xdr:nvSpPr>
        <xdr:spPr>
          <a:xfrm>
            <a:off x="3467100" y="13887449"/>
            <a:ext cx="457200" cy="661987"/>
          </a:xfrm>
          <a:prstGeom prst="downArrow">
            <a:avLst/>
          </a:prstGeom>
          <a:solidFill>
            <a:sysClr val="window" lastClr="FFFFFF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="vert270" wrap="square" anchor="ctr" anchorCtr="1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508F53F6-3378-485B-A3B3-2CC36608C380}" type="TxLink">
              <a:rPr lang="en-US" sz="1100" b="0" i="0" u="none" strike="noStrike">
                <a:ln>
                  <a:solidFill>
                    <a:sysClr val="windowText" lastClr="000000"/>
                  </a:solidFill>
                </a:ln>
                <a:solidFill>
                  <a:srgbClr val="000000"/>
                </a:solidFill>
                <a:latin typeface="Calibri"/>
                <a:cs typeface="Times New Roman" pitchFamily="18" charset="0"/>
              </a:rPr>
              <a:t>77%</a:t>
            </a:fld>
            <a:endParaRPr lang="de-DE" sz="900">
              <a:ln>
                <a:solidFill>
                  <a:sysClr val="windowText" lastClr="000000"/>
                </a:solidFill>
              </a:ln>
              <a:latin typeface="Times New Roman" pitchFamily="18" charset="0"/>
              <a:cs typeface="Times New Roman" pitchFamily="18" charset="0"/>
            </a:endParaRPr>
          </a:p>
        </xdr:txBody>
      </xdr:sp>
      <xdr:sp macro="" textlink="DSP!D16">
        <xdr:nvSpPr>
          <xdr:cNvPr id="20" name="Pfeil nach unten 19"/>
          <xdr:cNvSpPr/>
        </xdr:nvSpPr>
        <xdr:spPr>
          <a:xfrm>
            <a:off x="5210175" y="15497175"/>
            <a:ext cx="457200" cy="338136"/>
          </a:xfrm>
          <a:prstGeom prst="downArrow">
            <a:avLst/>
          </a:prstGeom>
          <a:solidFill>
            <a:sysClr val="window" lastClr="FFFFFF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="vert270" wrap="square" anchor="ctr" anchorCtr="1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5F748D14-39E4-4528-8B56-7B7C5D36BCC5}" type="TxLink">
              <a:rPr lang="en-US" sz="1100" b="0" i="0" u="none" strike="noStrike">
                <a:ln>
                  <a:solidFill>
                    <a:sysClr val="windowText" lastClr="000000"/>
                  </a:solidFill>
                </a:ln>
                <a:solidFill>
                  <a:srgbClr val="000000"/>
                </a:solidFill>
                <a:latin typeface="Calibri"/>
                <a:cs typeface="Times New Roman" pitchFamily="18" charset="0"/>
              </a:rPr>
              <a:t>53</a:t>
            </a:fld>
            <a:endParaRPr lang="de-DE" sz="1100">
              <a:ln>
                <a:solidFill>
                  <a:sysClr val="windowText" lastClr="000000"/>
                </a:solidFill>
              </a:ln>
              <a:latin typeface="Times New Roman" pitchFamily="18" charset="0"/>
              <a:cs typeface="Times New Roman" pitchFamily="18" charset="0"/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0.10592</cdr:x>
      <cdr:y>0.04959</cdr:y>
    </cdr:from>
    <cdr:to>
      <cdr:x>0.2836</cdr:x>
      <cdr:y>0.11983</cdr:y>
    </cdr:to>
    <cdr:sp macro="" textlink="ARM!$I$7">
      <cdr:nvSpPr>
        <cdr:cNvPr id="2" name="Textfeld 1"/>
        <cdr:cNvSpPr txBox="1"/>
      </cdr:nvSpPr>
      <cdr:spPr>
        <a:xfrm xmlns:a="http://schemas.openxmlformats.org/drawingml/2006/main">
          <a:off x="885825" y="228600"/>
          <a:ext cx="1485900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16873AFB-2277-44C3-93E2-60BE85173214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4150,07</a:t>
          </a:fld>
          <a:endParaRPr lang="de-DE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0.22022</cdr:x>
      <cdr:y>0.24906</cdr:y>
    </cdr:from>
    <cdr:to>
      <cdr:x>0.27918</cdr:x>
      <cdr:y>0.50189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743076" y="1257300"/>
          <a:ext cx="466725" cy="1276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0.21661</cdr:x>
      <cdr:y>0.24717</cdr:y>
    </cdr:from>
    <cdr:to>
      <cdr:x>0.27437</cdr:x>
      <cdr:y>0.49434</cdr:y>
    </cdr:to>
    <cdr:sp macro="" textlink="ARM!$D$33">
      <cdr:nvSpPr>
        <cdr:cNvPr id="10" name="Pfeil nach unten 9"/>
        <cdr:cNvSpPr/>
      </cdr:nvSpPr>
      <cdr:spPr>
        <a:xfrm xmlns:a="http://schemas.openxmlformats.org/drawingml/2006/main">
          <a:off x="1714501" y="1247775"/>
          <a:ext cx="457199" cy="1247775"/>
        </a:xfrm>
        <a:prstGeom xmlns:a="http://schemas.openxmlformats.org/drawingml/2006/main" prst="downArrow">
          <a:avLst/>
        </a:prstGeom>
        <a:solidFill xmlns:a="http://schemas.openxmlformats.org/drawingml/2006/main">
          <a:sysClr val="window" lastClr="FFFFFF"/>
        </a:solidFill>
      </cdr:spPr>
      <cdr:style>
        <a:lnRef xmlns:a="http://schemas.openxmlformats.org/drawingml/2006/main" idx="2">
          <a:schemeClr val="dk1">
            <a:shade val="50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vert="vert270" anchor="ctr" anchorCtr="1"/>
        <a:lstStyle xmlns:a="http://schemas.openxmlformats.org/drawingml/2006/main"/>
        <a:p xmlns:a="http://schemas.openxmlformats.org/drawingml/2006/main">
          <a:fld id="{6672B96E-C7C0-4CF1-90BA-B9D4F6C58D48}" type="TxLink">
            <a:rPr lang="en-US" sz="1000" b="0" i="0" u="none" strike="noStrike">
              <a:ln>
                <a:solidFill>
                  <a:sysClr val="windowText" lastClr="000000"/>
                </a:solidFill>
              </a:ln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pPr/>
            <a:t>93%</a:t>
          </a:fld>
          <a:endParaRPr lang="de-DE" sz="1000">
            <a:ln>
              <a:solidFill>
                <a:sysClr val="windowText" lastClr="000000"/>
              </a:solidFill>
            </a:ln>
            <a:solidFill>
              <a:sysClr val="windowText" lastClr="000000"/>
            </a:solidFill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0.2515</cdr:x>
      <cdr:y>0.30189</cdr:y>
    </cdr:from>
    <cdr:to>
      <cdr:x>0.29122</cdr:x>
      <cdr:y>0.35849</cdr:y>
    </cdr:to>
    <cdr:sp macro="" textlink="">
      <cdr:nvSpPr>
        <cdr:cNvPr id="14" name="Textfeld 13"/>
        <cdr:cNvSpPr txBox="1"/>
      </cdr:nvSpPr>
      <cdr:spPr>
        <a:xfrm xmlns:a="http://schemas.openxmlformats.org/drawingml/2006/main">
          <a:off x="1990725" y="1524000"/>
          <a:ext cx="31432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0.87605</cdr:x>
      <cdr:y>0.35094</cdr:y>
    </cdr:from>
    <cdr:to>
      <cdr:x>0.93381</cdr:x>
      <cdr:y>0.53113</cdr:y>
    </cdr:to>
    <cdr:sp macro="" textlink="DSP!$D$17">
      <cdr:nvSpPr>
        <cdr:cNvPr id="2" name="Pfeil nach unten 1"/>
        <cdr:cNvSpPr/>
      </cdr:nvSpPr>
      <cdr:spPr>
        <a:xfrm xmlns:a="http://schemas.openxmlformats.org/drawingml/2006/main">
          <a:off x="6934200" y="1771649"/>
          <a:ext cx="457200" cy="909637"/>
        </a:xfrm>
        <a:prstGeom xmlns:a="http://schemas.openxmlformats.org/drawingml/2006/main" prst="downArrow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25400" cap="flat" cmpd="sng" algn="ctr">
          <a:solidFill>
            <a:sysClr val="windowText" lastClr="000000">
              <a:shade val="50000"/>
            </a:sys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dk1">
            <a:shade val="50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="vert270" wrap="square" anchor="ctr" anchorCtr="1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fld id="{792D2141-994B-47B2-9E53-81DC20D2A7D9}" type="TxLink">
            <a:rPr lang="en-US" sz="1100" b="0" i="0" u="none" strike="noStrike">
              <a:ln>
                <a:solidFill>
                  <a:sysClr val="windowText" lastClr="000000"/>
                </a:solidFill>
              </a:ln>
              <a:solidFill>
                <a:srgbClr val="000000"/>
              </a:solidFill>
              <a:latin typeface="Calibri"/>
              <a:cs typeface="Times New Roman" pitchFamily="18" charset="0"/>
            </a:rPr>
            <a:t>86%</a:t>
          </a:fld>
          <a:endParaRPr lang="de-DE" sz="900">
            <a:ln>
              <a:solidFill>
                <a:sysClr val="windowText" lastClr="000000"/>
              </a:solidFill>
            </a:ln>
            <a:latin typeface="Times New Roman" pitchFamily="18" charset="0"/>
            <a:cs typeface="Times New Roman" pitchFamily="18" charset="0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Extraktion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ature Überblick"/>
      <sheetName val="ARM MCL1"/>
      <sheetName val="ARM MCL 2"/>
      <sheetName val="ARM MCL3"/>
      <sheetName val="ARM MCL4"/>
      <sheetName val="DSP MCL1"/>
      <sheetName val="DSP MCL2"/>
      <sheetName val="DSP MCL3"/>
      <sheetName val="DSP MCL4"/>
    </sheetNames>
    <sheetDataSet>
      <sheetData sheetId="0"/>
      <sheetData sheetId="1">
        <row r="9">
          <cell r="B9">
            <v>1711.7399999999998</v>
          </cell>
          <cell r="C9">
            <v>560.03</v>
          </cell>
          <cell r="D9">
            <v>531.61</v>
          </cell>
          <cell r="E9">
            <v>1488.6699999999998</v>
          </cell>
          <cell r="F9">
            <v>327.90000000000003</v>
          </cell>
          <cell r="G9">
            <v>136.72</v>
          </cell>
          <cell r="H9">
            <v>111.66999999999999</v>
          </cell>
        </row>
      </sheetData>
      <sheetData sheetId="2">
        <row r="9">
          <cell r="B9">
            <v>3658.0700000000006</v>
          </cell>
          <cell r="C9">
            <v>1439.36</v>
          </cell>
          <cell r="D9">
            <v>1439.6299999999999</v>
          </cell>
          <cell r="E9">
            <v>3239.3200000000006</v>
          </cell>
          <cell r="F9">
            <v>974.38999999999987</v>
          </cell>
          <cell r="G9">
            <v>638.08999999999992</v>
          </cell>
          <cell r="H9">
            <v>524.13</v>
          </cell>
        </row>
      </sheetData>
      <sheetData sheetId="3">
        <row r="6">
          <cell r="B6">
            <v>143.95999999999998</v>
          </cell>
          <cell r="C6">
            <v>75.279999999999987</v>
          </cell>
          <cell r="D6">
            <v>58.510000000000005</v>
          </cell>
          <cell r="E6">
            <v>143.95999999999998</v>
          </cell>
          <cell r="F6">
            <v>75.279999999999987</v>
          </cell>
          <cell r="G6">
            <v>58.510000000000005</v>
          </cell>
          <cell r="H6">
            <v>58.510000000000005</v>
          </cell>
        </row>
      </sheetData>
      <sheetData sheetId="4">
        <row r="9">
          <cell r="B9">
            <v>1579.9100000000003</v>
          </cell>
          <cell r="C9">
            <v>508.14</v>
          </cell>
          <cell r="D9">
            <v>481.14</v>
          </cell>
          <cell r="E9">
            <v>1356.3400000000001</v>
          </cell>
          <cell r="F9">
            <v>281.18</v>
          </cell>
          <cell r="G9">
            <v>95.03</v>
          </cell>
          <cell r="H9">
            <v>70.08</v>
          </cell>
        </row>
      </sheetData>
      <sheetData sheetId="5">
        <row r="9">
          <cell r="B9">
            <v>579.86099999999999</v>
          </cell>
          <cell r="C9">
            <v>125.30900000000001</v>
          </cell>
          <cell r="D9">
            <v>61.626999999999995</v>
          </cell>
          <cell r="E9">
            <v>61.623999999999995</v>
          </cell>
        </row>
      </sheetData>
      <sheetData sheetId="6">
        <row r="9">
          <cell r="B9">
            <v>1357.91</v>
          </cell>
          <cell r="C9">
            <v>334.774</v>
          </cell>
          <cell r="D9">
            <v>207.917</v>
          </cell>
          <cell r="E9">
            <v>198.40300000000002</v>
          </cell>
        </row>
      </sheetData>
      <sheetData sheetId="7">
        <row r="6">
          <cell r="B6">
            <v>32.57</v>
          </cell>
          <cell r="C6">
            <v>30.100999999999999</v>
          </cell>
          <cell r="D6">
            <v>30.100999999999999</v>
          </cell>
          <cell r="E6">
            <v>7.7910000000000004</v>
          </cell>
        </row>
      </sheetData>
      <sheetData sheetId="8">
        <row r="9">
          <cell r="B9">
            <v>542.91199999999992</v>
          </cell>
          <cell r="C9">
            <v>115.55800000000001</v>
          </cell>
          <cell r="D9">
            <v>51.806999999999995</v>
          </cell>
          <cell r="E9">
            <v>51.802</v>
          </cell>
        </row>
      </sheetData>
    </sheetDataSet>
  </externalBook>
</externalLink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36"/>
  <sheetViews>
    <sheetView topLeftCell="N1" workbookViewId="0">
      <selection activeCell="D33" sqref="D33"/>
    </sheetView>
  </sheetViews>
  <sheetFormatPr baseColWidth="10" defaultRowHeight="15"/>
  <cols>
    <col min="1" max="1" width="12.7109375" bestFit="1" customWidth="1"/>
    <col min="2" max="2" width="8" bestFit="1" customWidth="1"/>
    <col min="3" max="3" width="9.5703125" bestFit="1" customWidth="1"/>
    <col min="5" max="5" width="10.140625" bestFit="1" customWidth="1"/>
    <col min="6" max="6" width="9.42578125" bestFit="1" customWidth="1"/>
    <col min="7" max="7" width="11.28515625" bestFit="1" customWidth="1"/>
    <col min="8" max="8" width="22.42578125" bestFit="1" customWidth="1"/>
    <col min="9" max="9" width="7" bestFit="1" customWidth="1"/>
    <col min="10" max="10" width="9.5703125" bestFit="1" customWidth="1"/>
    <col min="12" max="12" width="10.140625" bestFit="1" customWidth="1"/>
    <col min="13" max="13" width="9.42578125" bestFit="1" customWidth="1"/>
    <col min="14" max="14" width="11.28515625" bestFit="1" customWidth="1"/>
    <col min="15" max="15" width="22.42578125" bestFit="1" customWidth="1"/>
    <col min="16" max="16" width="6" bestFit="1" customWidth="1"/>
    <col min="17" max="17" width="9.5703125" bestFit="1" customWidth="1"/>
    <col min="19" max="19" width="10.140625" bestFit="1" customWidth="1"/>
    <col min="20" max="20" width="9.42578125" bestFit="1" customWidth="1"/>
    <col min="21" max="21" width="11.28515625" bestFit="1" customWidth="1"/>
    <col min="22" max="22" width="22.42578125" bestFit="1" customWidth="1"/>
    <col min="23" max="23" width="8" bestFit="1" customWidth="1"/>
    <col min="24" max="24" width="9.5703125" bestFit="1" customWidth="1"/>
    <col min="26" max="26" width="10.140625" bestFit="1" customWidth="1"/>
    <col min="27" max="27" width="9.42578125" bestFit="1" customWidth="1"/>
    <col min="28" max="28" width="11.28515625" bestFit="1" customWidth="1"/>
    <col min="29" max="29" width="22.42578125" bestFit="1" customWidth="1"/>
    <col min="30" max="30" width="2" bestFit="1" customWidth="1"/>
  </cols>
  <sheetData>
    <row r="1" spans="1:29">
      <c r="B1" s="5" t="s">
        <v>0</v>
      </c>
      <c r="C1" s="5"/>
      <c r="D1" s="5"/>
      <c r="E1" s="5"/>
      <c r="F1" s="5"/>
      <c r="G1" s="5"/>
      <c r="H1" s="5"/>
      <c r="I1" s="5" t="s">
        <v>1</v>
      </c>
      <c r="J1" s="5"/>
      <c r="K1" s="5"/>
      <c r="L1" s="5"/>
      <c r="M1" s="5"/>
      <c r="N1" s="5"/>
      <c r="O1" s="5"/>
      <c r="P1" s="5" t="s">
        <v>2</v>
      </c>
      <c r="Q1" s="5"/>
      <c r="R1" s="5"/>
      <c r="S1" s="5"/>
      <c r="T1" s="5"/>
      <c r="U1" s="5"/>
      <c r="V1" s="5"/>
      <c r="W1" s="5" t="s">
        <v>3</v>
      </c>
      <c r="X1" s="5"/>
      <c r="Y1" s="5"/>
      <c r="Z1" s="5"/>
      <c r="AA1" s="5"/>
      <c r="AB1" s="5"/>
      <c r="AC1" s="5"/>
    </row>
    <row r="2" spans="1:29"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19</v>
      </c>
      <c r="I2" t="s">
        <v>4</v>
      </c>
      <c r="J2" t="s">
        <v>5</v>
      </c>
      <c r="K2" t="s">
        <v>6</v>
      </c>
      <c r="L2" t="s">
        <v>7</v>
      </c>
      <c r="M2" t="s">
        <v>8</v>
      </c>
      <c r="N2" t="s">
        <v>9</v>
      </c>
      <c r="O2" t="str">
        <f>H2</f>
        <v>Libav NEON + Handopt.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tr">
        <f>O2</f>
        <v>Libav NEON + Handopt.</v>
      </c>
      <c r="W2" t="s">
        <v>4</v>
      </c>
      <c r="X2" t="s">
        <v>5</v>
      </c>
      <c r="Y2" t="s">
        <v>6</v>
      </c>
      <c r="Z2" t="s">
        <v>7</v>
      </c>
      <c r="AA2" t="s">
        <v>8</v>
      </c>
      <c r="AB2" t="s">
        <v>9</v>
      </c>
      <c r="AC2" t="str">
        <f>V2</f>
        <v>Libav NEON + Handopt.</v>
      </c>
    </row>
    <row r="3" spans="1:29">
      <c r="A3" t="s">
        <v>10</v>
      </c>
      <c r="B3">
        <f>'[1]ARM MCL1'!B9</f>
        <v>1711.7399999999998</v>
      </c>
      <c r="C3">
        <f>'[1]ARM MCL1'!C9</f>
        <v>560.03</v>
      </c>
      <c r="D3">
        <f>'[1]ARM MCL1'!D9</f>
        <v>531.61</v>
      </c>
      <c r="E3">
        <f>'[1]ARM MCL1'!E9</f>
        <v>1488.6699999999998</v>
      </c>
      <c r="F3">
        <f>'[1]ARM MCL1'!F9</f>
        <v>327.90000000000003</v>
      </c>
      <c r="G3">
        <f>'[1]ARM MCL1'!G9</f>
        <v>136.72</v>
      </c>
      <c r="H3">
        <f>'[1]ARM MCL1'!H9</f>
        <v>111.66999999999999</v>
      </c>
      <c r="I3">
        <f>'[1]ARM MCL 2'!B9</f>
        <v>3658.0700000000006</v>
      </c>
      <c r="J3">
        <f>'[1]ARM MCL 2'!C9</f>
        <v>1439.36</v>
      </c>
      <c r="K3">
        <f>'[1]ARM MCL 2'!D9</f>
        <v>1439.6299999999999</v>
      </c>
      <c r="L3">
        <f>'[1]ARM MCL 2'!E9</f>
        <v>3239.3200000000006</v>
      </c>
      <c r="M3">
        <f>'[1]ARM MCL 2'!F9</f>
        <v>974.38999999999987</v>
      </c>
      <c r="N3">
        <f>'[1]ARM MCL 2'!G9</f>
        <v>638.08999999999992</v>
      </c>
      <c r="O3">
        <f>'[1]ARM MCL 2'!H9</f>
        <v>524.13</v>
      </c>
      <c r="P3">
        <f>'[1]ARM MCL3'!B6</f>
        <v>143.95999999999998</v>
      </c>
      <c r="Q3">
        <f>'[1]ARM MCL3'!C6</f>
        <v>75.279999999999987</v>
      </c>
      <c r="R3">
        <f>'[1]ARM MCL3'!D6</f>
        <v>58.510000000000005</v>
      </c>
      <c r="S3">
        <f>'[1]ARM MCL3'!E6</f>
        <v>143.95999999999998</v>
      </c>
      <c r="T3">
        <f>'[1]ARM MCL3'!F6</f>
        <v>75.279999999999987</v>
      </c>
      <c r="U3">
        <f>'[1]ARM MCL3'!G6</f>
        <v>58.510000000000005</v>
      </c>
      <c r="V3">
        <f>'[1]ARM MCL3'!H6</f>
        <v>58.510000000000005</v>
      </c>
      <c r="W3">
        <f>'[1]ARM MCL4'!B9</f>
        <v>1579.9100000000003</v>
      </c>
      <c r="X3">
        <f>'[1]ARM MCL4'!C9</f>
        <v>508.14</v>
      </c>
      <c r="Y3">
        <f>'[1]ARM MCL4'!D9</f>
        <v>481.14</v>
      </c>
      <c r="Z3">
        <f>'[1]ARM MCL4'!E9</f>
        <v>1356.3400000000001</v>
      </c>
      <c r="AA3">
        <f>'[1]ARM MCL4'!F9</f>
        <v>281.18</v>
      </c>
      <c r="AB3">
        <f>'[1]ARM MCL4'!G9</f>
        <v>95.03</v>
      </c>
      <c r="AC3">
        <f>'[1]ARM MCL4'!H9</f>
        <v>70.08</v>
      </c>
    </row>
    <row r="4" spans="1:29">
      <c r="A4" t="s">
        <v>11</v>
      </c>
      <c r="B4">
        <v>5.27</v>
      </c>
      <c r="C4">
        <v>1.4</v>
      </c>
      <c r="D4">
        <v>1.4</v>
      </c>
      <c r="E4">
        <v>5.27</v>
      </c>
      <c r="F4">
        <v>1.4</v>
      </c>
      <c r="G4">
        <v>1.4</v>
      </c>
      <c r="H4">
        <v>1.4</v>
      </c>
      <c r="I4">
        <v>463.19</v>
      </c>
      <c r="J4">
        <v>142.36000000000001</v>
      </c>
      <c r="K4">
        <v>141.91999999999999</v>
      </c>
      <c r="L4">
        <v>463.19</v>
      </c>
      <c r="M4">
        <v>142.36000000000001</v>
      </c>
      <c r="N4">
        <v>141.91999999999999</v>
      </c>
      <c r="O4">
        <v>141.91999999999999</v>
      </c>
      <c r="P4">
        <v>18.13</v>
      </c>
      <c r="Q4">
        <v>5.6</v>
      </c>
      <c r="R4">
        <v>5.57</v>
      </c>
      <c r="S4">
        <v>18.13</v>
      </c>
      <c r="T4">
        <v>5.6</v>
      </c>
      <c r="U4">
        <v>5.57</v>
      </c>
      <c r="V4">
        <v>5.57</v>
      </c>
      <c r="W4">
        <v>58.19</v>
      </c>
      <c r="X4">
        <v>17.809999999999999</v>
      </c>
      <c r="Y4">
        <v>17.73</v>
      </c>
      <c r="Z4">
        <v>58.19</v>
      </c>
      <c r="AA4">
        <v>17.809999999999999</v>
      </c>
      <c r="AB4">
        <v>17.73</v>
      </c>
      <c r="AC4">
        <v>17.73</v>
      </c>
    </row>
    <row r="5" spans="1:29">
      <c r="A5" t="s">
        <v>12</v>
      </c>
      <c r="B5">
        <v>8.99</v>
      </c>
      <c r="C5">
        <v>2.46</v>
      </c>
      <c r="D5">
        <v>2.4500000000000002</v>
      </c>
      <c r="E5">
        <v>8.99</v>
      </c>
      <c r="F5">
        <v>2.46</v>
      </c>
      <c r="G5">
        <v>2.4500000000000002</v>
      </c>
      <c r="H5">
        <v>2.4500000000000002</v>
      </c>
      <c r="I5">
        <v>28.81</v>
      </c>
      <c r="J5">
        <v>7.73</v>
      </c>
      <c r="K5">
        <v>7.72</v>
      </c>
      <c r="L5">
        <v>28.81</v>
      </c>
      <c r="M5">
        <v>7.73</v>
      </c>
      <c r="N5">
        <v>7.72</v>
      </c>
      <c r="O5">
        <v>7.72</v>
      </c>
      <c r="P5">
        <v>16.47</v>
      </c>
      <c r="Q5">
        <v>5.0199999999999996</v>
      </c>
      <c r="R5">
        <v>5</v>
      </c>
      <c r="S5">
        <v>16.47</v>
      </c>
      <c r="T5">
        <v>5.0199999999999996</v>
      </c>
      <c r="U5">
        <v>5</v>
      </c>
      <c r="V5">
        <v>5</v>
      </c>
      <c r="W5">
        <v>21.72</v>
      </c>
      <c r="X5">
        <v>6.02</v>
      </c>
      <c r="Y5">
        <v>6.02</v>
      </c>
      <c r="Z5">
        <v>21.72</v>
      </c>
      <c r="AA5">
        <v>6.02</v>
      </c>
      <c r="AB5">
        <v>6.02</v>
      </c>
      <c r="AC5">
        <v>6.02</v>
      </c>
    </row>
    <row r="7" spans="1:29">
      <c r="A7" t="s">
        <v>18</v>
      </c>
      <c r="B7">
        <f>SUM(B3:B5)</f>
        <v>1725.9999999999998</v>
      </c>
      <c r="C7">
        <f t="shared" ref="C7:AC7" si="0">SUM(C3:C5)</f>
        <v>563.89</v>
      </c>
      <c r="D7">
        <f t="shared" si="0"/>
        <v>535.46</v>
      </c>
      <c r="E7">
        <f t="shared" si="0"/>
        <v>1502.9299999999998</v>
      </c>
      <c r="F7">
        <f t="shared" si="0"/>
        <v>331.76</v>
      </c>
      <c r="G7">
        <f t="shared" si="0"/>
        <v>140.57</v>
      </c>
      <c r="H7">
        <f t="shared" si="0"/>
        <v>115.52</v>
      </c>
      <c r="I7">
        <f t="shared" si="0"/>
        <v>4150.0700000000006</v>
      </c>
      <c r="J7">
        <f t="shared" si="0"/>
        <v>1589.4499999999998</v>
      </c>
      <c r="K7">
        <f t="shared" si="0"/>
        <v>1589.27</v>
      </c>
      <c r="L7">
        <f t="shared" si="0"/>
        <v>3731.3200000000006</v>
      </c>
      <c r="M7">
        <f t="shared" si="0"/>
        <v>1124.48</v>
      </c>
      <c r="N7">
        <f t="shared" si="0"/>
        <v>787.7299999999999</v>
      </c>
      <c r="O7">
        <f t="shared" si="0"/>
        <v>673.77</v>
      </c>
      <c r="P7">
        <f t="shared" si="0"/>
        <v>178.55999999999997</v>
      </c>
      <c r="Q7">
        <f t="shared" si="0"/>
        <v>85.899999999999977</v>
      </c>
      <c r="R7">
        <f t="shared" si="0"/>
        <v>69.080000000000013</v>
      </c>
      <c r="S7">
        <f t="shared" si="0"/>
        <v>178.55999999999997</v>
      </c>
      <c r="T7">
        <f t="shared" si="0"/>
        <v>85.899999999999977</v>
      </c>
      <c r="U7">
        <f t="shared" si="0"/>
        <v>69.080000000000013</v>
      </c>
      <c r="V7">
        <f t="shared" si="0"/>
        <v>69.080000000000013</v>
      </c>
      <c r="W7">
        <f t="shared" si="0"/>
        <v>1659.8200000000004</v>
      </c>
      <c r="X7">
        <f t="shared" si="0"/>
        <v>531.96999999999991</v>
      </c>
      <c r="Y7">
        <f t="shared" si="0"/>
        <v>504.89</v>
      </c>
      <c r="Z7">
        <f t="shared" si="0"/>
        <v>1436.2500000000002</v>
      </c>
      <c r="AA7">
        <f t="shared" si="0"/>
        <v>305.01</v>
      </c>
      <c r="AB7">
        <f t="shared" si="0"/>
        <v>118.78</v>
      </c>
      <c r="AC7">
        <f t="shared" si="0"/>
        <v>93.83</v>
      </c>
    </row>
    <row r="9" spans="1:29">
      <c r="B9">
        <f>B7/G7</f>
        <v>12.278580066870598</v>
      </c>
      <c r="C9">
        <f>I7/N7</f>
        <v>5.2683914539245693</v>
      </c>
      <c r="D9">
        <f>W7/AB7</f>
        <v>13.973901330190271</v>
      </c>
    </row>
    <row r="14" spans="1:29">
      <c r="B14" t="s">
        <v>0</v>
      </c>
      <c r="C14" t="s">
        <v>1</v>
      </c>
      <c r="D14" t="s">
        <v>2</v>
      </c>
      <c r="E14" t="s">
        <v>3</v>
      </c>
    </row>
    <row r="15" spans="1:29">
      <c r="A15" t="s">
        <v>10</v>
      </c>
      <c r="B15">
        <f>D3</f>
        <v>531.61</v>
      </c>
      <c r="C15">
        <f>K3</f>
        <v>1439.6299999999999</v>
      </c>
      <c r="D15">
        <f>R3</f>
        <v>58.510000000000005</v>
      </c>
      <c r="E15">
        <f>Y3</f>
        <v>481.14</v>
      </c>
    </row>
    <row r="16" spans="1:29">
      <c r="A16" t="s">
        <v>11</v>
      </c>
      <c r="B16">
        <f t="shared" ref="B16:B17" si="1">D4</f>
        <v>1.4</v>
      </c>
      <c r="C16">
        <f t="shared" ref="C16:C17" si="2">K4</f>
        <v>141.91999999999999</v>
      </c>
      <c r="D16">
        <f t="shared" ref="D16:D17" si="3">R4</f>
        <v>5.57</v>
      </c>
      <c r="E16">
        <f t="shared" ref="E16:E17" si="4">Y4</f>
        <v>17.73</v>
      </c>
    </row>
    <row r="17" spans="1:13">
      <c r="A17" t="s">
        <v>12</v>
      </c>
      <c r="B17">
        <f t="shared" si="1"/>
        <v>2.4500000000000002</v>
      </c>
      <c r="C17">
        <f t="shared" si="2"/>
        <v>7.72</v>
      </c>
      <c r="D17">
        <f t="shared" si="3"/>
        <v>5</v>
      </c>
      <c r="E17">
        <f t="shared" si="4"/>
        <v>6.02</v>
      </c>
    </row>
    <row r="20" spans="1:13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>
      <c r="B21" t="str">
        <f t="shared" ref="B21:D24" si="5">I2</f>
        <v>ARM</v>
      </c>
      <c r="C21" t="str">
        <f t="shared" si="5"/>
        <v>ARM+VFP</v>
      </c>
      <c r="D21" t="str">
        <f t="shared" si="5"/>
        <v>ARM+NEON</v>
      </c>
      <c r="H21" s="1"/>
      <c r="I21" s="1"/>
      <c r="J21" s="1"/>
      <c r="K21" s="1"/>
      <c r="L21" s="1"/>
      <c r="M21" s="1"/>
    </row>
    <row r="22" spans="1:13">
      <c r="A22" t="s">
        <v>10</v>
      </c>
      <c r="B22">
        <f t="shared" si="5"/>
        <v>3658.0700000000006</v>
      </c>
      <c r="C22">
        <f t="shared" si="5"/>
        <v>1439.36</v>
      </c>
      <c r="D22">
        <f t="shared" si="5"/>
        <v>1439.6299999999999</v>
      </c>
      <c r="H22" s="1"/>
      <c r="I22" s="1"/>
      <c r="J22" s="1"/>
      <c r="K22" s="1"/>
      <c r="L22" s="1"/>
      <c r="M22" s="1"/>
    </row>
    <row r="23" spans="1:13">
      <c r="A23" t="s">
        <v>11</v>
      </c>
      <c r="B23">
        <f t="shared" si="5"/>
        <v>463.19</v>
      </c>
      <c r="C23">
        <f t="shared" si="5"/>
        <v>142.36000000000001</v>
      </c>
      <c r="D23">
        <f t="shared" si="5"/>
        <v>141.91999999999999</v>
      </c>
      <c r="H23" s="1"/>
      <c r="I23" s="1"/>
      <c r="J23" s="1"/>
      <c r="K23" s="1"/>
      <c r="L23" s="1"/>
      <c r="M23" s="1"/>
    </row>
    <row r="24" spans="1:13">
      <c r="A24" t="s">
        <v>12</v>
      </c>
      <c r="B24">
        <f t="shared" si="5"/>
        <v>28.81</v>
      </c>
      <c r="C24">
        <f t="shared" si="5"/>
        <v>7.73</v>
      </c>
      <c r="D24">
        <f t="shared" si="5"/>
        <v>7.72</v>
      </c>
      <c r="H24" s="1"/>
      <c r="I24" s="1"/>
      <c r="J24" s="1"/>
      <c r="K24" s="1"/>
      <c r="L24" s="1"/>
      <c r="M24" s="1"/>
    </row>
    <row r="26" spans="1:13">
      <c r="B26" t="str">
        <f>B2</f>
        <v>ARM</v>
      </c>
      <c r="C26" t="str">
        <f>C2</f>
        <v>ARM+VFP</v>
      </c>
      <c r="D26" t="str">
        <f>D2</f>
        <v>ARM+NEON</v>
      </c>
    </row>
    <row r="27" spans="1:13">
      <c r="A27" t="str">
        <f>B1</f>
        <v>MCL1</v>
      </c>
      <c r="B27">
        <f>B7</f>
        <v>1725.9999999999998</v>
      </c>
      <c r="C27">
        <f t="shared" ref="C27:D27" si="6">C7</f>
        <v>563.89</v>
      </c>
      <c r="D27">
        <f t="shared" si="6"/>
        <v>535.46</v>
      </c>
      <c r="E27">
        <f>B27/C27</f>
        <v>3.0608806682154319</v>
      </c>
      <c r="F27">
        <f>B27/D27</f>
        <v>3.2233967056362749</v>
      </c>
    </row>
    <row r="28" spans="1:13">
      <c r="A28" t="str">
        <f>I1</f>
        <v>MCL2</v>
      </c>
      <c r="B28">
        <f>I7</f>
        <v>4150.0700000000006</v>
      </c>
      <c r="C28">
        <f t="shared" ref="C28:D28" si="7">J7</f>
        <v>1589.4499999999998</v>
      </c>
      <c r="D28">
        <f t="shared" si="7"/>
        <v>1589.27</v>
      </c>
      <c r="E28">
        <f t="shared" ref="E28:E30" si="8">B28/C28</f>
        <v>2.6110100978325841</v>
      </c>
      <c r="F28">
        <f t="shared" ref="F28:F30" si="9">B28/D28</f>
        <v>2.6113058196530488</v>
      </c>
    </row>
    <row r="29" spans="1:13">
      <c r="A29" t="str">
        <f>P1</f>
        <v>MCL3</v>
      </c>
      <c r="B29">
        <f>P7</f>
        <v>178.55999999999997</v>
      </c>
      <c r="C29">
        <f t="shared" ref="C29:D29" si="10">Q7</f>
        <v>85.899999999999977</v>
      </c>
      <c r="D29">
        <f t="shared" si="10"/>
        <v>69.080000000000013</v>
      </c>
      <c r="E29">
        <f t="shared" si="8"/>
        <v>2.0786961583236323</v>
      </c>
      <c r="F29">
        <f t="shared" si="9"/>
        <v>2.5848291835552972</v>
      </c>
    </row>
    <row r="30" spans="1:13">
      <c r="A30" t="str">
        <f>W1</f>
        <v>MCL4</v>
      </c>
      <c r="B30">
        <f>W7</f>
        <v>1659.8200000000004</v>
      </c>
      <c r="C30">
        <f t="shared" ref="C30:D30" si="11">X7</f>
        <v>531.96999999999991</v>
      </c>
      <c r="D30">
        <f t="shared" si="11"/>
        <v>504.89</v>
      </c>
      <c r="E30">
        <f t="shared" si="8"/>
        <v>3.1201383536665612</v>
      </c>
      <c r="F30">
        <f t="shared" si="9"/>
        <v>3.2874883638020171</v>
      </c>
    </row>
    <row r="32" spans="1:13">
      <c r="B32" t="str">
        <f>B2</f>
        <v>ARM</v>
      </c>
      <c r="C32" t="str">
        <f>H2</f>
        <v>Libav NEON + Handopt.</v>
      </c>
    </row>
    <row r="33" spans="1:4">
      <c r="A33" t="str">
        <f>A27</f>
        <v>MCL1</v>
      </c>
      <c r="B33">
        <f>B7</f>
        <v>1725.9999999999998</v>
      </c>
      <c r="C33">
        <f>H7</f>
        <v>115.52</v>
      </c>
      <c r="D33" s="2">
        <f>1-C33/B33</f>
        <v>0.93307068366164536</v>
      </c>
    </row>
    <row r="34" spans="1:4">
      <c r="A34" t="str">
        <f t="shared" ref="A34:A36" si="12">A28</f>
        <v>MCL2</v>
      </c>
      <c r="B34">
        <f>I7</f>
        <v>4150.0700000000006</v>
      </c>
      <c r="C34">
        <f>O7</f>
        <v>673.77</v>
      </c>
      <c r="D34" s="2">
        <f>1-C34/B34</f>
        <v>0.83764852159120207</v>
      </c>
    </row>
    <row r="35" spans="1:4">
      <c r="A35" t="str">
        <f t="shared" si="12"/>
        <v>MCL3</v>
      </c>
      <c r="B35">
        <f>P7</f>
        <v>178.55999999999997</v>
      </c>
      <c r="C35">
        <f>V7</f>
        <v>69.080000000000013</v>
      </c>
      <c r="D35" s="2">
        <f t="shared" ref="D35:D36" si="13">1-C35/B35</f>
        <v>0.61312724014336906</v>
      </c>
    </row>
    <row r="36" spans="1:4">
      <c r="A36" t="str">
        <f t="shared" si="12"/>
        <v>MCL4</v>
      </c>
      <c r="B36">
        <f>W7</f>
        <v>1659.8200000000004</v>
      </c>
      <c r="C36">
        <f>AC7</f>
        <v>93.83</v>
      </c>
      <c r="D36" s="2">
        <f t="shared" si="13"/>
        <v>0.94346977383089736</v>
      </c>
    </row>
  </sheetData>
  <mergeCells count="4">
    <mergeCell ref="B1:H1"/>
    <mergeCell ref="I1:O1"/>
    <mergeCell ref="P1:V1"/>
    <mergeCell ref="W1:AC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33"/>
  <sheetViews>
    <sheetView workbookViewId="0">
      <selection activeCell="D16" sqref="D16"/>
    </sheetView>
  </sheetViews>
  <sheetFormatPr baseColWidth="10" defaultRowHeight="15"/>
  <cols>
    <col min="1" max="1" width="15" bestFit="1" customWidth="1"/>
    <col min="2" max="2" width="8" bestFit="1" customWidth="1"/>
    <col min="3" max="3" width="8.85546875" bestFit="1" customWidth="1"/>
    <col min="4" max="4" width="15.85546875" bestFit="1" customWidth="1"/>
    <col min="5" max="5" width="24.140625" bestFit="1" customWidth="1"/>
    <col min="6" max="6" width="8" bestFit="1" customWidth="1"/>
    <col min="7" max="7" width="8.85546875" bestFit="1" customWidth="1"/>
    <col min="8" max="8" width="15.85546875" bestFit="1" customWidth="1"/>
    <col min="9" max="9" width="24.140625" bestFit="1" customWidth="1"/>
    <col min="10" max="10" width="8" bestFit="1" customWidth="1"/>
    <col min="11" max="11" width="8.85546875" bestFit="1" customWidth="1"/>
    <col min="12" max="12" width="15.85546875" bestFit="1" customWidth="1"/>
    <col min="13" max="13" width="24.140625" bestFit="1" customWidth="1"/>
    <col min="14" max="14" width="8" bestFit="1" customWidth="1"/>
    <col min="15" max="15" width="8.85546875" bestFit="1" customWidth="1"/>
    <col min="16" max="16" width="15.85546875" bestFit="1" customWidth="1"/>
    <col min="17" max="17" width="24.140625" bestFit="1" customWidth="1"/>
    <col min="18" max="19" width="5" bestFit="1" customWidth="1"/>
    <col min="20" max="25" width="6" bestFit="1" customWidth="1"/>
  </cols>
  <sheetData>
    <row r="1" spans="1:19">
      <c r="B1" s="5" t="s">
        <v>0</v>
      </c>
      <c r="C1" s="5"/>
      <c r="D1" s="5"/>
      <c r="E1" s="5"/>
      <c r="F1" s="5" t="s">
        <v>1</v>
      </c>
      <c r="G1" s="5"/>
      <c r="H1" s="5"/>
      <c r="I1" s="5"/>
      <c r="J1" s="5" t="s">
        <v>2</v>
      </c>
      <c r="K1" s="5"/>
      <c r="L1" s="5"/>
      <c r="M1" s="5"/>
      <c r="N1" s="5" t="s">
        <v>3</v>
      </c>
      <c r="O1" s="5"/>
      <c r="P1" s="5"/>
      <c r="Q1" s="5"/>
      <c r="R1" s="1"/>
      <c r="S1" s="1"/>
    </row>
    <row r="2" spans="1:19">
      <c r="B2" t="s">
        <v>13</v>
      </c>
      <c r="C2" t="s">
        <v>14</v>
      </c>
      <c r="D2" t="s">
        <v>15</v>
      </c>
      <c r="E2" t="s">
        <v>16</v>
      </c>
      <c r="F2" t="s">
        <v>13</v>
      </c>
      <c r="G2" t="s">
        <v>14</v>
      </c>
      <c r="H2" t="s">
        <v>15</v>
      </c>
      <c r="I2" t="s">
        <v>16</v>
      </c>
      <c r="J2" t="s">
        <v>13</v>
      </c>
      <c r="K2" t="s">
        <v>14</v>
      </c>
      <c r="L2" t="s">
        <v>15</v>
      </c>
      <c r="M2" t="s">
        <v>16</v>
      </c>
      <c r="N2" t="s">
        <v>13</v>
      </c>
      <c r="O2" t="s">
        <v>14</v>
      </c>
      <c r="P2" t="s">
        <v>15</v>
      </c>
      <c r="Q2" t="s">
        <v>16</v>
      </c>
    </row>
    <row r="3" spans="1:19">
      <c r="A3" t="s">
        <v>10</v>
      </c>
      <c r="B3">
        <f>'[1]DSP MCL1'!B9</f>
        <v>579.86099999999999</v>
      </c>
      <c r="C3">
        <f>'[1]DSP MCL1'!C9</f>
        <v>125.30900000000001</v>
      </c>
      <c r="D3">
        <f>'[1]DSP MCL1'!D9</f>
        <v>61.626999999999995</v>
      </c>
      <c r="E3">
        <f>'[1]DSP MCL1'!E9</f>
        <v>61.623999999999995</v>
      </c>
      <c r="F3">
        <f>'[1]DSP MCL2'!B9</f>
        <v>1357.91</v>
      </c>
      <c r="G3">
        <f>'[1]DSP MCL2'!C9</f>
        <v>334.774</v>
      </c>
      <c r="H3">
        <f>'[1]DSP MCL2'!D9</f>
        <v>207.917</v>
      </c>
      <c r="I3">
        <f>'[1]DSP MCL2'!E9</f>
        <v>198.40300000000002</v>
      </c>
      <c r="J3">
        <f>'[1]DSP MCL3'!B6</f>
        <v>32.57</v>
      </c>
      <c r="K3">
        <f>'[1]DSP MCL3'!C6</f>
        <v>30.100999999999999</v>
      </c>
      <c r="L3">
        <f>'[1]DSP MCL3'!D6</f>
        <v>30.100999999999999</v>
      </c>
      <c r="M3">
        <f>'[1]DSP MCL3'!E6</f>
        <v>7.7910000000000004</v>
      </c>
      <c r="N3">
        <f>'[1]DSP MCL4'!B9</f>
        <v>542.91199999999992</v>
      </c>
      <c r="O3">
        <f>'[1]DSP MCL4'!C9</f>
        <v>115.55800000000001</v>
      </c>
      <c r="P3">
        <f>'[1]DSP MCL4'!D9</f>
        <v>51.806999999999995</v>
      </c>
      <c r="Q3">
        <f>'[1]DSP MCL4'!E9</f>
        <v>51.802</v>
      </c>
    </row>
    <row r="4" spans="1:19">
      <c r="A4" t="s">
        <v>11</v>
      </c>
      <c r="B4">
        <f>ARM!$H$4</f>
        <v>1.4</v>
      </c>
      <c r="C4">
        <f>ARM!$H$4</f>
        <v>1.4</v>
      </c>
      <c r="D4">
        <f>ARM!$H$4</f>
        <v>1.4</v>
      </c>
      <c r="E4">
        <f>ARM!$H$4</f>
        <v>1.4</v>
      </c>
      <c r="F4">
        <f>ARM!$O$4</f>
        <v>141.91999999999999</v>
      </c>
      <c r="G4">
        <f>ARM!$O$4</f>
        <v>141.91999999999999</v>
      </c>
      <c r="H4">
        <f>ARM!$O$4</f>
        <v>141.91999999999999</v>
      </c>
      <c r="I4">
        <f>ARM!$O$4</f>
        <v>141.91999999999999</v>
      </c>
      <c r="J4">
        <f>ARM!$U$4</f>
        <v>5.57</v>
      </c>
      <c r="K4">
        <f>ARM!$U$4</f>
        <v>5.57</v>
      </c>
      <c r="L4">
        <f>ARM!$U$4</f>
        <v>5.57</v>
      </c>
      <c r="M4">
        <f>ARM!$U$4</f>
        <v>5.57</v>
      </c>
      <c r="N4">
        <f>ARM!$AC$4</f>
        <v>17.73</v>
      </c>
      <c r="O4">
        <f>ARM!$AC$4</f>
        <v>17.73</v>
      </c>
      <c r="P4">
        <f>ARM!$AC$4</f>
        <v>17.73</v>
      </c>
      <c r="Q4">
        <f>ARM!$AC$4</f>
        <v>17.73</v>
      </c>
    </row>
    <row r="5" spans="1:19">
      <c r="A5" t="s">
        <v>12</v>
      </c>
      <c r="B5">
        <f>ARM!$H$5</f>
        <v>2.4500000000000002</v>
      </c>
      <c r="C5">
        <f>ARM!$H$5</f>
        <v>2.4500000000000002</v>
      </c>
      <c r="D5">
        <f>ARM!$H$5</f>
        <v>2.4500000000000002</v>
      </c>
      <c r="E5">
        <f>ARM!$H$5</f>
        <v>2.4500000000000002</v>
      </c>
      <c r="F5">
        <f>ARM!$O$5</f>
        <v>7.72</v>
      </c>
      <c r="G5">
        <f>ARM!$O$5</f>
        <v>7.72</v>
      </c>
      <c r="H5">
        <f>ARM!$O$5</f>
        <v>7.72</v>
      </c>
      <c r="I5">
        <f>ARM!$O$5</f>
        <v>7.72</v>
      </c>
      <c r="J5">
        <f>ARM!$U$5</f>
        <v>5</v>
      </c>
      <c r="K5">
        <f>ARM!$U$5</f>
        <v>5</v>
      </c>
      <c r="L5">
        <f>ARM!$U$5</f>
        <v>5</v>
      </c>
      <c r="M5">
        <f>ARM!$U$5</f>
        <v>5</v>
      </c>
      <c r="N5">
        <f>ARM!$AC$5</f>
        <v>6.02</v>
      </c>
      <c r="O5">
        <f>ARM!$AC$5</f>
        <v>6.02</v>
      </c>
      <c r="P5">
        <f>ARM!$AC$5</f>
        <v>6.02</v>
      </c>
      <c r="Q5">
        <f>ARM!$AC$5</f>
        <v>6.02</v>
      </c>
    </row>
    <row r="6" spans="1:19">
      <c r="A6" t="s">
        <v>17</v>
      </c>
      <c r="B6">
        <v>4</v>
      </c>
      <c r="C6">
        <v>4</v>
      </c>
      <c r="D6">
        <v>4</v>
      </c>
      <c r="E6">
        <v>4</v>
      </c>
      <c r="F6">
        <v>4</v>
      </c>
      <c r="G6">
        <v>4</v>
      </c>
      <c r="H6">
        <v>4</v>
      </c>
      <c r="I6">
        <v>4</v>
      </c>
      <c r="J6">
        <v>4</v>
      </c>
      <c r="K6">
        <v>4</v>
      </c>
      <c r="L6">
        <v>4</v>
      </c>
      <c r="M6">
        <v>4</v>
      </c>
      <c r="N6">
        <v>4</v>
      </c>
      <c r="O6">
        <v>4</v>
      </c>
      <c r="P6">
        <v>4</v>
      </c>
      <c r="Q6">
        <v>4</v>
      </c>
    </row>
    <row r="8" spans="1:19">
      <c r="A8" t="s">
        <v>18</v>
      </c>
      <c r="B8">
        <f>SUM(B3:B6)</f>
        <v>587.71100000000001</v>
      </c>
      <c r="C8">
        <f t="shared" ref="C8:Q8" si="0">SUM(C3:C6)</f>
        <v>133.15900000000002</v>
      </c>
      <c r="D8">
        <f t="shared" si="0"/>
        <v>69.47699999999999</v>
      </c>
      <c r="E8">
        <f t="shared" si="0"/>
        <v>69.47399999999999</v>
      </c>
      <c r="F8">
        <f t="shared" si="0"/>
        <v>1511.5500000000002</v>
      </c>
      <c r="G8">
        <f t="shared" si="0"/>
        <v>488.41399999999999</v>
      </c>
      <c r="H8">
        <f t="shared" si="0"/>
        <v>361.55700000000002</v>
      </c>
      <c r="I8">
        <f t="shared" si="0"/>
        <v>352.04300000000001</v>
      </c>
      <c r="J8">
        <f t="shared" si="0"/>
        <v>47.14</v>
      </c>
      <c r="K8">
        <f t="shared" si="0"/>
        <v>44.670999999999999</v>
      </c>
      <c r="L8">
        <f t="shared" si="0"/>
        <v>44.670999999999999</v>
      </c>
      <c r="M8">
        <f t="shared" si="0"/>
        <v>22.361000000000001</v>
      </c>
      <c r="N8">
        <f t="shared" si="0"/>
        <v>570.66199999999992</v>
      </c>
      <c r="O8">
        <f t="shared" si="0"/>
        <v>143.30800000000002</v>
      </c>
      <c r="P8">
        <f t="shared" si="0"/>
        <v>79.556999999999988</v>
      </c>
      <c r="Q8">
        <f t="shared" si="0"/>
        <v>79.551999999999992</v>
      </c>
    </row>
    <row r="13" spans="1:19">
      <c r="B13" t="str">
        <f>B2</f>
        <v>DSP</v>
      </c>
      <c r="C13" t="str">
        <f>E2</f>
        <v>MATHLIB+DSPLIB+SPLOOP</v>
      </c>
    </row>
    <row r="14" spans="1:19">
      <c r="A14" t="s">
        <v>0</v>
      </c>
      <c r="B14">
        <f>B8</f>
        <v>587.71100000000001</v>
      </c>
      <c r="C14">
        <f>E8</f>
        <v>69.47399999999999</v>
      </c>
      <c r="D14" s="3">
        <f>1-C14/B14</f>
        <v>0.88178883839165856</v>
      </c>
    </row>
    <row r="15" spans="1:19">
      <c r="A15" t="s">
        <v>1</v>
      </c>
      <c r="B15">
        <f>F8</f>
        <v>1511.5500000000002</v>
      </c>
      <c r="C15">
        <f>I8</f>
        <v>352.04300000000001</v>
      </c>
      <c r="D15" s="3">
        <f t="shared" ref="D15:D17" si="1">1-C15/B15</f>
        <v>0.76709801197446326</v>
      </c>
    </row>
    <row r="16" spans="1:19">
      <c r="A16" t="s">
        <v>2</v>
      </c>
      <c r="B16">
        <f>J8</f>
        <v>47.14</v>
      </c>
      <c r="C16">
        <f>M8</f>
        <v>22.361000000000001</v>
      </c>
      <c r="D16" s="6">
        <f>(1-C16/B16)*100</f>
        <v>52.564700890963088</v>
      </c>
    </row>
    <row r="17" spans="1:7">
      <c r="A17" t="s">
        <v>3</v>
      </c>
      <c r="B17">
        <f>N8</f>
        <v>570.66199999999992</v>
      </c>
      <c r="C17">
        <f>Q8</f>
        <v>79.551999999999992</v>
      </c>
      <c r="D17" s="3">
        <f t="shared" si="1"/>
        <v>0.86059699086324304</v>
      </c>
    </row>
    <row r="20" spans="1:7">
      <c r="B20" t="s">
        <v>20</v>
      </c>
      <c r="C20" t="s">
        <v>21</v>
      </c>
      <c r="D20" t="s">
        <v>22</v>
      </c>
      <c r="E20" t="s">
        <v>23</v>
      </c>
    </row>
    <row r="21" spans="1:7">
      <c r="A21" t="s">
        <v>0</v>
      </c>
      <c r="B21">
        <f>ARM!B7</f>
        <v>1725.9999999999998</v>
      </c>
      <c r="C21">
        <f>ARM!H7</f>
        <v>115.52</v>
      </c>
      <c r="D21">
        <f>B8</f>
        <v>587.71100000000001</v>
      </c>
      <c r="E21">
        <f>E8</f>
        <v>69.47399999999999</v>
      </c>
      <c r="F21">
        <f>D21/E21</f>
        <v>8.4594380631603201</v>
      </c>
      <c r="G21">
        <f>C21/E21</f>
        <v>1.6627803206955123</v>
      </c>
    </row>
    <row r="22" spans="1:7">
      <c r="A22" t="s">
        <v>1</v>
      </c>
      <c r="B22">
        <f>ARM!I7</f>
        <v>4150.0700000000006</v>
      </c>
      <c r="C22">
        <f>ARM!O7</f>
        <v>673.77</v>
      </c>
      <c r="D22">
        <f>F8</f>
        <v>1511.5500000000002</v>
      </c>
      <c r="E22">
        <f>I8</f>
        <v>352.04300000000001</v>
      </c>
      <c r="F22">
        <f t="shared" ref="F22:F24" si="2">D22/E22</f>
        <v>4.2936516277841061</v>
      </c>
      <c r="G22">
        <f t="shared" ref="G22:G24" si="3">C22/E22</f>
        <v>1.9138855196666316</v>
      </c>
    </row>
    <row r="23" spans="1:7">
      <c r="A23" t="s">
        <v>2</v>
      </c>
      <c r="B23">
        <f>ARM!P7</f>
        <v>178.55999999999997</v>
      </c>
      <c r="C23">
        <f>ARM!V7</f>
        <v>69.080000000000013</v>
      </c>
      <c r="D23">
        <f>J8</f>
        <v>47.14</v>
      </c>
      <c r="E23">
        <f>M8</f>
        <v>22.361000000000001</v>
      </c>
      <c r="F23">
        <f t="shared" si="2"/>
        <v>2.1081346988059568</v>
      </c>
      <c r="G23">
        <f t="shared" si="3"/>
        <v>3.0893072760609996</v>
      </c>
    </row>
    <row r="24" spans="1:7">
      <c r="A24" t="s">
        <v>3</v>
      </c>
      <c r="B24">
        <f>ARM!W7</f>
        <v>1659.8200000000004</v>
      </c>
      <c r="C24">
        <f>ARM!AC7</f>
        <v>93.83</v>
      </c>
      <c r="D24">
        <f>N8</f>
        <v>570.66199999999992</v>
      </c>
      <c r="E24">
        <f>P8</f>
        <v>79.556999999999988</v>
      </c>
      <c r="F24">
        <f t="shared" si="2"/>
        <v>7.1729954623728895</v>
      </c>
      <c r="G24">
        <f t="shared" si="3"/>
        <v>1.1794059605063039</v>
      </c>
    </row>
    <row r="27" spans="1:7">
      <c r="B27" t="str">
        <f>ARM!V2</f>
        <v>Libav NEON + Handopt.</v>
      </c>
      <c r="C27" t="str">
        <f>E2</f>
        <v>MATHLIB+DSPLIB+SPLOOP</v>
      </c>
    </row>
    <row r="28" spans="1:7">
      <c r="A28" t="s">
        <v>0</v>
      </c>
      <c r="B28">
        <f>ARM!H7</f>
        <v>115.52</v>
      </c>
      <c r="C28">
        <f>E8</f>
        <v>69.47399999999999</v>
      </c>
      <c r="D28" s="4">
        <f>1-C28/B28</f>
        <v>0.39859764542936293</v>
      </c>
    </row>
    <row r="29" spans="1:7">
      <c r="A29" t="s">
        <v>1</v>
      </c>
      <c r="B29">
        <f>ARM!O7</f>
        <v>673.77</v>
      </c>
      <c r="C29">
        <f>I8</f>
        <v>352.04300000000001</v>
      </c>
      <c r="D29" s="4">
        <f t="shared" ref="D29:D31" si="4">1-C29/B29</f>
        <v>0.47750270863944666</v>
      </c>
    </row>
    <row r="30" spans="1:7">
      <c r="A30" t="s">
        <v>2</v>
      </c>
      <c r="B30">
        <f>ARM!V7</f>
        <v>69.080000000000013</v>
      </c>
      <c r="C30">
        <f>M8</f>
        <v>22.361000000000001</v>
      </c>
      <c r="D30" s="4">
        <f t="shared" si="4"/>
        <v>0.67630283729009855</v>
      </c>
    </row>
    <row r="31" spans="1:7">
      <c r="A31" t="s">
        <v>3</v>
      </c>
      <c r="B31">
        <f>ARM!AC7</f>
        <v>93.83</v>
      </c>
      <c r="C31">
        <f>Q8</f>
        <v>79.551999999999992</v>
      </c>
      <c r="D31" s="4">
        <f t="shared" si="4"/>
        <v>0.15216881594372811</v>
      </c>
    </row>
    <row r="33" spans="4:4">
      <c r="D33" s="4">
        <f>SUM(D28:D31)/4</f>
        <v>0.42614300182565912</v>
      </c>
    </row>
  </sheetData>
  <mergeCells count="4">
    <mergeCell ref="B1:E1"/>
    <mergeCell ref="F1:I1"/>
    <mergeCell ref="J1:M1"/>
    <mergeCell ref="N1:Q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abSelected="1" topLeftCell="A10" zoomScaleNormal="100" workbookViewId="0">
      <selection activeCell="L74" sqref="L74"/>
    </sheetView>
  </sheetViews>
  <sheetFormatPr baseColWidth="10" defaultRowHeight="15"/>
  <sheetData/>
  <pageMargins left="0.7" right="0.7" top="0.78740157499999996" bottom="0.78740157499999996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ARM</vt:lpstr>
      <vt:lpstr>DSP</vt:lpstr>
      <vt:lpstr>Tabelle1</vt:lpstr>
    </vt:vector>
  </TitlesOfParts>
  <Company>IMS-AS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wolpers</dc:creator>
  <cp:lastModifiedBy>wolpers</cp:lastModifiedBy>
  <cp:lastPrinted>2013-07-22T13:30:22Z</cp:lastPrinted>
  <dcterms:created xsi:type="dcterms:W3CDTF">2013-06-26T13:40:25Z</dcterms:created>
  <dcterms:modified xsi:type="dcterms:W3CDTF">2013-07-22T15:25:03Z</dcterms:modified>
</cp:coreProperties>
</file>