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D:\PythonProject\Senior Project\Document\"/>
    </mc:Choice>
  </mc:AlternateContent>
  <xr:revisionPtr revIDLastSave="0" documentId="13_ncr:1_{6F49FF0D-323C-4016-B7B8-21D65E10C37A}"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11" l="1"/>
  <c r="F33" i="11"/>
  <c r="E33" i="11"/>
  <c r="F31" i="11"/>
  <c r="E31" i="11"/>
  <c r="F30" i="11"/>
  <c r="E30" i="11"/>
  <c r="E29" i="11"/>
  <c r="F29" i="11"/>
  <c r="F28" i="11"/>
  <c r="E28" i="11"/>
  <c r="F26" i="11"/>
  <c r="E26" i="11"/>
  <c r="F25" i="11"/>
  <c r="F22" i="11"/>
  <c r="E22" i="11"/>
  <c r="F20" i="11"/>
  <c r="E20" i="11"/>
  <c r="F19" i="11"/>
  <c r="E19" i="11"/>
  <c r="F18" i="11"/>
  <c r="E18" i="11"/>
  <c r="F13" i="11"/>
  <c r="F12" i="11"/>
  <c r="E12" i="11"/>
  <c r="H21" i="11"/>
  <c r="H10" i="11"/>
  <c r="E13" i="11" l="1"/>
  <c r="I8" i="11"/>
  <c r="H40" i="11"/>
  <c r="H39" i="11"/>
  <c r="H27" i="11"/>
  <c r="H17" i="11"/>
  <c r="H11" i="11"/>
  <c r="H28" i="11" l="1"/>
  <c r="H29" i="11"/>
  <c r="H12" i="11"/>
  <c r="E14" i="11"/>
  <c r="I9" i="11"/>
  <c r="E34" i="11" l="1"/>
  <c r="F34" i="11" s="1"/>
  <c r="H33" i="11"/>
  <c r="H32" i="11"/>
  <c r="H13" i="11"/>
  <c r="H30" i="11"/>
  <c r="F14" i="11"/>
  <c r="J8" i="11"/>
  <c r="K8" i="11" s="1"/>
  <c r="L8" i="11" s="1"/>
  <c r="M8" i="11" s="1"/>
  <c r="N8" i="11" s="1"/>
  <c r="O8" i="11" s="1"/>
  <c r="P8" i="11" s="1"/>
  <c r="I7" i="11"/>
  <c r="H34" i="11" l="1"/>
  <c r="E15" i="11"/>
  <c r="F35" i="11"/>
  <c r="H36" i="11" s="1"/>
  <c r="H31" i="11"/>
  <c r="H18" i="11"/>
  <c r="H14" i="11"/>
  <c r="F15" i="11"/>
  <c r="H15" i="11" s="1"/>
  <c r="P7" i="11"/>
  <c r="Q8" i="11"/>
  <c r="R8" i="11" s="1"/>
  <c r="S8" i="11" s="1"/>
  <c r="T8" i="11" s="1"/>
  <c r="U8" i="11" s="1"/>
  <c r="V8" i="11" s="1"/>
  <c r="W8" i="11" s="1"/>
  <c r="J9" i="11"/>
  <c r="H35" i="11" l="1"/>
  <c r="E23" i="11"/>
  <c r="H22" i="11"/>
  <c r="H20" i="11"/>
  <c r="H19" i="11"/>
  <c r="W7" i="11"/>
  <c r="X8" i="11"/>
  <c r="Y8" i="11" s="1"/>
  <c r="Z8" i="11" s="1"/>
  <c r="AA8" i="11" s="1"/>
  <c r="AB8" i="11" s="1"/>
  <c r="AC8" i="11" s="1"/>
  <c r="AD8" i="11" s="1"/>
  <c r="K9" i="11"/>
  <c r="F23" i="11" l="1"/>
  <c r="E24" i="11" s="1"/>
  <c r="AE8" i="11"/>
  <c r="AF8" i="11" s="1"/>
  <c r="AG8" i="11" s="1"/>
  <c r="AH8" i="11" s="1"/>
  <c r="AI8" i="11" s="1"/>
  <c r="AJ8" i="11" s="1"/>
  <c r="AD7" i="11"/>
  <c r="L9" i="11"/>
  <c r="H23" i="11" l="1"/>
  <c r="E25" i="11"/>
  <c r="F24" i="11"/>
  <c r="H24" i="11" s="1"/>
  <c r="AK8" i="11"/>
  <c r="AL8" i="11" s="1"/>
  <c r="AM8" i="11" s="1"/>
  <c r="AN8" i="11" s="1"/>
  <c r="AO8" i="11" s="1"/>
  <c r="AP8" i="11" s="1"/>
  <c r="AQ8" i="11" s="1"/>
  <c r="M9" i="11"/>
  <c r="H25" i="11" l="1"/>
  <c r="AR8" i="11"/>
  <c r="AS8" i="11" s="1"/>
  <c r="AK7" i="11"/>
  <c r="N9" i="11"/>
  <c r="H26" i="11" l="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<sst xmlns="http://schemas.openxmlformats.org/spreadsheetml/2006/main" count="72" uniqueCount="57">
  <si>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</si>
  <si>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</si>
  <si>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</si>
  <si>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</si>
  <si>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</si>
  <si>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</si>
  <si>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</si>
  <si>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</si>
  <si>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</si>
  <si>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</si>
  <si>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</si>
  <si>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</si>
  <si>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</si>
  <si>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</si>
  <si>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</si>
  <si>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</si>
  <si>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</si>
  <si>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</si>
  <si>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</si>
  <si>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</si>
  <si>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</si>
  <si>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</si>
  <si>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</si>
  <si>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</si>
  <si>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</si>
  <si>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</si>
  <si>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</si>
  <si>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</si>
  <si>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</si>
  <si>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</si>
  <si>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Hoàn thiện thiết kế</t>
  </si>
  <si>
    <t>Kiểm tra thiết kế</t>
  </si>
  <si>
    <t>Test plan (UI, chức năng)</t>
  </si>
  <si>
    <t>Coding</t>
  </si>
  <si>
    <t>Testing và đánh giá</t>
  </si>
  <si>
    <t>Quản lý source code</t>
  </si>
  <si>
    <t>Đánh giá</t>
  </si>
  <si>
    <t>Hoàn thiện chương trinh</t>
  </si>
  <si>
    <t>Báo cáo</t>
  </si>
  <si>
    <t>Thực thi (chi tiết hơn về các task, chức năng cần làm)</t>
  </si>
  <si>
    <t>Thành viên</t>
  </si>
  <si>
    <t>Xác định kiến trúc chương trình</t>
  </si>
  <si>
    <t>Luồng dữ liệu</t>
  </si>
  <si>
    <t>Thiết kế kiến trúc</t>
  </si>
  <si>
    <t xml:space="preserve"> URL-Shortener Web application</t>
  </si>
  <si>
    <t>Mạc Đức Dũng</t>
  </si>
  <si>
    <t>Triệu Hùng Anh</t>
  </si>
  <si>
    <t>Trần Minh Khoa</t>
  </si>
  <si>
    <t>Đức Dũng</t>
  </si>
  <si>
    <t>Hùng Anh</t>
  </si>
  <si>
    <t>Minh Khoa</t>
  </si>
  <si>
    <t xml:space="preserve">Đức Dũng </t>
  </si>
  <si>
    <t>Thiết kế giao diện</t>
  </si>
  <si>
    <t>Xác định các vấn đề/chức năng trong thiết kế</t>
  </si>
  <si>
    <t>Đánh giá tìm hiểu về khả năng phát triển mở rộng</t>
  </si>
  <si>
    <t>Đức Dũng, Minh Khoa</t>
  </si>
  <si>
    <t xml:space="preserve">Thiết kế chương trình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</si>
</sst>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8"/>
      <color theme="9"/>
      <name val="Arial Black"/>
      <family val="2"/>
      <scheme val="maj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8"/>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5" fontId="19"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5" fontId="19" fillId="10" borderId="5" xfId="10" applyFont="1" applyFill="1" applyBorder="1">
      <alignment horizontal="center" vertical="center"/>
    </xf>
    <xf numFmtId="0" fontId="31" fillId="0" borderId="0" xfId="5" applyFont="1" applyAlignment="1">
      <alignment horizontal="left"/>
    </xf>
    <xf numFmtId="0" fontId="4" fillId="14" borderId="4" xfId="0" applyFont="1" applyFill="1" applyBorder="1" applyAlignment="1">
      <alignment vertical="center"/>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topLeftCell="A16" zoomScaleNormal="100" zoomScalePageLayoutView="70" workbookViewId="0">
      <selection activeCell="C19" sqref="C19"/>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05">
      <c r="A1" s="14"/>
      <c r="B1" s="118" t="s">
        <v>44</v>
      </c>
      <c r="C1" s="18"/>
      <c r="D1" s="19"/>
      <c r="E1" s="20"/>
      <c r="F1" s="21"/>
      <c r="H1" s="1"/>
      <c r="I1" s="128" t="s">
        <v>21</v>
      </c>
      <c r="J1" s="129"/>
      <c r="K1" s="129"/>
      <c r="L1" s="129"/>
      <c r="M1" s="129"/>
      <c r="N1" s="129"/>
      <c r="O1" s="129"/>
      <c r="P1" s="24"/>
      <c r="Q1" s="127">
        <v>45656</v>
      </c>
      <c r="R1" s="126"/>
      <c r="S1" s="126"/>
      <c r="T1" s="126"/>
      <c r="U1" s="126"/>
      <c r="V1" s="126"/>
      <c r="W1" s="126"/>
      <c r="X1" s="126"/>
      <c r="Y1" s="126"/>
      <c r="Z1" s="126"/>
    </row>
    <row r="2" spans="1:64" ht="30" customHeight="1" x14ac:dyDescent="0.6">
      <c r="B2" s="96" t="s">
        <v>20</v>
      </c>
      <c r="C2" s="97" t="s">
        <v>45</v>
      </c>
      <c r="D2" s="22"/>
      <c r="E2" s="23"/>
      <c r="F2" s="22"/>
      <c r="I2" s="128" t="s">
        <v>22</v>
      </c>
      <c r="J2" s="129"/>
      <c r="K2" s="129"/>
      <c r="L2" s="129"/>
      <c r="M2" s="129"/>
      <c r="N2" s="129"/>
      <c r="O2" s="129"/>
      <c r="P2" s="24"/>
      <c r="Q2" s="125">
        <v>1</v>
      </c>
      <c r="R2" s="126"/>
      <c r="S2" s="126"/>
      <c r="T2" s="126"/>
      <c r="U2" s="126"/>
      <c r="V2" s="126"/>
      <c r="W2" s="126"/>
      <c r="X2" s="126"/>
      <c r="Y2" s="126"/>
      <c r="Z2" s="126"/>
    </row>
    <row r="3" spans="1:64" ht="25.2" x14ac:dyDescent="0.6">
      <c r="B3" s="96" t="s">
        <v>40</v>
      </c>
      <c r="C3" s="97" t="s">
        <v>46</v>
      </c>
      <c r="D3" s="22"/>
      <c r="E3" s="23"/>
      <c r="F3" s="22"/>
      <c r="I3" s="107"/>
      <c r="J3" s="26"/>
      <c r="K3" s="26"/>
      <c r="L3" s="26"/>
      <c r="M3" s="26"/>
      <c r="N3" s="26"/>
      <c r="O3" s="26"/>
      <c r="P3" s="24"/>
      <c r="Q3" s="105"/>
      <c r="R3" s="106"/>
      <c r="S3" s="106"/>
      <c r="T3" s="106"/>
      <c r="U3" s="106"/>
      <c r="V3" s="106"/>
      <c r="W3" s="106"/>
      <c r="X3" s="106"/>
      <c r="Y3" s="106"/>
      <c r="Z3" s="106"/>
    </row>
    <row r="4" spans="1:64" ht="25.2" x14ac:dyDescent="0.6">
      <c r="B4" s="96"/>
      <c r="C4" s="97" t="s">
        <v>47</v>
      </c>
      <c r="D4" s="22"/>
      <c r="E4" s="23"/>
      <c r="F4" s="22"/>
      <c r="I4" s="107"/>
      <c r="J4" s="26"/>
      <c r="K4" s="26"/>
      <c r="L4" s="26"/>
      <c r="M4" s="26"/>
      <c r="N4" s="26"/>
      <c r="O4" s="26"/>
      <c r="P4" s="24"/>
      <c r="Q4" s="105"/>
      <c r="R4" s="106"/>
      <c r="S4" s="106"/>
      <c r="T4" s="106"/>
      <c r="U4" s="106"/>
      <c r="V4" s="106"/>
      <c r="W4" s="106"/>
      <c r="X4" s="106"/>
      <c r="Y4" s="106"/>
      <c r="Z4" s="106"/>
    </row>
    <row r="5" spans="1:64" ht="25.2" x14ac:dyDescent="0.6">
      <c r="B5" s="96"/>
      <c r="C5" s="97"/>
      <c r="D5" s="22"/>
      <c r="E5" s="23"/>
      <c r="F5" s="22"/>
      <c r="I5" s="107"/>
      <c r="J5" s="26"/>
      <c r="K5" s="26"/>
      <c r="L5" s="26"/>
      <c r="M5" s="26"/>
      <c r="N5" s="26"/>
      <c r="O5" s="26"/>
      <c r="P5" s="24"/>
      <c r="Q5" s="105"/>
      <c r="R5" s="106"/>
      <c r="S5" s="106"/>
      <c r="T5" s="106"/>
      <c r="U5" s="106"/>
      <c r="V5" s="106"/>
      <c r="W5" s="106"/>
      <c r="X5" s="106"/>
      <c r="Y5" s="106"/>
      <c r="Z5" s="106"/>
    </row>
    <row r="6" spans="1:64" s="26" customFormat="1" ht="21" x14ac:dyDescent="0.25">
      <c r="A6" s="13"/>
      <c r="B6" s="25"/>
      <c r="C6" s="108"/>
      <c r="D6" s="27"/>
      <c r="E6" s="28"/>
    </row>
    <row r="7" spans="1:64" s="26" customFormat="1" ht="30" customHeight="1" x14ac:dyDescent="0.25">
      <c r="A7" s="14"/>
      <c r="B7" s="29"/>
      <c r="E7" s="30"/>
      <c r="I7" s="122">
        <f>I8</f>
        <v>45656</v>
      </c>
      <c r="J7" s="120"/>
      <c r="K7" s="120"/>
      <c r="L7" s="120"/>
      <c r="M7" s="120"/>
      <c r="N7" s="120"/>
      <c r="O7" s="120"/>
      <c r="P7" s="120">
        <f>P8</f>
        <v>45663</v>
      </c>
      <c r="Q7" s="120"/>
      <c r="R7" s="120"/>
      <c r="S7" s="120"/>
      <c r="T7" s="120"/>
      <c r="U7" s="120"/>
      <c r="V7" s="120"/>
      <c r="W7" s="120">
        <f>W8</f>
        <v>45670</v>
      </c>
      <c r="X7" s="120"/>
      <c r="Y7" s="120"/>
      <c r="Z7" s="120"/>
      <c r="AA7" s="120"/>
      <c r="AB7" s="120"/>
      <c r="AC7" s="120"/>
      <c r="AD7" s="120">
        <f>AD8</f>
        <v>45677</v>
      </c>
      <c r="AE7" s="120"/>
      <c r="AF7" s="120"/>
      <c r="AG7" s="120"/>
      <c r="AH7" s="120"/>
      <c r="AI7" s="120"/>
      <c r="AJ7" s="120"/>
      <c r="AK7" s="120">
        <f>AK8</f>
        <v>45684</v>
      </c>
      <c r="AL7" s="120"/>
      <c r="AM7" s="120"/>
      <c r="AN7" s="120"/>
      <c r="AO7" s="120"/>
      <c r="AP7" s="120"/>
      <c r="AQ7" s="120"/>
      <c r="AR7" s="120">
        <f>AR8</f>
        <v>45691</v>
      </c>
      <c r="AS7" s="120"/>
      <c r="AT7" s="120"/>
      <c r="AU7" s="120"/>
      <c r="AV7" s="120"/>
      <c r="AW7" s="120"/>
      <c r="AX7" s="120"/>
      <c r="AY7" s="120">
        <f>AY8</f>
        <v>45698</v>
      </c>
      <c r="AZ7" s="120"/>
      <c r="BA7" s="120"/>
      <c r="BB7" s="120"/>
      <c r="BC7" s="120"/>
      <c r="BD7" s="120"/>
      <c r="BE7" s="120"/>
      <c r="BF7" s="120">
        <f>BF8</f>
        <v>45705</v>
      </c>
      <c r="BG7" s="120"/>
      <c r="BH7" s="120"/>
      <c r="BI7" s="120"/>
      <c r="BJ7" s="120"/>
      <c r="BK7" s="120"/>
      <c r="BL7" s="121"/>
    </row>
    <row r="8" spans="1:64" s="26" customFormat="1" ht="15" customHeight="1" x14ac:dyDescent="0.25">
      <c r="A8" s="130"/>
      <c r="B8" s="131" t="s">
        <v>5</v>
      </c>
      <c r="C8" s="133" t="s">
        <v>23</v>
      </c>
      <c r="D8" s="123" t="s">
        <v>1</v>
      </c>
      <c r="E8" s="123" t="s">
        <v>3</v>
      </c>
      <c r="F8" s="123" t="s">
        <v>4</v>
      </c>
      <c r="I8" s="31">
        <f>Project_Start-WEEKDAY(Project_Start,1)+2+7*(Display_Week-1)</f>
        <v>45656</v>
      </c>
      <c r="J8" s="31">
        <f>I8+1</f>
        <v>45657</v>
      </c>
      <c r="K8" s="31">
        <f t="shared" ref="K8:AX8" si="0">J8+1</f>
        <v>45658</v>
      </c>
      <c r="L8" s="31">
        <f t="shared" si="0"/>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3">
      <c r="A9" s="130"/>
      <c r="B9" s="132"/>
      <c r="C9" s="124"/>
      <c r="D9" s="124"/>
      <c r="E9" s="124"/>
      <c r="F9" s="124"/>
      <c r="I9" s="34" t="str">
        <f t="shared" ref="I9:AN9" si="3">LEFT(TEXT(I8,"ddd"),1)</f>
        <v>T</v>
      </c>
      <c r="J9" s="35" t="str">
        <f t="shared" si="3"/>
        <v>T</v>
      </c>
      <c r="K9" s="35" t="str">
        <f t="shared" si="3"/>
        <v>T</v>
      </c>
      <c r="L9" s="35" t="str">
        <f t="shared" si="3"/>
        <v>T</v>
      </c>
      <c r="M9" s="35" t="str">
        <f t="shared" si="3"/>
        <v>T</v>
      </c>
      <c r="N9" s="35" t="str">
        <f t="shared" si="3"/>
        <v>T</v>
      </c>
      <c r="O9" s="35" t="str">
        <f t="shared" si="3"/>
        <v>C</v>
      </c>
      <c r="P9" s="35" t="str">
        <f t="shared" si="3"/>
        <v>T</v>
      </c>
      <c r="Q9" s="35" t="str">
        <f t="shared" si="3"/>
        <v>T</v>
      </c>
      <c r="R9" s="35" t="str">
        <f t="shared" si="3"/>
        <v>T</v>
      </c>
      <c r="S9" s="35" t="str">
        <f t="shared" si="3"/>
        <v>T</v>
      </c>
      <c r="T9" s="35" t="str">
        <f t="shared" si="3"/>
        <v>T</v>
      </c>
      <c r="U9" s="35" t="str">
        <f t="shared" si="3"/>
        <v>T</v>
      </c>
      <c r="V9" s="35" t="str">
        <f t="shared" si="3"/>
        <v>C</v>
      </c>
      <c r="W9" s="35" t="str">
        <f t="shared" si="3"/>
        <v>T</v>
      </c>
      <c r="X9" s="35" t="str">
        <f t="shared" si="3"/>
        <v>T</v>
      </c>
      <c r="Y9" s="35" t="str">
        <f t="shared" si="3"/>
        <v>T</v>
      </c>
      <c r="Z9" s="35" t="str">
        <f t="shared" si="3"/>
        <v>T</v>
      </c>
      <c r="AA9" s="35" t="str">
        <f t="shared" si="3"/>
        <v>T</v>
      </c>
      <c r="AB9" s="35" t="str">
        <f t="shared" si="3"/>
        <v>T</v>
      </c>
      <c r="AC9" s="35" t="str">
        <f t="shared" si="3"/>
        <v>C</v>
      </c>
      <c r="AD9" s="35" t="str">
        <f t="shared" si="3"/>
        <v>T</v>
      </c>
      <c r="AE9" s="35" t="str">
        <f t="shared" si="3"/>
        <v>T</v>
      </c>
      <c r="AF9" s="35" t="str">
        <f t="shared" si="3"/>
        <v>T</v>
      </c>
      <c r="AG9" s="35" t="str">
        <f t="shared" si="3"/>
        <v>T</v>
      </c>
      <c r="AH9" s="35" t="str">
        <f t="shared" si="3"/>
        <v>T</v>
      </c>
      <c r="AI9" s="35" t="str">
        <f t="shared" si="3"/>
        <v>T</v>
      </c>
      <c r="AJ9" s="35" t="str">
        <f t="shared" si="3"/>
        <v>C</v>
      </c>
      <c r="AK9" s="35" t="str">
        <f t="shared" si="3"/>
        <v>T</v>
      </c>
      <c r="AL9" s="35" t="str">
        <f t="shared" si="3"/>
        <v>T</v>
      </c>
      <c r="AM9" s="35" t="str">
        <f t="shared" si="3"/>
        <v>T</v>
      </c>
      <c r="AN9" s="35" t="str">
        <f t="shared" si="3"/>
        <v>T</v>
      </c>
      <c r="AO9" s="35" t="str">
        <f t="shared" ref="AO9:BL9" si="4">LEFT(TEXT(AO8,"ddd"),1)</f>
        <v>T</v>
      </c>
      <c r="AP9" s="35" t="str">
        <f t="shared" si="4"/>
        <v>T</v>
      </c>
      <c r="AQ9" s="35" t="str">
        <f t="shared" si="4"/>
        <v>C</v>
      </c>
      <c r="AR9" s="35" t="str">
        <f t="shared" si="4"/>
        <v>T</v>
      </c>
      <c r="AS9" s="35" t="str">
        <f t="shared" si="4"/>
        <v>T</v>
      </c>
      <c r="AT9" s="35" t="str">
        <f t="shared" si="4"/>
        <v>T</v>
      </c>
      <c r="AU9" s="35" t="str">
        <f t="shared" si="4"/>
        <v>T</v>
      </c>
      <c r="AV9" s="35" t="str">
        <f t="shared" si="4"/>
        <v>T</v>
      </c>
      <c r="AW9" s="35" t="str">
        <f t="shared" si="4"/>
        <v>T</v>
      </c>
      <c r="AX9" s="35" t="str">
        <f t="shared" si="4"/>
        <v>C</v>
      </c>
      <c r="AY9" s="35" t="str">
        <f t="shared" si="4"/>
        <v>T</v>
      </c>
      <c r="AZ9" s="35" t="str">
        <f t="shared" si="4"/>
        <v>T</v>
      </c>
      <c r="BA9" s="35" t="str">
        <f t="shared" si="4"/>
        <v>T</v>
      </c>
      <c r="BB9" s="35" t="str">
        <f t="shared" si="4"/>
        <v>T</v>
      </c>
      <c r="BC9" s="35" t="str">
        <f t="shared" si="4"/>
        <v>T</v>
      </c>
      <c r="BD9" s="35" t="str">
        <f t="shared" si="4"/>
        <v>T</v>
      </c>
      <c r="BE9" s="35" t="str">
        <f t="shared" si="4"/>
        <v>C</v>
      </c>
      <c r="BF9" s="35" t="str">
        <f t="shared" si="4"/>
        <v>T</v>
      </c>
      <c r="BG9" s="35" t="str">
        <f t="shared" si="4"/>
        <v>T</v>
      </c>
      <c r="BH9" s="35" t="str">
        <f t="shared" si="4"/>
        <v>T</v>
      </c>
      <c r="BI9" s="35" t="str">
        <f t="shared" si="4"/>
        <v>T</v>
      </c>
      <c r="BJ9" s="35" t="str">
        <f t="shared" si="4"/>
        <v>T</v>
      </c>
      <c r="BK9" s="35" t="str">
        <f t="shared" si="4"/>
        <v>T</v>
      </c>
      <c r="BL9" s="36" t="str">
        <f t="shared" si="4"/>
        <v>C</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24</v>
      </c>
      <c r="C11" s="41"/>
      <c r="D11" s="42"/>
      <c r="E11" s="43"/>
      <c r="F11" s="44"/>
      <c r="G11" s="17"/>
      <c r="H11" s="5" t="str">
        <f t="shared" ref="H11:H40"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t="s">
        <v>48</v>
      </c>
      <c r="D12" s="49">
        <v>1</v>
      </c>
      <c r="E12" s="50">
        <f>Project_Start</f>
        <v>45656</v>
      </c>
      <c r="F12" s="50">
        <f>E12+4</f>
        <v>45660</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t="s">
        <v>49</v>
      </c>
      <c r="D13" s="54">
        <v>1</v>
      </c>
      <c r="E13" s="55">
        <f>F12</f>
        <v>45660</v>
      </c>
      <c r="F13" s="55">
        <f>E13+4</f>
        <v>45664</v>
      </c>
      <c r="G13" s="17"/>
      <c r="H13" s="5">
        <f t="shared" si="5"/>
        <v>5</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t="s">
        <v>50</v>
      </c>
      <c r="D14" s="54">
        <v>1</v>
      </c>
      <c r="E14" s="55">
        <f>F13</f>
        <v>45664</v>
      </c>
      <c r="F14" s="55">
        <f>E14+4</f>
        <v>45668</v>
      </c>
      <c r="G14" s="17"/>
      <c r="H14" s="5">
        <f t="shared"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t="s">
        <v>51</v>
      </c>
      <c r="D15" s="54">
        <v>1</v>
      </c>
      <c r="E15" s="55">
        <f>F14</f>
        <v>45668</v>
      </c>
      <c r="F15" s="55">
        <f>E15+5</f>
        <v>45673</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52</v>
      </c>
      <c r="C17" s="58"/>
      <c r="D17" s="59"/>
      <c r="E17" s="60"/>
      <c r="F17" s="61"/>
      <c r="G17" s="17"/>
      <c r="H17" s="5" t="str">
        <f t="shared" si="5"/>
        <v/>
      </c>
    </row>
    <row r="18" spans="1:64" s="46" customFormat="1" ht="30" customHeight="1" thickBot="1" x14ac:dyDescent="0.3">
      <c r="A18" s="13"/>
      <c r="B18" s="62" t="s">
        <v>53</v>
      </c>
      <c r="C18" s="63" t="s">
        <v>50</v>
      </c>
      <c r="D18" s="64">
        <v>1</v>
      </c>
      <c r="E18" s="65">
        <f>F14+1</f>
        <v>45669</v>
      </c>
      <c r="F18" s="65">
        <f>E18+3</f>
        <v>45672</v>
      </c>
      <c r="G18" s="17"/>
      <c r="H18" s="5">
        <f t="shared" si="5"/>
        <v>4</v>
      </c>
      <c r="I18" s="51"/>
      <c r="J18" s="51"/>
      <c r="K18" s="51"/>
      <c r="L18" s="51"/>
      <c r="M18" s="51"/>
      <c r="N18" s="51"/>
      <c r="O18" s="51"/>
      <c r="P18" s="51"/>
      <c r="Q18" s="51"/>
      <c r="R18" s="51"/>
      <c r="S18" s="51"/>
      <c r="T18" s="51"/>
      <c r="U18" s="56"/>
      <c r="V18" s="56"/>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t="s">
        <v>49</v>
      </c>
      <c r="D19" s="64">
        <v>1</v>
      </c>
      <c r="E19" s="65">
        <f>F18</f>
        <v>45672</v>
      </c>
      <c r="F19" s="65">
        <f>E19 +3</f>
        <v>45675</v>
      </c>
      <c r="G19" s="17"/>
      <c r="H19" s="5">
        <f t="shared" si="5"/>
        <v>4</v>
      </c>
      <c r="I19" s="51"/>
      <c r="J19" s="51"/>
      <c r="K19" s="51"/>
      <c r="L19" s="51"/>
      <c r="M19" s="51"/>
      <c r="N19" s="51"/>
      <c r="O19" s="51"/>
      <c r="P19" s="51"/>
      <c r="Q19" s="51"/>
      <c r="R19" s="51"/>
      <c r="S19" s="51"/>
      <c r="T19" s="51"/>
      <c r="U19" s="51"/>
      <c r="V19" s="51"/>
      <c r="W19" s="51"/>
      <c r="X19" s="51"/>
      <c r="Y19" s="56"/>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31</v>
      </c>
      <c r="C20" s="63" t="s">
        <v>48</v>
      </c>
      <c r="D20" s="64">
        <v>1</v>
      </c>
      <c r="E20" s="65">
        <f>F19</f>
        <v>45675</v>
      </c>
      <c r="F20" s="65">
        <f>F19+2</f>
        <v>45677</v>
      </c>
      <c r="G20" s="17"/>
      <c r="H20" s="5">
        <f t="shared" si="5"/>
        <v>3</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4"/>
      <c r="B21" s="109" t="s">
        <v>56</v>
      </c>
      <c r="C21" s="110"/>
      <c r="D21" s="111"/>
      <c r="E21" s="112"/>
      <c r="F21" s="113"/>
      <c r="G21" s="17"/>
      <c r="H21" s="5" t="str">
        <f t="shared" si="5"/>
        <v/>
      </c>
    </row>
    <row r="22" spans="1:64" s="46" customFormat="1" ht="30" customHeight="1" thickBot="1" x14ac:dyDescent="0.3">
      <c r="A22" s="14"/>
      <c r="B22" s="114" t="s">
        <v>29</v>
      </c>
      <c r="C22" s="115" t="s">
        <v>48</v>
      </c>
      <c r="D22" s="116">
        <v>0.8</v>
      </c>
      <c r="E22" s="117">
        <f>F20+20</f>
        <v>45697</v>
      </c>
      <c r="F22" s="117">
        <f>E22+4</f>
        <v>45701</v>
      </c>
      <c r="G22" s="17"/>
      <c r="H22" s="5">
        <f t="shared"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119"/>
      <c r="AY22" s="119"/>
      <c r="AZ22" s="119"/>
      <c r="BA22" s="119"/>
      <c r="BB22" s="119"/>
      <c r="BC22" s="51"/>
      <c r="BD22" s="51"/>
      <c r="BE22" s="51"/>
      <c r="BF22" s="51"/>
      <c r="BG22" s="51"/>
      <c r="BH22" s="51"/>
      <c r="BI22" s="51"/>
      <c r="BJ22" s="51"/>
      <c r="BK22" s="51"/>
      <c r="BL22" s="51"/>
    </row>
    <row r="23" spans="1:64" s="46" customFormat="1" ht="30" customHeight="1" thickBot="1" x14ac:dyDescent="0.3">
      <c r="A23" s="13"/>
      <c r="B23" s="114" t="s">
        <v>41</v>
      </c>
      <c r="C23" s="115" t="s">
        <v>50</v>
      </c>
      <c r="D23" s="116">
        <v>0.3</v>
      </c>
      <c r="E23" s="117">
        <f>E22+2</f>
        <v>45699</v>
      </c>
      <c r="F23" s="117">
        <f>E23+5</f>
        <v>45704</v>
      </c>
      <c r="G23" s="17"/>
      <c r="H23" s="5">
        <f t="shared" si="5"/>
        <v>6</v>
      </c>
      <c r="I23" s="51"/>
      <c r="J23" s="51"/>
      <c r="K23" s="51"/>
      <c r="L23" s="51"/>
      <c r="M23" s="51"/>
      <c r="N23" s="51"/>
      <c r="O23" s="51"/>
      <c r="P23" s="51"/>
      <c r="Q23" s="51"/>
      <c r="R23" s="51"/>
      <c r="S23" s="51"/>
      <c r="T23" s="51"/>
      <c r="U23" s="56"/>
      <c r="V23" s="56"/>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114" t="s">
        <v>42</v>
      </c>
      <c r="C24" s="115" t="s">
        <v>49</v>
      </c>
      <c r="D24" s="116">
        <v>0</v>
      </c>
      <c r="E24" s="117">
        <f>F23</f>
        <v>45704</v>
      </c>
      <c r="F24" s="117">
        <f>E24+3</f>
        <v>45707</v>
      </c>
      <c r="G24" s="17"/>
      <c r="H24" s="5">
        <f t="shared" si="5"/>
        <v>4</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4" t="s">
        <v>43</v>
      </c>
      <c r="C25" s="115" t="s">
        <v>49</v>
      </c>
      <c r="D25" s="116">
        <v>0</v>
      </c>
      <c r="E25" s="117">
        <f>E24</f>
        <v>45704</v>
      </c>
      <c r="F25" s="117">
        <f>E25+2</f>
        <v>45706</v>
      </c>
      <c r="G25" s="17"/>
      <c r="H25" s="5">
        <f t="shared" si="5"/>
        <v>3</v>
      </c>
      <c r="I25" s="51"/>
      <c r="J25" s="51"/>
      <c r="K25" s="51"/>
      <c r="L25" s="51"/>
      <c r="M25" s="51"/>
      <c r="N25" s="51"/>
      <c r="O25" s="51"/>
      <c r="P25" s="51"/>
      <c r="Q25" s="51"/>
      <c r="R25" s="51"/>
      <c r="S25" s="51"/>
      <c r="T25" s="51"/>
      <c r="U25" s="51"/>
      <c r="V25" s="51"/>
      <c r="W25" s="51"/>
      <c r="X25" s="51"/>
      <c r="Y25" s="56"/>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4" t="s">
        <v>31</v>
      </c>
      <c r="C26" s="115" t="s">
        <v>50</v>
      </c>
      <c r="D26" s="116">
        <v>0</v>
      </c>
      <c r="E26" s="117">
        <f>F25</f>
        <v>45706</v>
      </c>
      <c r="F26" s="117">
        <f>E26+2</f>
        <v>45708</v>
      </c>
      <c r="G26" s="17"/>
      <c r="H26" s="5">
        <f t="shared" si="5"/>
        <v>3</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66" t="s">
        <v>39</v>
      </c>
      <c r="C27" s="67"/>
      <c r="D27" s="68"/>
      <c r="E27" s="69"/>
      <c r="F27" s="70"/>
      <c r="G27" s="17"/>
      <c r="H27" s="5" t="str">
        <f t="shared" si="5"/>
        <v/>
      </c>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row>
    <row r="28" spans="1:64" s="46" customFormat="1" ht="30" customHeight="1" thickBot="1" x14ac:dyDescent="0.3">
      <c r="A28" s="13"/>
      <c r="B28" s="72" t="s">
        <v>32</v>
      </c>
      <c r="C28" s="73" t="s">
        <v>49</v>
      </c>
      <c r="D28" s="74">
        <v>0</v>
      </c>
      <c r="E28" s="75">
        <f>F25</f>
        <v>45706</v>
      </c>
      <c r="F28" s="75">
        <f>E28+3</f>
        <v>45709</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72" t="s">
        <v>33</v>
      </c>
      <c r="C29" s="73" t="s">
        <v>55</v>
      </c>
      <c r="D29" s="74">
        <v>0</v>
      </c>
      <c r="E29" s="75">
        <f>E28+2</f>
        <v>45708</v>
      </c>
      <c r="F29" s="75">
        <f>E29+12</f>
        <v>45720</v>
      </c>
      <c r="G29" s="17"/>
      <c r="H29" s="5">
        <f t="shared" si="5"/>
        <v>13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72" t="s">
        <v>34</v>
      </c>
      <c r="C30" s="73" t="s">
        <v>49</v>
      </c>
      <c r="D30" s="74">
        <v>0</v>
      </c>
      <c r="E30" s="75">
        <f>F29</f>
        <v>45720</v>
      </c>
      <c r="F30" s="75">
        <f>E30+2</f>
        <v>45722</v>
      </c>
      <c r="G30" s="17"/>
      <c r="H30" s="5">
        <f t="shared" si="5"/>
        <v>3</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35</v>
      </c>
      <c r="C31" s="73" t="s">
        <v>48</v>
      </c>
      <c r="D31" s="74">
        <v>0</v>
      </c>
      <c r="E31" s="75">
        <f>E29</f>
        <v>45708</v>
      </c>
      <c r="F31" s="75">
        <f>F30</f>
        <v>45722</v>
      </c>
      <c r="G31" s="17"/>
      <c r="H31" s="5">
        <f t="shared" si="5"/>
        <v>15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6" t="s">
        <v>36</v>
      </c>
      <c r="C32" s="77"/>
      <c r="D32" s="78"/>
      <c r="E32" s="79"/>
      <c r="F32" s="80"/>
      <c r="G32" s="17"/>
      <c r="H32" s="5" t="str">
        <f t="shared" si="5"/>
        <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82" t="s">
        <v>37</v>
      </c>
      <c r="C33" s="83" t="s">
        <v>50</v>
      </c>
      <c r="D33" s="84">
        <v>0</v>
      </c>
      <c r="E33" s="85">
        <f>F30</f>
        <v>45722</v>
      </c>
      <c r="F33" s="85">
        <f>E33+3</f>
        <v>45725</v>
      </c>
      <c r="G33" s="17"/>
      <c r="H33" s="5">
        <f t="shared" si="5"/>
        <v>4</v>
      </c>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row>
    <row r="34" spans="1:64" s="46" customFormat="1" ht="30" customHeight="1" thickBot="1" x14ac:dyDescent="0.3">
      <c r="A34" s="13"/>
      <c r="B34" s="82" t="s">
        <v>38</v>
      </c>
      <c r="C34" s="83" t="s">
        <v>48</v>
      </c>
      <c r="D34" s="84">
        <v>0</v>
      </c>
      <c r="E34" s="85">
        <f>F33</f>
        <v>45725</v>
      </c>
      <c r="F34" s="85">
        <f>E34+4</f>
        <v>45729</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82" t="s">
        <v>54</v>
      </c>
      <c r="C35" s="83" t="s">
        <v>49</v>
      </c>
      <c r="D35" s="84">
        <v>0</v>
      </c>
      <c r="E35" s="85">
        <f>E34</f>
        <v>45725</v>
      </c>
      <c r="F35" s="85">
        <f>E35+3</f>
        <v>45728</v>
      </c>
      <c r="G35" s="17"/>
      <c r="H35" s="5">
        <f t="shared" si="5"/>
        <v>4</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46" customFormat="1" ht="30" customHeight="1" thickBot="1" x14ac:dyDescent="0.3">
      <c r="A36" s="13"/>
      <c r="B36" s="82"/>
      <c r="C36" s="83"/>
      <c r="D36" s="84"/>
      <c r="E36" s="85"/>
      <c r="F36" s="85"/>
      <c r="G36" s="17"/>
      <c r="H36" s="5" t="str">
        <f t="shared" si="5"/>
        <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c r="C37" s="83"/>
      <c r="D37" s="84"/>
      <c r="E37" s="85"/>
      <c r="F37" s="85"/>
      <c r="G37" s="17"/>
      <c r="H37" s="5"/>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6"/>
      <c r="C38" s="87"/>
      <c r="D38" s="88"/>
      <c r="E38" s="89"/>
      <c r="F38" s="89"/>
      <c r="G38" s="17"/>
      <c r="H38" s="5"/>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90" t="s">
        <v>0</v>
      </c>
      <c r="C39" s="91"/>
      <c r="D39" s="92"/>
      <c r="E39" s="93"/>
      <c r="F39" s="94"/>
      <c r="G39" s="17"/>
      <c r="H39" s="5" t="str">
        <f t="shared" si="5"/>
        <v/>
      </c>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row>
    <row r="40" spans="1:64" s="46" customFormat="1" ht="30" customHeight="1" thickBot="1" x14ac:dyDescent="0.3">
      <c r="A40" s="14"/>
      <c r="B40"/>
      <c r="C40"/>
      <c r="D40"/>
      <c r="E40" s="2"/>
      <c r="F40"/>
      <c r="G40" s="17"/>
      <c r="H40" s="6" t="str">
        <f t="shared" si="5"/>
        <v/>
      </c>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row>
    <row r="41" spans="1:64" ht="30" customHeight="1" x14ac:dyDescent="0.25">
      <c r="C41" s="16"/>
      <c r="F41" s="15"/>
      <c r="G41" s="3"/>
    </row>
    <row r="42" spans="1:64" ht="30" customHeight="1" x14ac:dyDescent="0.25">
      <c r="C42"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39">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8">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0 I22:BL26">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8:BL32">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4:BL38">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1" xr:uid="{4F48FC41-E335-47F1-87AA-3333A52AD81C}"/>
    <dataValidation allowBlank="1" showInputMessage="1" showErrorMessage="1" prompt="Phase 3's sample block starts in cell B20." sqref="A27" xr:uid="{956902D1-D3B5-416D-BB69-9362D193BC0A}"/>
    <dataValidation allowBlank="1" showInputMessage="1" showErrorMessage="1" prompt="Phase 4's sample block starts in cell B26." sqref="A33"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0"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3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10" zoomScaleNormal="100" workbookViewId="0">
      <selection activeCell="A13" sqref="A13"/>
    </sheetView>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8</v>
      </c>
      <c r="B2" s="8"/>
    </row>
    <row r="3" spans="1:2" s="11" customFormat="1" ht="27" customHeight="1" x14ac:dyDescent="0.25">
      <c r="A3" s="99"/>
      <c r="B3" s="12"/>
    </row>
    <row r="4" spans="1:2" s="10" customFormat="1" ht="30" x14ac:dyDescent="0.7">
      <c r="A4" s="100" t="s">
        <v>7</v>
      </c>
    </row>
    <row r="5" spans="1:2" ht="74.25" customHeight="1" x14ac:dyDescent="0.25">
      <c r="A5" s="101" t="s">
        <v>15</v>
      </c>
    </row>
    <row r="6" spans="1:2" ht="26.25" customHeight="1" x14ac:dyDescent="0.25">
      <c r="A6" s="100" t="s">
        <v>18</v>
      </c>
    </row>
    <row r="7" spans="1:2" s="7" customFormat="1" ht="205.05" customHeight="1" x14ac:dyDescent="0.25">
      <c r="A7" s="102" t="s">
        <v>17</v>
      </c>
    </row>
    <row r="8" spans="1:2" s="10" customFormat="1" ht="30" x14ac:dyDescent="0.7">
      <c r="A8" s="100" t="s">
        <v>9</v>
      </c>
    </row>
    <row r="9" spans="1:2" ht="41.4" x14ac:dyDescent="0.25">
      <c r="A9" s="101" t="s">
        <v>16</v>
      </c>
    </row>
    <row r="10" spans="1:2" s="7" customFormat="1" ht="28.05" customHeight="1" x14ac:dyDescent="0.25">
      <c r="A10" s="103" t="s">
        <v>14</v>
      </c>
    </row>
    <row r="11" spans="1:2" s="10" customFormat="1" ht="30" x14ac:dyDescent="0.7">
      <c r="A11" s="100" t="s">
        <v>6</v>
      </c>
    </row>
    <row r="12" spans="1:2" ht="27.6" x14ac:dyDescent="0.25">
      <c r="A12" s="101" t="s">
        <v>13</v>
      </c>
    </row>
    <row r="13" spans="1:2" s="7" customFormat="1" ht="28.05" customHeight="1" x14ac:dyDescent="0.25">
      <c r="A13" s="103" t="s">
        <v>2</v>
      </c>
    </row>
    <row r="14" spans="1:2" s="10" customFormat="1" ht="30" x14ac:dyDescent="0.7">
      <c r="A14" s="100" t="s">
        <v>10</v>
      </c>
    </row>
    <row r="15" spans="1:2" ht="75" customHeight="1" x14ac:dyDescent="0.25">
      <c r="A15" s="101" t="s">
        <v>11</v>
      </c>
    </row>
    <row r="16" spans="1:2" ht="69"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Mac Duc Dung</cp:lastModifiedBy>
  <dcterms:created xsi:type="dcterms:W3CDTF">2022-03-11T22:41:12Z</dcterms:created>
  <dcterms:modified xsi:type="dcterms:W3CDTF">2025-02-12T18:49:29Z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