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3"/>
  <workbookPr/>
  <mc:AlternateContent xmlns:mc="http://schemas.openxmlformats.org/markup-compatibility/2006">
    <mc:Choice Requires="x15">
      <x15ac:absPath xmlns:x15ac="http://schemas.microsoft.com/office/spreadsheetml/2010/11/ac" url="https://aaltofi.sharepoint.com/sites/StudyMaterial/Shared Documents/General/BA 1/Assignment 3/"/>
    </mc:Choice>
  </mc:AlternateContent>
  <xr:revisionPtr revIDLastSave="81375" documentId="8_{5B0E2707-38A1-4A57-980F-80331EECF5A6}" xr6:coauthVersionLast="47" xr6:coauthVersionMax="47" xr10:uidLastSave="{33551E09-49B0-44DF-ACAD-659C5FCA28F8}"/>
  <bookViews>
    <workbookView xWindow="-110" yWindow="-110" windowWidth="19420" windowHeight="10420" firstSheet="3" activeTab="4" xr2:uid="{00000000-000D-0000-FFFF-FFFF00000000}"/>
  </bookViews>
  <sheets>
    <sheet name="Problem 1" sheetId="16" r:id="rId1"/>
    <sheet name="Problem 2" sheetId="11" r:id="rId2"/>
    <sheet name="Problem 3" sheetId="13" r:id="rId3"/>
    <sheet name="Problem 4" sheetId="14" r:id="rId4"/>
    <sheet name="Problem 5" sheetId="15" r:id="rId5"/>
  </sheets>
  <definedNames>
    <definedName name="solver_adj" localSheetId="1" hidden="1">'Problem 2'!$R$58:$U$60</definedName>
    <definedName name="solver_adj" localSheetId="2" hidden="1">'Problem 3'!$W$51:$W$52</definedName>
    <definedName name="solver_adj" localSheetId="3" hidden="1">'Problem 4'!$P$43:$S$43</definedName>
    <definedName name="solver_adj" localSheetId="4" hidden="1">'Problem 5'!$Y$43:$AJ$43</definedName>
    <definedName name="solver_cvg" localSheetId="1" hidden="1">0.0001</definedName>
    <definedName name="solver_cvg" localSheetId="2" hidden="1">0.0001</definedName>
    <definedName name="solver_cvg" localSheetId="3" hidden="1">"""""""""""""""""""""""""""""""""""""""""""""""""""""""""""""""""""""""""""""""""""""""""""""""""""""""""""""""""""""""""""""""0,0001"""""""""""""""""""""""""""""""""""""""""""""""""""""""""""""""""""""""""""""""""""""""""""""""""""""""""""""""""""""""""""""""</definedName>
    <definedName name="solver_cvg" localSheetId="4" hidden="1">0.0001</definedName>
    <definedName name="solver_drv" localSheetId="1" hidden="1">1</definedName>
    <definedName name="solver_drv" localSheetId="2" hidden="1">1</definedName>
    <definedName name="solver_drv" localSheetId="3" hidden="1">1</definedName>
    <definedName name="solver_drv" localSheetId="4" hidden="1">1</definedName>
    <definedName name="solver_eng" localSheetId="0" hidden="1">1</definedName>
    <definedName name="solver_eng" localSheetId="1" hidden="1">1</definedName>
    <definedName name="solver_eng" localSheetId="2" hidden="1">3</definedName>
    <definedName name="solver_eng" localSheetId="3" hidden="1">1</definedName>
    <definedName name="solver_eng" localSheetId="4" hidden="1">1</definedName>
    <definedName name="solver_est" localSheetId="1" hidden="1">1</definedName>
    <definedName name="solver_est" localSheetId="2" hidden="1">1</definedName>
    <definedName name="solver_est" localSheetId="3" hidden="1">1</definedName>
    <definedName name="solver_est" localSheetId="4" hidden="1">1</definedName>
    <definedName name="solver_itr" localSheetId="1" hidden="1">2147483647</definedName>
    <definedName name="solver_itr" localSheetId="2" hidden="1">2147483647</definedName>
    <definedName name="solver_itr" localSheetId="3" hidden="1">2147483647</definedName>
    <definedName name="solver_itr" localSheetId="4" hidden="1">2147483647</definedName>
    <definedName name="solver_lhs1" localSheetId="1" hidden="1">'Problem 2'!$R$61:$U$61</definedName>
    <definedName name="solver_lhs1" localSheetId="2" hidden="1">'Problem 3'!$O$56</definedName>
    <definedName name="solver_lhs1" localSheetId="3" hidden="1">'Problem 4'!$T$49</definedName>
    <definedName name="solver_lhs1" localSheetId="4" hidden="1">'Problem 5'!$AK$43</definedName>
    <definedName name="solver_lhs2" localSheetId="1" hidden="1">'Problem 2'!$V$58:$V$60</definedName>
    <definedName name="solver_lhs2" localSheetId="2" hidden="1">'Problem 3'!$W$51:$W$52</definedName>
    <definedName name="solver_lhs2" localSheetId="3" hidden="1">'Problem 4'!$T$50:$T$51</definedName>
    <definedName name="solver_lhs2" localSheetId="4" hidden="1">'Problem 5'!$AK$45:$AK$46</definedName>
    <definedName name="solver_lhs3" localSheetId="1" hidden="1">'Problem 2'!$V$58:$V$60</definedName>
    <definedName name="solver_lhs3" localSheetId="2" hidden="1">'Problem 3'!$W$51:$W$52</definedName>
    <definedName name="solver_lhs3" localSheetId="3" hidden="1">'Problem 4'!#REF!</definedName>
    <definedName name="solver_lhs3" localSheetId="4" hidden="1">'Problem 5'!$AK$47</definedName>
    <definedName name="solver_lhs4" localSheetId="3" hidden="1">'Problem 4'!#REF!</definedName>
    <definedName name="solver_lhs4" localSheetId="4" hidden="1">'Problem 5'!$Y$50</definedName>
    <definedName name="solver_lhs5" localSheetId="4" hidden="1">'Problem 5'!#REF!</definedName>
    <definedName name="solver_lin" localSheetId="2" hidden="1">1</definedName>
    <definedName name="solver_lin" localSheetId="3" hidden="1">2</definedName>
    <definedName name="solver_lin" localSheetId="4" hidden="1">2</definedName>
    <definedName name="solver_mip" localSheetId="1" hidden="1">2147483647</definedName>
    <definedName name="solver_mip" localSheetId="2" hidden="1">2147483647</definedName>
    <definedName name="solver_mip" localSheetId="3" hidden="1">2147483647</definedName>
    <definedName name="solver_mip" localSheetId="4" hidden="1">2147483647</definedName>
    <definedName name="solver_mni" localSheetId="1" hidden="1">30</definedName>
    <definedName name="solver_mni" localSheetId="2" hidden="1">30</definedName>
    <definedName name="solver_mni" localSheetId="3" hidden="1">30</definedName>
    <definedName name="solver_mni" localSheetId="4" hidden="1">30</definedName>
    <definedName name="solver_mrt" localSheetId="1" hidden="1">0.075</definedName>
    <definedName name="solver_mrt" localSheetId="2" hidden="1">0.075</definedName>
    <definedName name="solver_mrt" localSheetId="3" hidden="1">"""""""""""""""""""""""""""""""""""""""""""""""""""""""""""""""""""""""""""""""""""""""""""""""""""""""""""""""""""""""""""""""0,075"""""""""""""""""""""""""""""""""""""""""""""""""""""""""""""""""""""""""""""""""""""""""""""""""""""""""""""""""""""""""""""""</definedName>
    <definedName name="solver_mrt" localSheetId="4" hidden="1">0.075</definedName>
    <definedName name="solver_msl" localSheetId="1" hidden="1">2</definedName>
    <definedName name="solver_msl" localSheetId="2" hidden="1">2</definedName>
    <definedName name="solver_msl" localSheetId="3" hidden="1">2</definedName>
    <definedName name="solver_msl" localSheetId="4" hidden="1">2</definedName>
    <definedName name="solver_neg" localSheetId="0" hidden="1">1</definedName>
    <definedName name="solver_neg" localSheetId="1" hidden="1">1</definedName>
    <definedName name="solver_neg" localSheetId="2" hidden="1">1</definedName>
    <definedName name="solver_neg" localSheetId="3" hidden="1">1</definedName>
    <definedName name="solver_neg" localSheetId="4" hidden="1">1</definedName>
    <definedName name="solver_nod" localSheetId="1" hidden="1">2147483647</definedName>
    <definedName name="solver_nod" localSheetId="2" hidden="1">2147483647</definedName>
    <definedName name="solver_nod" localSheetId="3" hidden="1">2147483647</definedName>
    <definedName name="solver_nod" localSheetId="4" hidden="1">2147483647</definedName>
    <definedName name="solver_num" localSheetId="0" hidden="1">0</definedName>
    <definedName name="solver_num" localSheetId="1" hidden="1">2</definedName>
    <definedName name="solver_num" localSheetId="2" hidden="1">3</definedName>
    <definedName name="solver_num" localSheetId="3" hidden="1">2</definedName>
    <definedName name="solver_num" localSheetId="4" hidden="1">4</definedName>
    <definedName name="solver_nwt" localSheetId="1" hidden="1">1</definedName>
    <definedName name="solver_nwt" localSheetId="2" hidden="1">1</definedName>
    <definedName name="solver_nwt" localSheetId="3" hidden="1">1</definedName>
    <definedName name="solver_nwt" localSheetId="4" hidden="1">1</definedName>
    <definedName name="solver_opt" localSheetId="0" hidden="1">'Problem 1'!$V$27</definedName>
    <definedName name="solver_opt" localSheetId="1" hidden="1">'Problem 2'!$W$70</definedName>
    <definedName name="solver_opt" localSheetId="2" hidden="1">'Problem 3'!$AA$52</definedName>
    <definedName name="solver_opt" localSheetId="3" hidden="1">'Problem 4'!$U$46</definedName>
    <definedName name="solver_opt" localSheetId="4" hidden="1">'Problem 5'!$Y$51</definedName>
    <definedName name="solver_pre" localSheetId="1" hidden="1">0.000001</definedName>
    <definedName name="solver_pre" localSheetId="2" hidden="1">0.000001</definedName>
    <definedName name="solver_pre" localSheetId="3" hidden="1">"""""""""""""""""""""""""""""""""""""""""""""""""""""""""""""""""""""""""""""""""""""""""""""""""""""""""""""""""""""""""""""""0,000001"""""""""""""""""""""""""""""""""""""""""""""""""""""""""""""""""""""""""""""""""""""""""""""""""""""""""""""""""""""""""""""""</definedName>
    <definedName name="solver_pre" localSheetId="4" hidden="1">0.000001</definedName>
    <definedName name="solver_rbv" localSheetId="1" hidden="1">1</definedName>
    <definedName name="solver_rbv" localSheetId="2" hidden="1">1</definedName>
    <definedName name="solver_rbv" localSheetId="3" hidden="1">1</definedName>
    <definedName name="solver_rbv" localSheetId="4" hidden="1">1</definedName>
    <definedName name="solver_rel1" localSheetId="1" hidden="1">2</definedName>
    <definedName name="solver_rel1" localSheetId="2" hidden="1">1</definedName>
    <definedName name="solver_rel1" localSheetId="3" hidden="1">1</definedName>
    <definedName name="solver_rel1" localSheetId="4" hidden="1">2</definedName>
    <definedName name="solver_rel2" localSheetId="1" hidden="1">1</definedName>
    <definedName name="solver_rel2" localSheetId="2" hidden="1">1</definedName>
    <definedName name="solver_rel2" localSheetId="3" hidden="1">3</definedName>
    <definedName name="solver_rel2" localSheetId="4" hidden="1">1</definedName>
    <definedName name="solver_rel3" localSheetId="1" hidden="1">1</definedName>
    <definedName name="solver_rel3" localSheetId="2" hidden="1">3</definedName>
    <definedName name="solver_rel3" localSheetId="3" hidden="1">3</definedName>
    <definedName name="solver_rel3" localSheetId="4" hidden="1">3</definedName>
    <definedName name="solver_rel4" localSheetId="3" hidden="1">3</definedName>
    <definedName name="solver_rel4" localSheetId="4" hidden="1">3</definedName>
    <definedName name="solver_rel5" localSheetId="4" hidden="1">3</definedName>
    <definedName name="solver_rhs1" localSheetId="1" hidden="1">'Problem 2'!$R$63:$U$63</definedName>
    <definedName name="solver_rhs1" localSheetId="2" hidden="1">'Problem 3'!$Q$56</definedName>
    <definedName name="solver_rhs1" localSheetId="3" hidden="1">'Problem 4'!$V$49</definedName>
    <definedName name="solver_rhs1" localSheetId="4" hidden="1">'Problem 5'!$AM$43</definedName>
    <definedName name="solver_rhs2" localSheetId="1" hidden="1">'Problem 2'!$X$58:$X$60</definedName>
    <definedName name="solver_rhs2" localSheetId="2" hidden="1">'Problem 3'!$Y$51:$Y$52</definedName>
    <definedName name="solver_rhs2" localSheetId="3" hidden="1">'Problem 4'!$V$50:$V$51</definedName>
    <definedName name="solver_rhs2" localSheetId="4" hidden="1">'Problem 5'!$AM$45:$AM$46</definedName>
    <definedName name="solver_rhs3" localSheetId="1" hidden="1">'Problem 2'!$X$58:$X$60</definedName>
    <definedName name="solver_rhs3" localSheetId="2" hidden="1">'Problem 3'!$Y$54:$Y$55</definedName>
    <definedName name="solver_rhs3" localSheetId="3" hidden="1">0</definedName>
    <definedName name="solver_rhs3" localSheetId="4" hidden="1">'Problem 5'!$AM$47</definedName>
    <definedName name="solver_rhs4" localSheetId="3" hidden="1">0</definedName>
    <definedName name="solver_rhs4" localSheetId="4" hidden="1">'Problem 5'!$AA$50</definedName>
    <definedName name="solver_rhs5" localSheetId="4" hidden="1">'Problem 5'!#REF!</definedName>
    <definedName name="solver_rlx" localSheetId="1" hidden="1">2</definedName>
    <definedName name="solver_rlx" localSheetId="2" hidden="1">2</definedName>
    <definedName name="solver_rlx" localSheetId="3" hidden="1">2</definedName>
    <definedName name="solver_rlx" localSheetId="4" hidden="1">2</definedName>
    <definedName name="solver_rsd" localSheetId="1" hidden="1">0</definedName>
    <definedName name="solver_rsd" localSheetId="2" hidden="1">0</definedName>
    <definedName name="solver_rsd" localSheetId="3" hidden="1">0</definedName>
    <definedName name="solver_rsd" localSheetId="4" hidden="1">0</definedName>
    <definedName name="solver_scl" localSheetId="1" hidden="1">1</definedName>
    <definedName name="solver_scl" localSheetId="2" hidden="1">1</definedName>
    <definedName name="solver_scl" localSheetId="3" hidden="1">1</definedName>
    <definedName name="solver_scl" localSheetId="4" hidden="1">1</definedName>
    <definedName name="solver_sho" localSheetId="1" hidden="1">2</definedName>
    <definedName name="solver_sho" localSheetId="2" hidden="1">2</definedName>
    <definedName name="solver_sho" localSheetId="3" hidden="1">2</definedName>
    <definedName name="solver_sho" localSheetId="4" hidden="1">2</definedName>
    <definedName name="solver_ssz" localSheetId="1" hidden="1">100</definedName>
    <definedName name="solver_ssz" localSheetId="2" hidden="1">100</definedName>
    <definedName name="solver_ssz" localSheetId="3" hidden="1">100</definedName>
    <definedName name="solver_ssz" localSheetId="4" hidden="1">100</definedName>
    <definedName name="solver_tim" localSheetId="1" hidden="1">2147483647</definedName>
    <definedName name="solver_tim" localSheetId="2" hidden="1">2147483647</definedName>
    <definedName name="solver_tim" localSheetId="3" hidden="1">2147483647</definedName>
    <definedName name="solver_tim" localSheetId="4" hidden="1">2147483647</definedName>
    <definedName name="solver_tol" localSheetId="1" hidden="1">0.01</definedName>
    <definedName name="solver_tol" localSheetId="2" hidden="1">0.01</definedName>
    <definedName name="solver_tol" localSheetId="3" hidden="1">0.01</definedName>
    <definedName name="solver_tol" localSheetId="4" hidden="1">0.01</definedName>
    <definedName name="solver_typ" localSheetId="0" hidden="1">1</definedName>
    <definedName name="solver_typ" localSheetId="1" hidden="1">2</definedName>
    <definedName name="solver_typ" localSheetId="2" hidden="1">2</definedName>
    <definedName name="solver_typ" localSheetId="3" hidden="1">1</definedName>
    <definedName name="solver_typ" localSheetId="4" hidden="1">2</definedName>
    <definedName name="solver_val" localSheetId="0" hidden="1">0</definedName>
    <definedName name="solver_val" localSheetId="1" hidden="1">0</definedName>
    <definedName name="solver_val" localSheetId="2" hidden="1">0</definedName>
    <definedName name="solver_val" localSheetId="3" hidden="1">0</definedName>
    <definedName name="solver_val" localSheetId="4" hidden="1">0</definedName>
    <definedName name="solver_ver" localSheetId="0" hidden="1">3</definedName>
    <definedName name="solver_ver" localSheetId="1" hidden="1">3</definedName>
    <definedName name="solver_ver" localSheetId="2" hidden="1">3</definedName>
    <definedName name="solver_ver" localSheetId="3" hidden="1">3</definedName>
    <definedName name="solver_ver" localSheetId="4" hidden="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2" i="15" l="1"/>
  <c r="Y50" i="15"/>
  <c r="P21" i="14"/>
  <c r="P22" i="14"/>
  <c r="P20" i="14"/>
  <c r="P38" i="15"/>
  <c r="O38" i="15"/>
  <c r="N38" i="15"/>
  <c r="M38" i="15"/>
  <c r="L38" i="15"/>
  <c r="K38" i="15"/>
  <c r="J38" i="15"/>
  <c r="I38" i="15"/>
  <c r="H38" i="15"/>
  <c r="G38" i="15"/>
  <c r="F38" i="15"/>
  <c r="P37" i="15"/>
  <c r="O37" i="15"/>
  <c r="N37" i="15"/>
  <c r="M37" i="15"/>
  <c r="L37" i="15"/>
  <c r="K37" i="15"/>
  <c r="J37" i="15"/>
  <c r="I37" i="15"/>
  <c r="H37" i="15"/>
  <c r="G37" i="15"/>
  <c r="F37" i="15"/>
  <c r="E38" i="15"/>
  <c r="E37" i="15"/>
  <c r="R43" i="11"/>
  <c r="AK46" i="15" l="1"/>
  <c r="AK47" i="15"/>
  <c r="AK45" i="15"/>
  <c r="AK43" i="15"/>
  <c r="Q43" i="15"/>
  <c r="Q44" i="15"/>
  <c r="Q45" i="15"/>
  <c r="Q46" i="15"/>
  <c r="Q47" i="15"/>
  <c r="Q48" i="15"/>
  <c r="Q49" i="15"/>
  <c r="Q50" i="15"/>
  <c r="Q51" i="15"/>
  <c r="Q52" i="15"/>
  <c r="Q53" i="15"/>
  <c r="Q54" i="15"/>
  <c r="Q55" i="15"/>
  <c r="Q56" i="15"/>
  <c r="Q57" i="15"/>
  <c r="Q58" i="15"/>
  <c r="Q59" i="15"/>
  <c r="Q60" i="15"/>
  <c r="Q61" i="15"/>
  <c r="Q62" i="15"/>
  <c r="Q63" i="15"/>
  <c r="Q64" i="15"/>
  <c r="Q65" i="15"/>
  <c r="Q66" i="15"/>
  <c r="Q67" i="15"/>
  <c r="Q68" i="15"/>
  <c r="Q69" i="15"/>
  <c r="Q70" i="15"/>
  <c r="Q71" i="15"/>
  <c r="Q72" i="15"/>
  <c r="Q73" i="15"/>
  <c r="Q74" i="15"/>
  <c r="Q75" i="15"/>
  <c r="Q76" i="15"/>
  <c r="Q77" i="15"/>
  <c r="Q78" i="15"/>
  <c r="Q79" i="15"/>
  <c r="Q80" i="15"/>
  <c r="Q81" i="15"/>
  <c r="Q82" i="15"/>
  <c r="Q83" i="15"/>
  <c r="Q84" i="15"/>
  <c r="Q85" i="15"/>
  <c r="Q86" i="15"/>
  <c r="Q87" i="15"/>
  <c r="Q88" i="15"/>
  <c r="Q89" i="15"/>
  <c r="Q90" i="15"/>
  <c r="Q91" i="15"/>
  <c r="Q92" i="15"/>
  <c r="Q93" i="15"/>
  <c r="Q94" i="15"/>
  <c r="Q95" i="15"/>
  <c r="Q96" i="15"/>
  <c r="Q97" i="15"/>
  <c r="Q98" i="15"/>
  <c r="Q99" i="15"/>
  <c r="Q100" i="15"/>
  <c r="Q101" i="15"/>
  <c r="Q102" i="15"/>
  <c r="Q103" i="15"/>
  <c r="Q104" i="15"/>
  <c r="Q105" i="15"/>
  <c r="Q106" i="15"/>
  <c r="Q107" i="15"/>
  <c r="Q108" i="15"/>
  <c r="Q109" i="15"/>
  <c r="Q110" i="15"/>
  <c r="Q111" i="15"/>
  <c r="Q112" i="15"/>
  <c r="Q113" i="15"/>
  <c r="Q114" i="15"/>
  <c r="Q115" i="15"/>
  <c r="Q116" i="15"/>
  <c r="Q117" i="15"/>
  <c r="Q118" i="15"/>
  <c r="Q119" i="15"/>
  <c r="Q120" i="15"/>
  <c r="Q121" i="15"/>
  <c r="Q122" i="15"/>
  <c r="R42" i="15" l="1"/>
  <c r="R83" i="15" l="1"/>
  <c r="R53" i="15"/>
  <c r="R121" i="15"/>
  <c r="R115" i="15"/>
  <c r="R93" i="15"/>
  <c r="R63" i="15"/>
  <c r="R54" i="15"/>
  <c r="R86" i="15"/>
  <c r="R106" i="15"/>
  <c r="R65" i="15"/>
  <c r="R97" i="15"/>
  <c r="R114" i="15"/>
  <c r="R79" i="15"/>
  <c r="R119" i="15"/>
  <c r="R69" i="15"/>
  <c r="R101" i="15"/>
  <c r="R110" i="15"/>
  <c r="R75" i="15"/>
  <c r="R58" i="15"/>
  <c r="R74" i="15"/>
  <c r="R90" i="15"/>
  <c r="R118" i="15"/>
  <c r="R56" i="15"/>
  <c r="R116" i="15"/>
  <c r="R72" i="15"/>
  <c r="R84" i="15"/>
  <c r="R92" i="15"/>
  <c r="R96" i="15"/>
  <c r="R104" i="15"/>
  <c r="R120" i="15"/>
  <c r="R44" i="15"/>
  <c r="R48" i="15"/>
  <c r="R52" i="15"/>
  <c r="R60" i="15"/>
  <c r="R64" i="15"/>
  <c r="R68" i="15"/>
  <c r="R76" i="15"/>
  <c r="R80" i="15"/>
  <c r="R88" i="15"/>
  <c r="R100" i="15"/>
  <c r="R108" i="15"/>
  <c r="R112" i="15"/>
  <c r="R105" i="15"/>
  <c r="R47" i="15"/>
  <c r="R91" i="15"/>
  <c r="R45" i="15"/>
  <c r="R77" i="15"/>
  <c r="R109" i="15"/>
  <c r="R122" i="15"/>
  <c r="R87" i="15"/>
  <c r="R46" i="15"/>
  <c r="R62" i="15"/>
  <c r="R78" i="15"/>
  <c r="R94" i="15"/>
  <c r="R51" i="15"/>
  <c r="R95" i="15"/>
  <c r="R89" i="15"/>
  <c r="R71" i="15"/>
  <c r="R61" i="15"/>
  <c r="R102" i="15"/>
  <c r="R107" i="15"/>
  <c r="R70" i="15"/>
  <c r="R67" i="15"/>
  <c r="R73" i="15"/>
  <c r="R49" i="15"/>
  <c r="R81" i="15"/>
  <c r="R113" i="15"/>
  <c r="R59" i="15"/>
  <c r="R103" i="15"/>
  <c r="R57" i="15"/>
  <c r="R85" i="15"/>
  <c r="R117" i="15"/>
  <c r="R43" i="15"/>
  <c r="R99" i="15"/>
  <c r="R50" i="15"/>
  <c r="R66" i="15"/>
  <c r="R82" i="15"/>
  <c r="R98" i="15"/>
  <c r="R55" i="15"/>
  <c r="R111" i="15"/>
  <c r="Y51" i="15" l="1"/>
  <c r="Y52" i="15" s="1"/>
  <c r="S21" i="14" l="1"/>
  <c r="S22" i="14"/>
  <c r="S23" i="14"/>
  <c r="S24" i="14"/>
  <c r="S25" i="14"/>
  <c r="S26" i="14"/>
  <c r="S27" i="14"/>
  <c r="S28" i="14"/>
  <c r="S29" i="14"/>
  <c r="S30" i="14"/>
  <c r="S31" i="14"/>
  <c r="S20" i="14"/>
  <c r="R21" i="14"/>
  <c r="R22" i="14"/>
  <c r="R23" i="14"/>
  <c r="R24" i="14"/>
  <c r="R25" i="14"/>
  <c r="R26" i="14"/>
  <c r="R27" i="14"/>
  <c r="R28" i="14"/>
  <c r="R29" i="14"/>
  <c r="R30" i="14"/>
  <c r="R31" i="14"/>
  <c r="R20" i="14"/>
  <c r="Q22" i="14"/>
  <c r="Q21" i="14"/>
  <c r="Q23" i="14"/>
  <c r="Q24" i="14"/>
  <c r="Q25" i="14"/>
  <c r="Q26" i="14"/>
  <c r="Q27" i="14"/>
  <c r="Q28" i="14"/>
  <c r="Q29" i="14"/>
  <c r="Q30" i="14"/>
  <c r="Q31" i="14"/>
  <c r="Q20" i="14"/>
  <c r="P23" i="14"/>
  <c r="P24" i="14"/>
  <c r="P25" i="14"/>
  <c r="P26" i="14"/>
  <c r="P27" i="14"/>
  <c r="P28" i="14"/>
  <c r="P29" i="14"/>
  <c r="P30" i="14"/>
  <c r="P31" i="14"/>
  <c r="S46" i="14"/>
  <c r="R46" i="14"/>
  <c r="Q46" i="14"/>
  <c r="P46" i="14"/>
  <c r="T50" i="14"/>
  <c r="T51" i="14"/>
  <c r="T49" i="14"/>
  <c r="U46" i="14" l="1"/>
  <c r="O54" i="13"/>
  <c r="P54" i="13"/>
  <c r="Q54" i="13"/>
  <c r="R54" i="13"/>
  <c r="S54" i="13"/>
  <c r="T54" i="13"/>
  <c r="U54" i="13"/>
  <c r="V54" i="13"/>
  <c r="P41" i="13"/>
  <c r="Q41" i="13"/>
  <c r="R41" i="13"/>
  <c r="S41" i="13"/>
  <c r="T41" i="13"/>
  <c r="U41" i="13"/>
  <c r="V41" i="13"/>
  <c r="O41" i="13"/>
  <c r="AA52" i="13" l="1"/>
  <c r="O56" i="13"/>
  <c r="AA39" i="13"/>
  <c r="O43" i="13"/>
  <c r="S63" i="11"/>
  <c r="T63" i="11"/>
  <c r="U63" i="11"/>
  <c r="R63" i="11"/>
  <c r="X60" i="11"/>
  <c r="X59" i="11"/>
  <c r="X58" i="11"/>
  <c r="R67" i="11"/>
  <c r="U69" i="11"/>
  <c r="T69" i="11"/>
  <c r="S69" i="11"/>
  <c r="R69" i="11"/>
  <c r="U68" i="11"/>
  <c r="T68" i="11"/>
  <c r="S68" i="11"/>
  <c r="R68" i="11"/>
  <c r="U67" i="11"/>
  <c r="T67" i="11"/>
  <c r="S67" i="11"/>
  <c r="U61" i="11"/>
  <c r="T61" i="11"/>
  <c r="S61" i="11"/>
  <c r="R61" i="11"/>
  <c r="V60" i="11"/>
  <c r="V59" i="11"/>
  <c r="V58" i="11"/>
  <c r="W70" i="11" l="1"/>
  <c r="S43" i="11" l="1"/>
  <c r="T43" i="11"/>
  <c r="U43" i="11"/>
  <c r="S44" i="11"/>
  <c r="T44" i="11"/>
  <c r="U44" i="11"/>
  <c r="S45" i="11"/>
  <c r="T45" i="11"/>
  <c r="U45" i="11"/>
  <c r="R44" i="11"/>
  <c r="R45" i="11"/>
  <c r="X35" i="11"/>
  <c r="X36" i="11"/>
  <c r="X34" i="11"/>
  <c r="S39" i="11"/>
  <c r="T39" i="11"/>
  <c r="U39" i="11"/>
  <c r="R39" i="11"/>
  <c r="V35" i="11"/>
  <c r="V36" i="11"/>
  <c r="V34" i="11"/>
  <c r="S37" i="11"/>
  <c r="T37" i="11"/>
  <c r="U37" i="11"/>
  <c r="R37" i="11"/>
  <c r="W46" i="11" l="1"/>
  <c r="A1" i="16"/>
  <c r="A1" i="15" l="1"/>
  <c r="A1" i="14"/>
  <c r="A1" i="13" l="1"/>
</calcChain>
</file>

<file path=xl/sharedStrings.xml><?xml version="1.0" encoding="utf-8"?>
<sst xmlns="http://schemas.openxmlformats.org/spreadsheetml/2006/main" count="312" uniqueCount="131">
  <si>
    <t>ISM-C1004 - Business Analytics 1 - Assignment 3 (Total 28 points)</t>
  </si>
  <si>
    <t>b. Spreadsheet implementation</t>
  </si>
  <si>
    <t>Current plan for distribution (trucks)</t>
  </si>
  <si>
    <r>
      <t>Destination (Warehouse)</t>
    </r>
    <r>
      <rPr>
        <b/>
        <sz val="8"/>
        <color rgb="FFFF0000"/>
        <rFont val="Arial"/>
        <family val="2"/>
      </rPr>
      <t xml:space="preserve"> j</t>
    </r>
  </si>
  <si>
    <t>1. Sacramento</t>
  </si>
  <si>
    <t>2. Salt Lake City</t>
  </si>
  <si>
    <t>3. Rapid City</t>
  </si>
  <si>
    <t>4. Albuquerque</t>
  </si>
  <si>
    <t>Table 1</t>
  </si>
  <si>
    <r>
      <t xml:space="preserve">Source (Cannery) </t>
    </r>
    <r>
      <rPr>
        <b/>
        <sz val="8"/>
        <color rgb="FFFF0000"/>
        <rFont val="Arial"/>
        <family val="2"/>
      </rPr>
      <t>i</t>
    </r>
  </si>
  <si>
    <t>1. Bellingham</t>
  </si>
  <si>
    <t>Destination (Warehouse)</t>
  </si>
  <si>
    <t>2. Eugene</t>
  </si>
  <si>
    <t>Sacramento</t>
  </si>
  <si>
    <t>Salt Lake City</t>
  </si>
  <si>
    <t>Rapid City</t>
  </si>
  <si>
    <t>Albuquerque</t>
  </si>
  <si>
    <t>3. Albert Lea</t>
  </si>
  <si>
    <t>Source (Cannery)</t>
  </si>
  <si>
    <t>Bellingham</t>
  </si>
  <si>
    <t>Eugene</t>
  </si>
  <si>
    <t>c. "GRG nonlinear"-algorithm with the current plan as a starting solution</t>
  </si>
  <si>
    <t>Albert Lea</t>
  </si>
  <si>
    <r>
      <t xml:space="preserve">Optimal plan for distribution (trucks) </t>
    </r>
    <r>
      <rPr>
        <b/>
        <sz val="8"/>
        <color rgb="FFFF0000"/>
        <rFont val="Arial"/>
        <family val="2"/>
      </rPr>
      <t>x</t>
    </r>
    <r>
      <rPr>
        <b/>
        <vertAlign val="subscript"/>
        <sz val="8"/>
        <color rgb="FFFF0000"/>
        <rFont val="Arial"/>
        <family val="2"/>
      </rPr>
      <t>ij</t>
    </r>
  </si>
  <si>
    <t>Total shipped</t>
  </si>
  <si>
    <r>
      <t>Capacity c</t>
    </r>
    <r>
      <rPr>
        <b/>
        <vertAlign val="subscript"/>
        <sz val="8"/>
        <color rgb="FFFF0000"/>
        <rFont val="Calibri Light"/>
        <family val="2"/>
        <scheme val="major"/>
      </rPr>
      <t>i</t>
    </r>
  </si>
  <si>
    <t>Table 2</t>
  </si>
  <si>
    <t>&lt;=</t>
  </si>
  <si>
    <t>Distance (km)</t>
  </si>
  <si>
    <t>Total received</t>
  </si>
  <si>
    <t>=</t>
  </si>
  <si>
    <r>
      <t>Demand w</t>
    </r>
    <r>
      <rPr>
        <b/>
        <vertAlign val="subscript"/>
        <sz val="8"/>
        <color rgb="FFFF0000"/>
        <rFont val="Arial"/>
        <family val="2"/>
      </rPr>
      <t>j</t>
    </r>
  </si>
  <si>
    <t>Table 3</t>
  </si>
  <si>
    <t>Regression model coefficients</t>
  </si>
  <si>
    <t>Cost of a single truck per km</t>
  </si>
  <si>
    <t>a</t>
  </si>
  <si>
    <t>b</t>
  </si>
  <si>
    <t>Decision variables</t>
  </si>
  <si>
    <t>Optimal transportation cost $</t>
  </si>
  <si>
    <t>Parameters</t>
  </si>
  <si>
    <t>Formulas</t>
  </si>
  <si>
    <r>
      <t xml:space="preserve">Distance (km) </t>
    </r>
    <r>
      <rPr>
        <b/>
        <sz val="8"/>
        <color rgb="FFFF0000"/>
        <rFont val="Arial"/>
        <family val="2"/>
      </rPr>
      <t>d</t>
    </r>
    <r>
      <rPr>
        <b/>
        <vertAlign val="subscript"/>
        <sz val="8"/>
        <color rgb="FFFF0000"/>
        <rFont val="Arial"/>
        <family val="2"/>
      </rPr>
      <t>ij</t>
    </r>
  </si>
  <si>
    <t>Optimal objective function value</t>
  </si>
  <si>
    <t>d. "GRG nonlinear"-algorithm with a starting solution of all zeros</t>
  </si>
  <si>
    <t>c. Solve the NLP model with "GRG nonlinear"-algorithm</t>
  </si>
  <si>
    <t>Oil rigs</t>
  </si>
  <si>
    <t>Service platform</t>
  </si>
  <si>
    <t>Cost per km (euros)</t>
  </si>
  <si>
    <t>Land base  1</t>
  </si>
  <si>
    <t>Land base 2</t>
  </si>
  <si>
    <t>Norne</t>
  </si>
  <si>
    <t>Heidrun</t>
  </si>
  <si>
    <t>Midgard</t>
  </si>
  <si>
    <t>Smorbukk</t>
  </si>
  <si>
    <t>Draugen</t>
  </si>
  <si>
    <t>Ormen Lange</t>
  </si>
  <si>
    <t>i</t>
  </si>
  <si>
    <r>
      <t>x</t>
    </r>
    <r>
      <rPr>
        <i/>
        <vertAlign val="subscript"/>
        <sz val="11"/>
        <color theme="1"/>
        <rFont val="Calibri"/>
        <family val="2"/>
        <scheme val="minor"/>
      </rPr>
      <t>i</t>
    </r>
  </si>
  <si>
    <t>Optimal total cost (euros)</t>
  </si>
  <si>
    <r>
      <t>y</t>
    </r>
    <r>
      <rPr>
        <i/>
        <vertAlign val="subscript"/>
        <sz val="11"/>
        <color theme="1"/>
        <rFont val="Calibri"/>
        <family val="2"/>
        <scheme val="minor"/>
      </rPr>
      <t xml:space="preserve">i </t>
    </r>
  </si>
  <si>
    <t>Number of flights</t>
  </si>
  <si>
    <r>
      <rPr>
        <sz val="11"/>
        <color theme="1"/>
        <rFont val="Calibri"/>
        <family val="2"/>
        <scheme val="minor"/>
      </rPr>
      <t xml:space="preserve">Distance </t>
    </r>
    <r>
      <rPr>
        <b/>
        <sz val="11"/>
        <color theme="1"/>
        <rFont val="Calibri"/>
        <family val="2"/>
        <scheme val="minor"/>
      </rPr>
      <t>d</t>
    </r>
    <r>
      <rPr>
        <b/>
        <vertAlign val="subscript"/>
        <sz val="11"/>
        <color theme="1"/>
        <rFont val="Calibri"/>
        <family val="2"/>
        <scheme val="minor"/>
      </rPr>
      <t>i</t>
    </r>
    <r>
      <rPr>
        <sz val="11"/>
        <color theme="1"/>
        <rFont val="Calibri"/>
        <family val="2"/>
        <scheme val="minor"/>
      </rPr>
      <t xml:space="preserve"> (km)</t>
    </r>
  </si>
  <si>
    <t>within 80 km range from one of the two land bases</t>
  </si>
  <si>
    <t>d. Solve the NLP model with "Evolutionary"-algorithm</t>
  </si>
  <si>
    <t>Upper bound</t>
  </si>
  <si>
    <r>
      <t>x</t>
    </r>
    <r>
      <rPr>
        <i/>
        <vertAlign val="subscript"/>
        <sz val="8"/>
        <color theme="1"/>
        <rFont val="Calibri"/>
        <family val="2"/>
        <scheme val="minor"/>
      </rPr>
      <t>i</t>
    </r>
  </si>
  <si>
    <r>
      <t>y</t>
    </r>
    <r>
      <rPr>
        <i/>
        <vertAlign val="subscript"/>
        <sz val="8"/>
        <color theme="1"/>
        <rFont val="Calibri"/>
        <family val="2"/>
        <scheme val="minor"/>
      </rPr>
      <t xml:space="preserve">i </t>
    </r>
  </si>
  <si>
    <t>Lower bound</t>
  </si>
  <si>
    <t>&gt;=</t>
  </si>
  <si>
    <t>a. Visualization:</t>
  </si>
  <si>
    <t>Number of new customers obtained C(xi)</t>
  </si>
  <si>
    <r>
      <t xml:space="preserve"> Marketing expenditure </t>
    </r>
    <r>
      <rPr>
        <b/>
        <sz val="14"/>
        <color theme="1"/>
        <rFont val="Calibri"/>
        <family val="2"/>
        <scheme val="minor"/>
      </rPr>
      <t>x</t>
    </r>
    <r>
      <rPr>
        <b/>
        <vertAlign val="subscript"/>
        <sz val="14"/>
        <color theme="1"/>
        <rFont val="Calibri"/>
        <family val="2"/>
        <scheme val="minor"/>
      </rPr>
      <t>i</t>
    </r>
    <r>
      <rPr>
        <sz val="12"/>
        <color theme="1"/>
        <rFont val="Calibri"/>
        <family val="2"/>
        <scheme val="minor"/>
      </rPr>
      <t xml:space="preserve"> in euros</t>
    </r>
  </si>
  <si>
    <t>TV</t>
  </si>
  <si>
    <t>Podcasts</t>
  </si>
  <si>
    <t>Radio</t>
  </si>
  <si>
    <t>Social media</t>
  </si>
  <si>
    <t>c. Spreadsheet implementation:</t>
  </si>
  <si>
    <r>
      <t>a</t>
    </r>
    <r>
      <rPr>
        <i/>
        <vertAlign val="subscript"/>
        <sz val="12"/>
        <color theme="1"/>
        <rFont val="Calibri"/>
        <family val="2"/>
        <scheme val="minor"/>
      </rPr>
      <t>i</t>
    </r>
  </si>
  <si>
    <r>
      <t>b</t>
    </r>
    <r>
      <rPr>
        <i/>
        <vertAlign val="subscript"/>
        <sz val="12"/>
        <color theme="1"/>
        <rFont val="Calibri"/>
        <family val="2"/>
        <scheme val="minor"/>
      </rPr>
      <t>i</t>
    </r>
  </si>
  <si>
    <r>
      <t>c</t>
    </r>
    <r>
      <rPr>
        <i/>
        <vertAlign val="subscript"/>
        <sz val="12"/>
        <color theme="1"/>
        <rFont val="Calibri"/>
        <family val="2"/>
        <scheme val="minor"/>
      </rPr>
      <t>i</t>
    </r>
  </si>
  <si>
    <t>Decision variable</t>
  </si>
  <si>
    <r>
      <t xml:space="preserve">Allocation of Marketing expenditure </t>
    </r>
    <r>
      <rPr>
        <b/>
        <sz val="14"/>
        <color theme="1"/>
        <rFont val="Calibri"/>
        <family val="2"/>
        <scheme val="minor"/>
      </rPr>
      <t>x</t>
    </r>
    <r>
      <rPr>
        <b/>
        <vertAlign val="subscript"/>
        <sz val="14"/>
        <color theme="1"/>
        <rFont val="Calibri"/>
        <family val="2"/>
        <scheme val="minor"/>
      </rPr>
      <t>i</t>
    </r>
    <r>
      <rPr>
        <sz val="12"/>
        <color theme="1"/>
        <rFont val="Calibri"/>
        <family val="2"/>
        <scheme val="minor"/>
      </rPr>
      <t xml:space="preserve"> in euros</t>
    </r>
  </si>
  <si>
    <t>Objective function (max)</t>
  </si>
  <si>
    <t>Total number of new customers obtained</t>
  </si>
  <si>
    <r>
      <t xml:space="preserve">Number of new customers obtained </t>
    </r>
    <r>
      <rPr>
        <b/>
        <sz val="14"/>
        <color theme="1"/>
        <rFont val="Calibri"/>
        <family val="2"/>
        <scheme val="minor"/>
      </rPr>
      <t>C(x</t>
    </r>
    <r>
      <rPr>
        <b/>
        <vertAlign val="subscript"/>
        <sz val="14"/>
        <color theme="1"/>
        <rFont val="Calibri"/>
        <family val="2"/>
        <scheme val="minor"/>
      </rPr>
      <t>i</t>
    </r>
    <r>
      <rPr>
        <b/>
        <sz val="14"/>
        <color theme="1"/>
        <rFont val="Calibri"/>
        <family val="2"/>
        <scheme val="minor"/>
      </rPr>
      <t>)</t>
    </r>
  </si>
  <si>
    <r>
      <t>a</t>
    </r>
    <r>
      <rPr>
        <i/>
        <vertAlign val="subscript"/>
        <sz val="11"/>
        <color theme="1"/>
        <rFont val="Calibri"/>
        <family val="2"/>
        <scheme val="minor"/>
      </rPr>
      <t>i</t>
    </r>
  </si>
  <si>
    <r>
      <t>b</t>
    </r>
    <r>
      <rPr>
        <i/>
        <vertAlign val="subscript"/>
        <sz val="11"/>
        <color theme="1"/>
        <rFont val="Calibri"/>
        <family val="2"/>
        <scheme val="minor"/>
      </rPr>
      <t>i</t>
    </r>
  </si>
  <si>
    <r>
      <t>c</t>
    </r>
    <r>
      <rPr>
        <i/>
        <vertAlign val="subscript"/>
        <sz val="11"/>
        <color theme="1"/>
        <rFont val="Calibri"/>
        <family val="2"/>
        <scheme val="minor"/>
      </rPr>
      <t>i</t>
    </r>
  </si>
  <si>
    <t>Constraints</t>
  </si>
  <si>
    <t>Constraint #1</t>
  </si>
  <si>
    <t>Budget</t>
  </si>
  <si>
    <t>Constraint #2</t>
  </si>
  <si>
    <t>New policy</t>
  </si>
  <si>
    <t>Constraint #3</t>
  </si>
  <si>
    <t>Contractual commitments on TV</t>
  </si>
  <si>
    <t>Expected return</t>
  </si>
  <si>
    <t>Standard deviation of return</t>
  </si>
  <si>
    <t>mean</t>
  </si>
  <si>
    <t>std</t>
  </si>
  <si>
    <t>Date</t>
  </si>
  <si>
    <t>Monthly return (%)</t>
  </si>
  <si>
    <t>a. Spreadsheet implementation (Original):</t>
  </si>
  <si>
    <t>NoDur</t>
  </si>
  <si>
    <t>Durbl</t>
  </si>
  <si>
    <t>Manuf</t>
  </si>
  <si>
    <t>Enrgy</t>
  </si>
  <si>
    <t>Chems</t>
  </si>
  <si>
    <t>BusEq</t>
  </si>
  <si>
    <t>Telcm</t>
  </si>
  <si>
    <t>Utils</t>
  </si>
  <si>
    <t>Shops</t>
  </si>
  <si>
    <t>Hlth</t>
  </si>
  <si>
    <t>Money</t>
  </si>
  <si>
    <t>Other</t>
  </si>
  <si>
    <t>Scenario-specific return</t>
  </si>
  <si>
    <t>Standard deviation from mean return</t>
  </si>
  <si>
    <t>Fund allocation</t>
  </si>
  <si>
    <t xml:space="preserve">Share of investment </t>
  </si>
  <si>
    <t xml:space="preserve">At most 1% of the capital allocated to NoDur fund </t>
  </si>
  <si>
    <t>At most 2% of the capital allocated to Enrgy fund</t>
  </si>
  <si>
    <t>At least 7% of the capital allocated to Health fund</t>
  </si>
  <si>
    <t>Return target</t>
  </si>
  <si>
    <t>Mean return (%)</t>
  </si>
  <si>
    <t>Variance of return</t>
  </si>
  <si>
    <t>Stardard Deviation of return</t>
  </si>
  <si>
    <t xml:space="preserve">c. Solve the model for a range of different values for the expected return requirement </t>
  </si>
  <si>
    <t>Optimal solution (decision variable values)</t>
  </si>
  <si>
    <t>Opt. Obj. Function Values</t>
  </si>
  <si>
    <t>Expected return (%)</t>
  </si>
  <si>
    <t>Minimum risk</t>
  </si>
  <si>
    <t>Maximum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</si>
</sst>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6">
    <font>
      <sz val="11"/>
      <color theme="1"/>
      <name val="Calibri"/>
      <family val="2"/>
      <scheme val="minor"/>
    </font>
    <font>
      <i/>
      <sz val="11"/>
      <color theme="1"/>
      <name val="Calibri"/>
      <family val="2"/>
      <scheme val="minor"/>
    </font>
    <font>
      <b/>
      <sz val="20"/>
      <color theme="1"/>
      <name val="Calibri"/>
      <family val="2"/>
      <scheme val="minor"/>
    </font>
    <font>
      <b/>
      <i/>
      <sz val="11"/>
      <color theme="1"/>
      <name val="Calibri"/>
      <family val="2"/>
      <scheme val="minor"/>
    </font>
    <font>
      <sz val="10"/>
      <name val="Arial"/>
      <family val="2"/>
    </font>
    <font>
      <sz val="8"/>
      <name val="Arial"/>
      <family val="2"/>
    </font>
    <font>
      <b/>
      <sz val="8"/>
      <name val="Arial"/>
      <family val="2"/>
    </font>
    <font>
      <sz val="8"/>
      <color theme="1"/>
      <name val="Calibri"/>
      <family val="2"/>
      <scheme val="minor"/>
    </font>
    <font>
      <b/>
      <sz val="8"/>
      <color theme="1"/>
      <name val="Calibri"/>
      <family val="2"/>
      <scheme val="minor"/>
    </font>
    <font>
      <i/>
      <sz val="8"/>
      <color theme="1"/>
      <name val="Calibri"/>
      <family val="2"/>
      <scheme val="minor"/>
    </font>
    <font>
      <i/>
      <sz val="8"/>
      <name val="Arial"/>
      <family val="2"/>
    </font>
    <font>
      <i/>
      <vertAlign val="subscript"/>
      <sz val="11"/>
      <color theme="1"/>
      <name val="Calibri"/>
      <family val="2"/>
      <scheme val="minor"/>
    </font>
    <font>
      <b/>
      <sz val="11"/>
      <color theme="1"/>
      <name val="Calibri"/>
      <family val="2"/>
      <scheme val="minor"/>
    </font>
    <font>
      <i/>
      <vertAlign val="subscript"/>
      <sz val="8"/>
      <color theme="1"/>
      <name val="Calibri"/>
      <family val="2"/>
      <scheme val="minor"/>
    </font>
    <font>
      <i/>
      <sz val="9"/>
      <color theme="1"/>
      <name val="Calibri"/>
      <family val="2"/>
      <scheme val="minor"/>
    </font>
    <font>
      <b/>
      <i/>
      <sz val="11"/>
      <color rgb="FF000000"/>
      <name val="Calibri"/>
      <family val="2"/>
      <scheme val="minor"/>
    </font>
    <font>
      <b/>
      <sz val="10"/>
      <color theme="1"/>
      <name val="Calibri"/>
      <family val="2"/>
      <scheme val="minor"/>
    </font>
    <font>
      <b/>
      <sz val="12"/>
      <color theme="1"/>
      <name val="Calibri Light"/>
      <family val="2"/>
      <scheme val="major"/>
    </font>
    <font>
      <b/>
      <sz val="8"/>
      <color rgb="FFFF0000"/>
      <name val="Arial"/>
      <family val="2"/>
    </font>
    <font>
      <b/>
      <vertAlign val="subscript"/>
      <sz val="11"/>
      <color theme="1"/>
      <name val="Calibri"/>
      <family val="2"/>
      <scheme val="minor"/>
    </font>
    <font>
      <b/>
      <sz val="8"/>
      <name val="Calibri Light"/>
      <family val="2"/>
      <scheme val="major"/>
    </font>
    <font>
      <sz val="8"/>
      <name val="Calibri Light"/>
      <family val="2"/>
      <scheme val="major"/>
    </font>
    <font>
      <b/>
      <sz val="12"/>
      <name val="Calibri Light"/>
      <family val="2"/>
      <scheme val="major"/>
    </font>
    <font>
      <sz val="12"/>
      <name val="Calibri Light"/>
      <family val="2"/>
      <scheme val="major"/>
    </font>
    <font>
      <sz val="12"/>
      <color theme="1"/>
      <name val="Calibri Light"/>
      <family val="2"/>
      <scheme val="major"/>
    </font>
    <font>
      <b/>
      <vertAlign val="subscript"/>
      <sz val="8"/>
      <color rgb="FFFF0000"/>
      <name val="Arial"/>
      <family val="2"/>
    </font>
    <font>
      <sz val="8"/>
      <color theme="1"/>
      <name val="Calibri Light"/>
      <family val="2"/>
      <scheme val="major"/>
    </font>
    <font>
      <b/>
      <sz val="8"/>
      <color rgb="FFFF0000"/>
      <name val="Calibri Light"/>
      <family val="2"/>
      <scheme val="major"/>
    </font>
    <font>
      <b/>
      <vertAlign val="subscript"/>
      <sz val="8"/>
      <color rgb="FFFF0000"/>
      <name val="Calibri Light"/>
      <family val="2"/>
      <scheme val="major"/>
    </font>
    <font>
      <b/>
      <sz val="12"/>
      <color rgb="FF00B050"/>
      <name val="Calibri"/>
      <family val="2"/>
      <scheme val="minor"/>
    </font>
    <font>
      <b/>
      <u/>
      <sz val="12"/>
      <color rgb="FF00B050"/>
      <name val="Calibri"/>
      <family val="2"/>
      <scheme val="minor"/>
    </font>
    <font>
      <b/>
      <sz val="12"/>
      <color theme="1"/>
      <name val="Calibri"/>
      <family val="2"/>
      <scheme val="minor"/>
    </font>
    <font>
      <sz val="12"/>
      <color theme="1"/>
      <name val="Calibri"/>
      <family val="2"/>
      <scheme val="minor"/>
    </font>
    <font>
      <b/>
      <sz val="12"/>
      <color rgb="FFC00000"/>
      <name val="Calibri"/>
      <family val="2"/>
      <scheme val="minor"/>
    </font>
    <font>
      <sz val="8"/>
      <name val="Calibri"/>
      <family val="2"/>
      <scheme val="minor"/>
    </font>
    <font>
      <b/>
      <u/>
      <sz val="12"/>
      <color rgb="FFFF0000"/>
      <name val="Calibri"/>
      <family val="2"/>
      <scheme val="minor"/>
    </font>
    <font>
      <b/>
      <i/>
      <sz val="12"/>
      <color theme="1"/>
      <name val="Calibri"/>
      <family val="2"/>
      <scheme val="minor"/>
    </font>
    <font>
      <i/>
      <sz val="12"/>
      <color theme="1"/>
      <name val="Calibri"/>
      <family val="2"/>
      <scheme val="minor"/>
    </font>
    <font>
      <i/>
      <vertAlign val="subscript"/>
      <sz val="12"/>
      <color theme="1"/>
      <name val="Calibri"/>
      <family val="2"/>
      <scheme val="minor"/>
    </font>
    <font>
      <b/>
      <sz val="14"/>
      <color theme="1"/>
      <name val="Calibri"/>
      <family val="2"/>
      <scheme val="minor"/>
    </font>
    <font>
      <b/>
      <vertAlign val="subscript"/>
      <sz val="14"/>
      <color theme="1"/>
      <name val="Calibri"/>
      <family val="2"/>
      <scheme val="minor"/>
    </font>
    <font>
      <sz val="11"/>
      <color rgb="FF000000"/>
      <name val="Calibri"/>
      <family val="2"/>
      <scheme val="minor"/>
    </font>
    <font>
      <sz val="8"/>
      <color rgb="FFFF0000"/>
      <name val="Calibri"/>
      <family val="2"/>
      <scheme val="minor"/>
    </font>
    <font>
      <b/>
      <sz val="11"/>
      <color rgb="FF000000"/>
      <name val="Calibri"/>
      <family val="2"/>
      <scheme val="minor"/>
    </font>
    <font>
      <b/>
      <sz val="11"/>
      <color rgb="FFFF0000"/>
      <name val="Calibri"/>
      <family val="2"/>
      <scheme val="minor"/>
    </font>
    <font>
      <b/>
      <sz val="11"/>
      <color rgb="FF00B050"/>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2" tint="-9.9978637043366805E-2"/>
        <bgColor indexed="64"/>
      </patternFill>
    </fill>
  </fills>
  <borders count="25">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3">
    <xf numFmtId="0" fontId="0" fillId="0" borderId="0" xfId="0"/>
    <xf numFmtId="0" fontId="0" fillId="2" borderId="1" xfId="0" applyFill="1" applyBorder="1"/>
    <xf numFmtId="0" fontId="2" fillId="2" borderId="1" xfId="0" applyFont="1" applyFill="1" applyBorder="1"/>
    <xf numFmtId="0" fontId="0" fillId="0" borderId="0" xfId="0" applyAlignment="1">
      <alignment horizontal="center" vertical="center"/>
    </xf>
    <xf numFmtId="0" fontId="3"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horizontal="center"/>
    </xf>
    <xf numFmtId="0" fontId="5" fillId="0" borderId="0" xfId="0" applyFont="1" applyAlignment="1">
      <alignment horizontal="center"/>
    </xf>
    <xf numFmtId="1" fontId="5" fillId="0" borderId="0" xfId="0" applyNumberFormat="1" applyFont="1" applyAlignment="1">
      <alignment horizontal="center"/>
    </xf>
    <xf numFmtId="0" fontId="5" fillId="0" borderId="10" xfId="0" applyFont="1" applyBorder="1" applyAlignment="1">
      <alignment horizontal="centerContinuous"/>
    </xf>
    <xf numFmtId="0" fontId="5" fillId="0" borderId="11" xfId="0" applyFont="1" applyBorder="1" applyAlignment="1">
      <alignment horizontal="centerContinuous"/>
    </xf>
    <xf numFmtId="0" fontId="5" fillId="0" borderId="13" xfId="0" applyFont="1" applyBorder="1" applyAlignment="1">
      <alignment horizontal="center"/>
    </xf>
    <xf numFmtId="1" fontId="5" fillId="0" borderId="13" xfId="0" applyNumberFormat="1" applyFont="1" applyBorder="1" applyAlignment="1">
      <alignment horizontal="center"/>
    </xf>
    <xf numFmtId="0" fontId="5" fillId="0" borderId="15" xfId="0" applyFont="1" applyBorder="1" applyAlignment="1">
      <alignment horizontal="center"/>
    </xf>
    <xf numFmtId="1" fontId="5" fillId="0" borderId="15" xfId="0" applyNumberFormat="1" applyFont="1" applyBorder="1" applyAlignment="1">
      <alignment horizontal="center"/>
    </xf>
    <xf numFmtId="1" fontId="5" fillId="0" borderId="16" xfId="0" applyNumberFormat="1" applyFont="1" applyBorder="1" applyAlignment="1">
      <alignment horizontal="center"/>
    </xf>
    <xf numFmtId="0" fontId="8" fillId="0" borderId="9" xfId="0" applyFont="1" applyBorder="1"/>
    <xf numFmtId="0" fontId="8" fillId="0" borderId="11" xfId="0" applyFont="1" applyBorder="1"/>
    <xf numFmtId="0" fontId="9" fillId="0" borderId="12" xfId="0" applyFont="1" applyBorder="1" applyAlignment="1">
      <alignment horizontal="center" vertical="center"/>
    </xf>
    <xf numFmtId="0" fontId="7" fillId="0" borderId="0" xfId="0" applyFont="1" applyAlignment="1">
      <alignment horizontal="center" vertical="center"/>
    </xf>
    <xf numFmtId="0" fontId="7" fillId="0" borderId="13" xfId="0" applyFont="1" applyBorder="1" applyAlignment="1">
      <alignment horizontal="center" vertical="center"/>
    </xf>
    <xf numFmtId="0" fontId="9" fillId="0" borderId="14" xfId="0" applyFont="1" applyBorder="1" applyAlignment="1">
      <alignment horizontal="center" vertical="center"/>
    </xf>
    <xf numFmtId="0" fontId="7" fillId="0" borderId="16" xfId="0" applyFont="1" applyBorder="1" applyAlignment="1">
      <alignment horizontal="center" vertical="center"/>
    </xf>
    <xf numFmtId="0" fontId="1" fillId="0" borderId="0" xfId="0" applyFont="1"/>
    <xf numFmtId="0" fontId="10" fillId="0" borderId="0" xfId="0" applyFont="1" applyAlignment="1">
      <alignment horizontal="center"/>
    </xf>
    <xf numFmtId="0" fontId="8" fillId="0" borderId="0" xfId="0" applyFont="1"/>
    <xf numFmtId="0" fontId="0" fillId="0" borderId="10" xfId="0" applyBorder="1" applyAlignment="1">
      <alignment horizontal="center"/>
    </xf>
    <xf numFmtId="0" fontId="0" fillId="0" borderId="11" xfId="0" applyBorder="1" applyAlignment="1">
      <alignment horizontal="center"/>
    </xf>
    <xf numFmtId="0" fontId="0" fillId="0" borderId="0" xfId="0" applyAlignment="1">
      <alignment horizontal="center"/>
    </xf>
    <xf numFmtId="0" fontId="0" fillId="0" borderId="13"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0" fillId="0" borderId="14" xfId="0" applyBorder="1" applyAlignment="1">
      <alignment horizontal="center"/>
    </xf>
    <xf numFmtId="0" fontId="7" fillId="0" borderId="0" xfId="0" applyFont="1" applyAlignment="1">
      <alignment horizontal="center"/>
    </xf>
    <xf numFmtId="0" fontId="0" fillId="0" borderId="0" xfId="0" applyAlignment="1">
      <alignment horizontal="right"/>
    </xf>
    <xf numFmtId="0" fontId="0" fillId="0" borderId="13" xfId="0" applyBorder="1"/>
    <xf numFmtId="0" fontId="0" fillId="0" borderId="16" xfId="0" applyBorder="1"/>
    <xf numFmtId="0" fontId="9" fillId="0" borderId="12" xfId="0" applyFont="1" applyBorder="1" applyAlignment="1">
      <alignment horizontal="center"/>
    </xf>
    <xf numFmtId="0" fontId="9" fillId="0" borderId="0" xfId="0" applyFont="1" applyAlignment="1">
      <alignment horizontal="center"/>
    </xf>
    <xf numFmtId="0" fontId="9" fillId="0" borderId="13" xfId="0" applyFont="1" applyBorder="1" applyAlignment="1">
      <alignment horizontal="center"/>
    </xf>
    <xf numFmtId="0" fontId="0" fillId="0" borderId="10" xfId="0" applyBorder="1"/>
    <xf numFmtId="0" fontId="7" fillId="0" borderId="15" xfId="0" applyFont="1" applyBorder="1" applyAlignment="1">
      <alignment horizontal="center" vertical="center"/>
    </xf>
    <xf numFmtId="0" fontId="7" fillId="0" borderId="12" xfId="0" applyFont="1" applyBorder="1" applyAlignment="1">
      <alignment horizontal="center" vertical="center"/>
    </xf>
    <xf numFmtId="0" fontId="7" fillId="0" borderId="14" xfId="0" applyFont="1" applyBorder="1" applyAlignment="1">
      <alignment horizontal="center" vertical="center"/>
    </xf>
    <xf numFmtId="0" fontId="0" fillId="0" borderId="17" xfId="0" applyBorder="1"/>
    <xf numFmtId="0" fontId="9" fillId="0" borderId="22" xfId="0" applyFont="1" applyBorder="1" applyAlignment="1">
      <alignment horizontal="center"/>
    </xf>
    <xf numFmtId="0" fontId="9" fillId="0" borderId="18" xfId="0" applyFont="1" applyBorder="1" applyAlignment="1">
      <alignment horizontal="center"/>
    </xf>
    <xf numFmtId="0" fontId="7" fillId="0" borderId="18" xfId="0" applyFont="1" applyBorder="1"/>
    <xf numFmtId="0" fontId="14" fillId="0" borderId="0" xfId="0" applyFont="1"/>
    <xf numFmtId="0" fontId="15" fillId="0" borderId="14" xfId="0" applyFont="1" applyBorder="1" applyAlignment="1">
      <alignment horizontal="center" vertical="center"/>
    </xf>
    <xf numFmtId="0" fontId="15" fillId="0" borderId="15" xfId="0" applyFont="1" applyBorder="1" applyAlignment="1">
      <alignment horizontal="center" vertical="center"/>
    </xf>
    <xf numFmtId="0" fontId="15" fillId="0" borderId="16" xfId="0" applyFont="1" applyBorder="1" applyAlignment="1">
      <alignment horizontal="center" vertical="center"/>
    </xf>
    <xf numFmtId="0" fontId="12" fillId="0" borderId="9" xfId="0" applyFont="1" applyBorder="1" applyAlignment="1">
      <alignment horizontal="center" vertical="center"/>
    </xf>
    <xf numFmtId="0" fontId="12" fillId="0" borderId="14" xfId="0" applyFont="1" applyBorder="1" applyAlignment="1">
      <alignment horizontal="center" vertical="center"/>
    </xf>
    <xf numFmtId="0" fontId="0" fillId="0" borderId="12" xfId="0" applyBorder="1"/>
    <xf numFmtId="0" fontId="0" fillId="0" borderId="14" xfId="0" applyBorder="1"/>
    <xf numFmtId="0" fontId="0" fillId="0" borderId="15" xfId="0" applyBorder="1"/>
    <xf numFmtId="0" fontId="0" fillId="2" borderId="19" xfId="0" applyFill="1" applyBorder="1"/>
    <xf numFmtId="0" fontId="0" fillId="2" borderId="20" xfId="0" applyFill="1" applyBorder="1"/>
    <xf numFmtId="0" fontId="0" fillId="2" borderId="21" xfId="0" applyFill="1" applyBorder="1"/>
    <xf numFmtId="0" fontId="0" fillId="0" borderId="1" xfId="0" applyBorder="1" applyAlignment="1">
      <alignment horizontal="center"/>
    </xf>
    <xf numFmtId="0" fontId="0" fillId="0" borderId="2"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 xfId="0" applyBorder="1"/>
    <xf numFmtId="0" fontId="12" fillId="0" borderId="0" xfId="0" applyFont="1"/>
    <xf numFmtId="2" fontId="12" fillId="0" borderId="0" xfId="0" applyNumberFormat="1" applyFont="1" applyAlignment="1">
      <alignment horizontal="center"/>
    </xf>
    <xf numFmtId="0" fontId="12" fillId="0" borderId="0" xfId="0" applyFont="1" applyAlignment="1">
      <alignment horizontal="center"/>
    </xf>
    <xf numFmtId="0" fontId="0" fillId="4" borderId="0" xfId="0" applyFill="1" applyAlignment="1">
      <alignment horizontal="center"/>
    </xf>
    <xf numFmtId="0" fontId="12" fillId="0" borderId="9" xfId="0" applyFont="1" applyBorder="1" applyAlignment="1">
      <alignment horizontal="center"/>
    </xf>
    <xf numFmtId="1" fontId="0" fillId="0" borderId="0" xfId="0" applyNumberFormat="1"/>
    <xf numFmtId="0" fontId="5" fillId="0" borderId="11" xfId="0" applyFont="1" applyBorder="1" applyAlignment="1">
      <alignment horizontal="center"/>
    </xf>
    <xf numFmtId="0" fontId="22" fillId="0" borderId="0" xfId="0" applyFont="1" applyAlignment="1">
      <alignment vertical="center" wrapText="1"/>
    </xf>
    <xf numFmtId="0" fontId="23" fillId="0" borderId="0" xfId="0" applyFont="1"/>
    <xf numFmtId="0" fontId="24" fillId="0" borderId="0" xfId="0" applyFont="1"/>
    <xf numFmtId="0" fontId="23" fillId="0" borderId="0" xfId="0" applyFont="1" applyAlignment="1">
      <alignment horizontal="center" wrapText="1"/>
    </xf>
    <xf numFmtId="0" fontId="17" fillId="0" borderId="0" xfId="0" applyFont="1"/>
    <xf numFmtId="0" fontId="23" fillId="0" borderId="0" xfId="0" applyFont="1" applyAlignment="1">
      <alignment vertical="center" wrapText="1"/>
    </xf>
    <xf numFmtId="0" fontId="23" fillId="0" borderId="0" xfId="0" applyFont="1" applyAlignment="1">
      <alignment horizontal="left"/>
    </xf>
    <xf numFmtId="1" fontId="23" fillId="0" borderId="0" xfId="0" applyNumberFormat="1" applyFont="1" applyAlignment="1">
      <alignment horizontal="center"/>
    </xf>
    <xf numFmtId="1" fontId="24" fillId="0" borderId="0" xfId="0" applyNumberFormat="1" applyFont="1"/>
    <xf numFmtId="0" fontId="18" fillId="0" borderId="0" xfId="0" applyFont="1" applyAlignment="1">
      <alignment horizontal="center"/>
    </xf>
    <xf numFmtId="1" fontId="21" fillId="0" borderId="0" xfId="0" applyNumberFormat="1" applyFont="1" applyAlignment="1">
      <alignment horizontal="center"/>
    </xf>
    <xf numFmtId="1" fontId="26" fillId="0" borderId="0" xfId="0" applyNumberFormat="1" applyFont="1"/>
    <xf numFmtId="0" fontId="7" fillId="0" borderId="0" xfId="0" applyFont="1"/>
    <xf numFmtId="1" fontId="27" fillId="0" borderId="0" xfId="0" applyNumberFormat="1" applyFont="1"/>
    <xf numFmtId="0" fontId="26" fillId="0" borderId="0" xfId="0" applyFont="1"/>
    <xf numFmtId="0" fontId="21" fillId="0" borderId="0" xfId="0" applyFont="1"/>
    <xf numFmtId="0" fontId="21" fillId="0" borderId="0" xfId="0" applyFont="1" applyAlignment="1">
      <alignment vertical="center" wrapText="1"/>
    </xf>
    <xf numFmtId="0" fontId="21" fillId="0" borderId="0" xfId="0" applyFont="1" applyAlignment="1">
      <alignment horizontal="left"/>
    </xf>
    <xf numFmtId="0" fontId="7" fillId="0" borderId="0" xfId="0" quotePrefix="1" applyFont="1" applyAlignment="1">
      <alignment horizontal="center"/>
    </xf>
    <xf numFmtId="1" fontId="26" fillId="0" borderId="0" xfId="0" quotePrefix="1" applyNumberFormat="1" applyFont="1" applyAlignment="1">
      <alignment horizontal="center"/>
    </xf>
    <xf numFmtId="1" fontId="20" fillId="0" borderId="0" xfId="0" applyNumberFormat="1" applyFont="1" applyAlignment="1">
      <alignment horizontal="center" vertical="center" wrapText="1"/>
    </xf>
    <xf numFmtId="0" fontId="21" fillId="0" borderId="0" xfId="0" applyFont="1" applyAlignment="1">
      <alignment horizontal="center"/>
    </xf>
    <xf numFmtId="1" fontId="7" fillId="0" borderId="0" xfId="0" applyNumberFormat="1" applyFont="1" applyAlignment="1">
      <alignment horizontal="center"/>
    </xf>
    <xf numFmtId="0" fontId="5" fillId="0" borderId="16" xfId="0" applyFont="1" applyBorder="1" applyAlignment="1">
      <alignment horizontal="center"/>
    </xf>
    <xf numFmtId="0" fontId="29" fillId="0" borderId="0" xfId="0" applyFont="1"/>
    <xf numFmtId="0" fontId="30" fillId="0" borderId="0" xfId="0" applyFont="1"/>
    <xf numFmtId="1" fontId="26" fillId="6" borderId="17" xfId="0" applyNumberFormat="1" applyFont="1" applyFill="1" applyBorder="1" applyAlignment="1">
      <alignment horizontal="center"/>
    </xf>
    <xf numFmtId="1" fontId="26" fillId="6" borderId="22" xfId="0" applyNumberFormat="1" applyFont="1" applyFill="1" applyBorder="1" applyAlignment="1">
      <alignment horizontal="center"/>
    </xf>
    <xf numFmtId="1" fontId="26" fillId="6" borderId="18" xfId="0" applyNumberFormat="1" applyFont="1" applyFill="1" applyBorder="1" applyAlignment="1">
      <alignment horizontal="center"/>
    </xf>
    <xf numFmtId="1" fontId="7" fillId="6" borderId="19" xfId="0" applyNumberFormat="1" applyFont="1" applyFill="1" applyBorder="1" applyAlignment="1">
      <alignment horizontal="center"/>
    </xf>
    <xf numFmtId="1" fontId="7" fillId="6" borderId="20" xfId="0" applyNumberFormat="1" applyFont="1" applyFill="1" applyBorder="1" applyAlignment="1">
      <alignment horizontal="center"/>
    </xf>
    <xf numFmtId="1" fontId="7" fillId="6" borderId="21" xfId="0" applyNumberFormat="1" applyFont="1" applyFill="1" applyBorder="1" applyAlignment="1">
      <alignment horizontal="center"/>
    </xf>
    <xf numFmtId="1" fontId="7" fillId="4" borderId="19" xfId="0" applyNumberFormat="1" applyFont="1" applyFill="1" applyBorder="1" applyAlignment="1">
      <alignment horizontal="center"/>
    </xf>
    <xf numFmtId="1" fontId="7" fillId="4" borderId="20" xfId="0" applyNumberFormat="1" applyFont="1" applyFill="1" applyBorder="1" applyAlignment="1">
      <alignment horizontal="center"/>
    </xf>
    <xf numFmtId="1" fontId="7" fillId="4" borderId="21" xfId="0" applyNumberFormat="1" applyFont="1" applyFill="1" applyBorder="1" applyAlignment="1">
      <alignment horizontal="center"/>
    </xf>
    <xf numFmtId="1" fontId="26" fillId="4" borderId="17" xfId="0" applyNumberFormat="1" applyFont="1" applyFill="1" applyBorder="1" applyAlignment="1">
      <alignment horizontal="center"/>
    </xf>
    <xf numFmtId="1" fontId="26" fillId="4" borderId="22" xfId="0" applyNumberFormat="1" applyFont="1" applyFill="1" applyBorder="1" applyAlignment="1">
      <alignment horizontal="center"/>
    </xf>
    <xf numFmtId="1" fontId="26" fillId="4" borderId="18" xfId="0" applyNumberFormat="1" applyFont="1" applyFill="1" applyBorder="1" applyAlignment="1">
      <alignment horizontal="center"/>
    </xf>
    <xf numFmtId="0" fontId="5" fillId="0" borderId="9" xfId="0" applyFont="1" applyBorder="1" applyAlignment="1">
      <alignment horizontal="centerContinuous"/>
    </xf>
    <xf numFmtId="0" fontId="5" fillId="0" borderId="14" xfId="0" applyFont="1" applyBorder="1" applyAlignment="1">
      <alignment horizontal="center"/>
    </xf>
    <xf numFmtId="1" fontId="24" fillId="5" borderId="23" xfId="0" applyNumberFormat="1" applyFont="1" applyFill="1" applyBorder="1" applyAlignment="1">
      <alignment horizontal="center"/>
    </xf>
    <xf numFmtId="0" fontId="24" fillId="4" borderId="23" xfId="0" applyFont="1" applyFill="1" applyBorder="1" applyAlignment="1">
      <alignment horizontal="center"/>
    </xf>
    <xf numFmtId="0" fontId="32" fillId="6" borderId="23" xfId="0" applyFont="1" applyFill="1" applyBorder="1" applyAlignment="1">
      <alignment horizontal="center"/>
    </xf>
    <xf numFmtId="0" fontId="32" fillId="3" borderId="18" xfId="0" applyFont="1" applyFill="1" applyBorder="1" applyAlignment="1">
      <alignment horizontal="center"/>
    </xf>
    <xf numFmtId="0" fontId="1" fillId="0" borderId="22"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0" xfId="0" applyFont="1" applyAlignment="1">
      <alignment horizontal="center"/>
    </xf>
    <xf numFmtId="0" fontId="0" fillId="0" borderId="12" xfId="0" applyBorder="1" applyAlignment="1">
      <alignment horizontal="center" vertical="center"/>
    </xf>
    <xf numFmtId="0" fontId="0" fillId="0" borderId="13" xfId="0" applyBorder="1" applyAlignment="1">
      <alignment horizontal="center" vertical="center"/>
    </xf>
    <xf numFmtId="0" fontId="1" fillId="0" borderId="18" xfId="0" applyFont="1" applyBorder="1" applyAlignment="1">
      <alignment horizontal="center"/>
    </xf>
    <xf numFmtId="0" fontId="0" fillId="0" borderId="15" xfId="0"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18" xfId="0" applyBorder="1" applyAlignment="1">
      <alignment horizontal="center"/>
    </xf>
    <xf numFmtId="0" fontId="0" fillId="0" borderId="23" xfId="0" applyBorder="1" applyAlignment="1">
      <alignment horizontal="center"/>
    </xf>
    <xf numFmtId="0" fontId="0" fillId="0" borderId="21" xfId="0" applyBorder="1" applyAlignment="1">
      <alignment horizontal="center" vertical="center"/>
    </xf>
    <xf numFmtId="0" fontId="0" fillId="0" borderId="9" xfId="0" applyBorder="1"/>
    <xf numFmtId="0" fontId="0" fillId="0" borderId="11" xfId="0" applyBorder="1"/>
    <xf numFmtId="0" fontId="0" fillId="0" borderId="19" xfId="0" applyBorder="1" applyAlignment="1">
      <alignment horizontal="center" vertical="center"/>
    </xf>
    <xf numFmtId="0" fontId="0" fillId="0" borderId="0" xfId="0" quotePrefix="1" applyAlignment="1">
      <alignment horizont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2" fontId="12" fillId="5" borderId="22" xfId="0" applyNumberFormat="1" applyFont="1" applyFill="1" applyBorder="1" applyAlignment="1">
      <alignment horizontal="center"/>
    </xf>
    <xf numFmtId="2" fontId="12" fillId="5" borderId="18" xfId="0" applyNumberFormat="1" applyFont="1" applyFill="1" applyBorder="1" applyAlignment="1">
      <alignment horizontal="center"/>
    </xf>
    <xf numFmtId="0" fontId="0" fillId="0" borderId="9" xfId="0" applyBorder="1" applyAlignment="1">
      <alignment horizontal="center" vertical="center"/>
    </xf>
    <xf numFmtId="0" fontId="0" fillId="0" borderId="11" xfId="0" applyBorder="1" applyAlignment="1">
      <alignment horizontal="center" vertical="center"/>
    </xf>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12" fillId="0" borderId="0" xfId="0" applyFont="1" applyAlignment="1">
      <alignment horizontal="center" vertical="center"/>
    </xf>
    <xf numFmtId="0" fontId="0" fillId="4" borderId="17" xfId="0" applyFill="1" applyBorder="1" applyAlignment="1">
      <alignment horizontal="center"/>
    </xf>
    <xf numFmtId="0" fontId="0" fillId="4" borderId="18" xfId="0" applyFill="1" applyBorder="1" applyAlignment="1">
      <alignment horizontal="center"/>
    </xf>
    <xf numFmtId="2" fontId="12" fillId="0" borderId="9" xfId="0" quotePrefix="1" applyNumberFormat="1" applyFont="1" applyBorder="1" applyAlignment="1">
      <alignment horizontal="center"/>
    </xf>
    <xf numFmtId="2" fontId="12" fillId="0" borderId="14" xfId="0" quotePrefix="1" applyNumberFormat="1" applyFont="1" applyBorder="1" applyAlignment="1">
      <alignment horizontal="center"/>
    </xf>
    <xf numFmtId="0" fontId="12" fillId="0" borderId="14" xfId="0" applyFont="1" applyBorder="1" applyAlignment="1">
      <alignment horizontal="center"/>
    </xf>
    <xf numFmtId="165" fontId="0" fillId="6" borderId="19" xfId="0" applyNumberFormat="1" applyFill="1" applyBorder="1" applyAlignment="1">
      <alignment horizontal="center"/>
    </xf>
    <xf numFmtId="165" fontId="0" fillId="6" borderId="21" xfId="0" applyNumberFormat="1" applyFill="1" applyBorder="1" applyAlignment="1">
      <alignment horizontal="center"/>
    </xf>
    <xf numFmtId="165" fontId="0" fillId="6" borderId="20" xfId="0" applyNumberFormat="1" applyFill="1" applyBorder="1" applyAlignment="1">
      <alignment horizontal="center"/>
    </xf>
    <xf numFmtId="1" fontId="0" fillId="6" borderId="21" xfId="0" applyNumberFormat="1" applyFill="1" applyBorder="1" applyAlignment="1">
      <alignment horizontal="center"/>
    </xf>
    <xf numFmtId="164" fontId="5" fillId="6" borderId="0" xfId="0" applyNumberFormat="1" applyFont="1" applyFill="1" applyAlignment="1">
      <alignment horizontal="center"/>
    </xf>
    <xf numFmtId="164" fontId="5" fillId="6" borderId="13" xfId="0" applyNumberFormat="1" applyFont="1" applyFill="1" applyBorder="1" applyAlignment="1">
      <alignment horizontal="center"/>
    </xf>
    <xf numFmtId="164" fontId="5" fillId="6" borderId="15" xfId="0" applyNumberFormat="1" applyFont="1" applyFill="1" applyBorder="1" applyAlignment="1">
      <alignment horizontal="center"/>
    </xf>
    <xf numFmtId="164" fontId="5" fillId="6" borderId="16" xfId="0" applyNumberFormat="1" applyFont="1" applyFill="1" applyBorder="1" applyAlignment="1">
      <alignment horizontal="center"/>
    </xf>
    <xf numFmtId="1" fontId="5" fillId="4" borderId="0" xfId="0" applyNumberFormat="1" applyFont="1" applyFill="1" applyAlignment="1">
      <alignment horizontal="center"/>
    </xf>
    <xf numFmtId="1" fontId="5" fillId="4" borderId="13" xfId="0" applyNumberFormat="1" applyFont="1" applyFill="1" applyBorder="1" applyAlignment="1">
      <alignment horizontal="center"/>
    </xf>
    <xf numFmtId="1" fontId="5" fillId="4" borderId="15" xfId="0" applyNumberFormat="1" applyFont="1" applyFill="1" applyBorder="1" applyAlignment="1">
      <alignment horizontal="center"/>
    </xf>
    <xf numFmtId="1" fontId="5" fillId="4" borderId="16" xfId="0" applyNumberFormat="1" applyFont="1" applyFill="1" applyBorder="1" applyAlignment="1">
      <alignment horizontal="center"/>
    </xf>
    <xf numFmtId="1" fontId="6" fillId="5" borderId="0" xfId="0" applyNumberFormat="1" applyFont="1" applyFill="1" applyAlignment="1">
      <alignment horizontal="center"/>
    </xf>
    <xf numFmtId="1" fontId="6" fillId="5" borderId="13" xfId="0" applyNumberFormat="1" applyFont="1" applyFill="1" applyBorder="1" applyAlignment="1">
      <alignment horizontal="center"/>
    </xf>
    <xf numFmtId="1" fontId="6" fillId="5" borderId="15" xfId="0" applyNumberFormat="1" applyFont="1" applyFill="1" applyBorder="1" applyAlignment="1">
      <alignment horizontal="center"/>
    </xf>
    <xf numFmtId="1" fontId="6" fillId="5" borderId="16" xfId="0" applyNumberFormat="1" applyFont="1" applyFill="1" applyBorder="1" applyAlignment="1">
      <alignment horizontal="center"/>
    </xf>
    <xf numFmtId="0" fontId="31" fillId="0" borderId="9" xfId="0" applyFont="1" applyBorder="1" applyAlignment="1">
      <alignment horizontal="center"/>
    </xf>
    <xf numFmtId="0" fontId="31" fillId="0" borderId="10" xfId="0" applyFont="1" applyBorder="1" applyAlignment="1">
      <alignment horizontal="center"/>
    </xf>
    <xf numFmtId="0" fontId="31" fillId="0" borderId="11" xfId="0" applyFont="1" applyBorder="1" applyAlignment="1">
      <alignment horizontal="center"/>
    </xf>
    <xf numFmtId="0" fontId="32" fillId="0" borderId="0" xfId="0" applyFont="1"/>
    <xf numFmtId="0" fontId="35" fillId="0" borderId="0" xfId="0" applyFont="1"/>
    <xf numFmtId="0" fontId="32" fillId="0" borderId="0" xfId="0" applyFont="1" applyAlignment="1">
      <alignment horizontal="center"/>
    </xf>
    <xf numFmtId="0" fontId="36" fillId="0" borderId="23" xfId="0" applyFont="1" applyBorder="1" applyAlignment="1">
      <alignment horizontal="center"/>
    </xf>
    <xf numFmtId="0" fontId="31" fillId="0" borderId="20" xfId="0" applyFont="1" applyBorder="1" applyAlignment="1">
      <alignment horizontal="center"/>
    </xf>
    <xf numFmtId="0" fontId="31" fillId="0" borderId="21" xfId="0" applyFont="1" applyBorder="1" applyAlignment="1">
      <alignment horizontal="center"/>
    </xf>
    <xf numFmtId="0" fontId="37" fillId="0" borderId="17" xfId="0" applyFont="1" applyBorder="1" applyAlignment="1">
      <alignment horizontal="center"/>
    </xf>
    <xf numFmtId="0" fontId="32" fillId="4" borderId="10" xfId="0" applyFont="1" applyFill="1" applyBorder="1" applyAlignment="1">
      <alignment horizontal="center"/>
    </xf>
    <xf numFmtId="0" fontId="32" fillId="4" borderId="11" xfId="0" applyFont="1" applyFill="1" applyBorder="1" applyAlignment="1">
      <alignment horizontal="center"/>
    </xf>
    <xf numFmtId="0" fontId="37" fillId="0" borderId="22" xfId="0" applyFont="1" applyBorder="1" applyAlignment="1">
      <alignment horizontal="center"/>
    </xf>
    <xf numFmtId="0" fontId="32" fillId="4" borderId="0" xfId="0" applyFont="1" applyFill="1" applyAlignment="1">
      <alignment horizontal="center"/>
    </xf>
    <xf numFmtId="0" fontId="32" fillId="4" borderId="13" xfId="0" applyFont="1" applyFill="1" applyBorder="1" applyAlignment="1">
      <alignment horizontal="center"/>
    </xf>
    <xf numFmtId="0" fontId="37" fillId="0" borderId="18" xfId="0" applyFont="1" applyBorder="1" applyAlignment="1">
      <alignment horizontal="center"/>
    </xf>
    <xf numFmtId="0" fontId="32" fillId="4" borderId="15" xfId="0" applyFont="1" applyFill="1" applyBorder="1" applyAlignment="1">
      <alignment horizontal="center"/>
    </xf>
    <xf numFmtId="0" fontId="32" fillId="4" borderId="16" xfId="0" applyFont="1" applyFill="1" applyBorder="1" applyAlignment="1">
      <alignment horizontal="center"/>
    </xf>
    <xf numFmtId="0" fontId="31" fillId="0" borderId="0" xfId="0" applyFont="1" applyAlignment="1">
      <alignment horizontal="left"/>
    </xf>
    <xf numFmtId="0" fontId="32" fillId="0" borderId="23" xfId="0" applyFont="1" applyBorder="1" applyAlignment="1">
      <alignment horizontal="left"/>
    </xf>
    <xf numFmtId="2" fontId="31" fillId="5" borderId="19" xfId="0" applyNumberFormat="1" applyFont="1" applyFill="1" applyBorder="1" applyAlignment="1">
      <alignment horizontal="center"/>
    </xf>
    <xf numFmtId="2" fontId="31" fillId="5" borderId="20" xfId="0" applyNumberFormat="1" applyFont="1" applyFill="1" applyBorder="1" applyAlignment="1">
      <alignment horizontal="center"/>
    </xf>
    <xf numFmtId="2" fontId="31" fillId="5" borderId="21" xfId="0" applyNumberFormat="1" applyFont="1" applyFill="1" applyBorder="1" applyAlignment="1">
      <alignment horizontal="center"/>
    </xf>
    <xf numFmtId="2" fontId="32" fillId="6" borderId="19" xfId="0" applyNumberFormat="1" applyFont="1" applyFill="1" applyBorder="1" applyAlignment="1">
      <alignment horizontal="center"/>
    </xf>
    <xf numFmtId="2" fontId="32" fillId="6" borderId="20" xfId="0" applyNumberFormat="1" applyFont="1" applyFill="1" applyBorder="1" applyAlignment="1">
      <alignment horizontal="center"/>
    </xf>
    <xf numFmtId="2" fontId="32" fillId="6" borderId="21" xfId="0" applyNumberFormat="1" applyFont="1" applyFill="1" applyBorder="1" applyAlignment="1">
      <alignment horizontal="center"/>
    </xf>
    <xf numFmtId="0" fontId="32" fillId="0" borderId="17" xfId="0" applyFont="1" applyBorder="1" applyAlignment="1">
      <alignment horizontal="left"/>
    </xf>
    <xf numFmtId="0" fontId="32" fillId="4" borderId="9" xfId="0" applyFont="1" applyFill="1" applyBorder="1" applyAlignment="1">
      <alignment horizontal="center"/>
    </xf>
    <xf numFmtId="0" fontId="32" fillId="6" borderId="17" xfId="0" applyFont="1" applyFill="1" applyBorder="1" applyAlignment="1">
      <alignment horizontal="center"/>
    </xf>
    <xf numFmtId="0" fontId="32" fillId="0" borderId="22" xfId="0" applyFont="1" applyBorder="1" applyAlignment="1">
      <alignment horizontal="left"/>
    </xf>
    <xf numFmtId="0" fontId="32" fillId="4" borderId="12" xfId="0" applyFont="1" applyFill="1" applyBorder="1" applyAlignment="1">
      <alignment horizontal="center"/>
    </xf>
    <xf numFmtId="2" fontId="32" fillId="6" borderId="22" xfId="0" applyNumberFormat="1" applyFont="1" applyFill="1" applyBorder="1" applyAlignment="1">
      <alignment horizontal="center"/>
    </xf>
    <xf numFmtId="0" fontId="32" fillId="0" borderId="18" xfId="0" applyFont="1" applyBorder="1"/>
    <xf numFmtId="0" fontId="32" fillId="4" borderId="14" xfId="0" applyFont="1" applyFill="1" applyBorder="1" applyAlignment="1">
      <alignment horizontal="center"/>
    </xf>
    <xf numFmtId="2" fontId="32" fillId="6" borderId="18" xfId="0" applyNumberFormat="1" applyFont="1" applyFill="1" applyBorder="1" applyAlignment="1">
      <alignment horizontal="center"/>
    </xf>
    <xf numFmtId="0" fontId="32" fillId="4" borderId="17" xfId="0" applyFont="1" applyFill="1" applyBorder="1" applyAlignment="1">
      <alignment horizontal="center"/>
    </xf>
    <xf numFmtId="0" fontId="32" fillId="4" borderId="22" xfId="0" applyFont="1" applyFill="1" applyBorder="1" applyAlignment="1">
      <alignment horizontal="center"/>
    </xf>
    <xf numFmtId="0" fontId="32" fillId="4" borderId="18" xfId="0" applyFont="1" applyFill="1" applyBorder="1" applyAlignment="1">
      <alignment horizontal="center"/>
    </xf>
    <xf numFmtId="0" fontId="31" fillId="0" borderId="0" xfId="0" applyFont="1"/>
    <xf numFmtId="165" fontId="31" fillId="3" borderId="0" xfId="0" applyNumberFormat="1" applyFont="1" applyFill="1" applyAlignment="1">
      <alignment horizontal="center"/>
    </xf>
    <xf numFmtId="0" fontId="32" fillId="0" borderId="19" xfId="0" applyFont="1" applyBorder="1" applyAlignment="1">
      <alignment horizontal="center"/>
    </xf>
    <xf numFmtId="0" fontId="41" fillId="0" borderId="0" xfId="0" applyFont="1"/>
    <xf numFmtId="0" fontId="15" fillId="0" borderId="17" xfId="0" applyFont="1" applyBorder="1" applyAlignment="1">
      <alignment horizontal="center" vertical="center"/>
    </xf>
    <xf numFmtId="2" fontId="0" fillId="6" borderId="22" xfId="0" applyNumberFormat="1" applyFill="1" applyBorder="1" applyAlignment="1">
      <alignment horizontal="center"/>
    </xf>
    <xf numFmtId="2" fontId="0" fillId="6" borderId="13" xfId="0" applyNumberFormat="1" applyFill="1" applyBorder="1" applyAlignment="1">
      <alignment horizontal="center"/>
    </xf>
    <xf numFmtId="2" fontId="0" fillId="6" borderId="18" xfId="0" applyNumberFormat="1" applyFill="1" applyBorder="1" applyAlignment="1">
      <alignment horizontal="center"/>
    </xf>
    <xf numFmtId="2" fontId="0" fillId="6" borderId="16" xfId="0" applyNumberFormat="1" applyFill="1" applyBorder="1" applyAlignment="1">
      <alignment horizontal="center"/>
    </xf>
    <xf numFmtId="0" fontId="15" fillId="0" borderId="11" xfId="0" applyFont="1" applyBorder="1" applyAlignment="1">
      <alignment horizontal="center" vertical="center" wrapText="1"/>
    </xf>
    <xf numFmtId="0" fontId="12" fillId="0" borderId="9" xfId="0" applyFont="1" applyBorder="1"/>
    <xf numFmtId="0" fontId="12" fillId="0" borderId="19" xfId="0" applyFont="1" applyBorder="1"/>
    <xf numFmtId="0" fontId="0" fillId="0" borderId="24" xfId="0" applyBorder="1" applyAlignment="1">
      <alignment horizontal="center"/>
    </xf>
    <xf numFmtId="0" fontId="0" fillId="4" borderId="11" xfId="0" applyFill="1" applyBorder="1" applyAlignment="1">
      <alignment horizontal="center"/>
    </xf>
    <xf numFmtId="0" fontId="0" fillId="4" borderId="16" xfId="0" applyFill="1" applyBorder="1" applyAlignment="1">
      <alignment horizontal="center"/>
    </xf>
    <xf numFmtId="0" fontId="0" fillId="0" borderId="22" xfId="0" applyBorder="1" applyAlignment="1">
      <alignment horizontal="center"/>
    </xf>
    <xf numFmtId="2" fontId="0" fillId="0" borderId="13" xfId="0" applyNumberFormat="1" applyBorder="1" applyAlignment="1">
      <alignment horizontal="center"/>
    </xf>
    <xf numFmtId="2" fontId="0" fillId="0" borderId="16" xfId="0" applyNumberFormat="1" applyBorder="1" applyAlignment="1">
      <alignment horizontal="center"/>
    </xf>
    <xf numFmtId="2" fontId="0" fillId="0" borderId="0" xfId="0" applyNumberFormat="1" applyAlignment="1">
      <alignment horizontal="center"/>
    </xf>
    <xf numFmtId="2" fontId="0" fillId="4" borderId="11" xfId="0" applyNumberFormat="1" applyFill="1" applyBorder="1" applyAlignment="1">
      <alignment horizontal="center"/>
    </xf>
    <xf numFmtId="2" fontId="0" fillId="3" borderId="21" xfId="0" applyNumberFormat="1" applyFill="1" applyBorder="1" applyAlignment="1">
      <alignment horizontal="center"/>
    </xf>
    <xf numFmtId="2" fontId="0" fillId="4" borderId="21" xfId="0" applyNumberFormat="1" applyFill="1" applyBorder="1" applyAlignment="1">
      <alignment horizontal="center"/>
    </xf>
    <xf numFmtId="0" fontId="0" fillId="0" borderId="23" xfId="0" applyBorder="1"/>
    <xf numFmtId="0" fontId="0" fillId="4" borderId="22" xfId="0" applyFill="1" applyBorder="1" applyAlignment="1">
      <alignment horizontal="center"/>
    </xf>
    <xf numFmtId="0" fontId="0" fillId="4" borderId="23" xfId="0"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4" borderId="12" xfId="0" applyFill="1" applyBorder="1" applyAlignment="1">
      <alignment horizontal="center"/>
    </xf>
    <xf numFmtId="0" fontId="0" fillId="4" borderId="13" xfId="0" applyFill="1" applyBorder="1" applyAlignment="1">
      <alignment horizontal="center"/>
    </xf>
    <xf numFmtId="0" fontId="0" fillId="4" borderId="14" xfId="0" applyFill="1" applyBorder="1" applyAlignment="1">
      <alignment horizontal="center"/>
    </xf>
    <xf numFmtId="0" fontId="0" fillId="4" borderId="15" xfId="0" applyFill="1" applyBorder="1" applyAlignment="1">
      <alignment horizontal="center"/>
    </xf>
    <xf numFmtId="0" fontId="41" fillId="0" borderId="17" xfId="0" applyFont="1" applyBorder="1"/>
    <xf numFmtId="0" fontId="41" fillId="0" borderId="22" xfId="0" applyFont="1" applyBorder="1"/>
    <xf numFmtId="0" fontId="41" fillId="0" borderId="18" xfId="0" applyFont="1" applyBorder="1"/>
    <xf numFmtId="2" fontId="0" fillId="6" borderId="14" xfId="0" applyNumberFormat="1" applyFill="1" applyBorder="1" applyAlignment="1">
      <alignment horizontal="center"/>
    </xf>
    <xf numFmtId="2" fontId="0" fillId="6" borderId="15" xfId="0" applyNumberFormat="1" applyFill="1" applyBorder="1" applyAlignment="1">
      <alignment horizontal="center"/>
    </xf>
    <xf numFmtId="2" fontId="0" fillId="6" borderId="0" xfId="0" applyNumberFormat="1" applyFill="1" applyAlignment="1">
      <alignment horizontal="center"/>
    </xf>
    <xf numFmtId="165" fontId="0" fillId="6" borderId="0" xfId="0" applyNumberFormat="1" applyFill="1" applyAlignment="1">
      <alignment horizontal="center"/>
    </xf>
    <xf numFmtId="0" fontId="7" fillId="0" borderId="22" xfId="0" applyFont="1" applyBorder="1" applyAlignment="1">
      <alignment horizontal="center" vertical="center"/>
    </xf>
    <xf numFmtId="0" fontId="7" fillId="0" borderId="18" xfId="0" applyFont="1" applyBorder="1" applyAlignment="1">
      <alignment horizontal="center" vertical="center"/>
    </xf>
    <xf numFmtId="0" fontId="12" fillId="0" borderId="14" xfId="0" applyFont="1" applyBorder="1"/>
    <xf numFmtId="0" fontId="43" fillId="0" borderId="15" xfId="0" applyFont="1" applyBorder="1" applyAlignment="1">
      <alignment horizontal="center" vertical="center"/>
    </xf>
    <xf numFmtId="0" fontId="12" fillId="0" borderId="16" xfId="0" applyFont="1" applyBorder="1"/>
    <xf numFmtId="2" fontId="0" fillId="6" borderId="23" xfId="0" applyNumberFormat="1" applyFill="1" applyBorder="1" applyAlignment="1">
      <alignment horizontal="center"/>
    </xf>
    <xf numFmtId="2" fontId="0" fillId="6" borderId="17" xfId="0" applyNumberFormat="1" applyFill="1" applyBorder="1" applyAlignment="1">
      <alignment horizontal="center"/>
    </xf>
    <xf numFmtId="0" fontId="0" fillId="5" borderId="19" xfId="0" applyFill="1" applyBorder="1" applyAlignment="1">
      <alignment horizontal="center"/>
    </xf>
    <xf numFmtId="0" fontId="0" fillId="5" borderId="20" xfId="0" applyFill="1" applyBorder="1" applyAlignment="1">
      <alignment horizontal="center"/>
    </xf>
    <xf numFmtId="0" fontId="0" fillId="5" borderId="21" xfId="0" applyFill="1" applyBorder="1" applyAlignment="1">
      <alignment horizontal="center"/>
    </xf>
    <xf numFmtId="0" fontId="32" fillId="0" borderId="12" xfId="0" applyFont="1" applyBorder="1" applyAlignment="1">
      <alignment horizontal="center"/>
    </xf>
    <xf numFmtId="1" fontId="0" fillId="0" borderId="15" xfId="0" applyNumberFormat="1" applyBorder="1" applyAlignment="1">
      <alignment horizontal="center"/>
    </xf>
    <xf numFmtId="2" fontId="12" fillId="0" borderId="19" xfId="0" applyNumberFormat="1" applyFont="1" applyBorder="1" applyAlignment="1">
      <alignment horizontal="center"/>
    </xf>
    <xf numFmtId="0" fontId="12" fillId="0" borderId="20" xfId="0" quotePrefix="1" applyFont="1" applyBorder="1" applyAlignment="1">
      <alignment horizontal="center"/>
    </xf>
    <xf numFmtId="2" fontId="12" fillId="0" borderId="20" xfId="0" applyNumberFormat="1" applyFont="1" applyBorder="1" applyAlignment="1">
      <alignment horizontal="center"/>
    </xf>
    <xf numFmtId="0" fontId="12" fillId="0" borderId="20" xfId="0" applyFont="1" applyBorder="1" applyAlignment="1">
      <alignment horizontal="center"/>
    </xf>
    <xf numFmtId="0" fontId="15" fillId="0" borderId="20" xfId="0" applyFont="1" applyBorder="1" applyAlignment="1">
      <alignment horizontal="center" vertical="center"/>
    </xf>
    <xf numFmtId="0" fontId="15" fillId="0" borderId="21" xfId="0" applyFont="1" applyBorder="1" applyAlignment="1">
      <alignment horizontal="center" vertical="center"/>
    </xf>
    <xf numFmtId="2" fontId="0" fillId="0" borderId="22" xfId="0" applyNumberFormat="1" applyBorder="1" applyAlignment="1">
      <alignment horizontal="center"/>
    </xf>
    <xf numFmtId="2" fontId="0" fillId="0" borderId="18" xfId="0" applyNumberFormat="1" applyBorder="1" applyAlignment="1">
      <alignment horizontal="center"/>
    </xf>
    <xf numFmtId="2" fontId="0" fillId="0" borderId="24" xfId="0" applyNumberFormat="1" applyBorder="1" applyAlignment="1">
      <alignment horizontal="center"/>
    </xf>
    <xf numFmtId="2" fontId="44" fillId="0" borderId="0" xfId="0" applyNumberFormat="1" applyFont="1" applyAlignment="1">
      <alignment horizontal="center"/>
    </xf>
    <xf numFmtId="2" fontId="44" fillId="0" borderId="13" xfId="0" quotePrefix="1" applyNumberFormat="1" applyFont="1" applyBorder="1" applyAlignment="1">
      <alignment horizontal="center"/>
    </xf>
    <xf numFmtId="0" fontId="44" fillId="0" borderId="0" xfId="0" applyFont="1" applyAlignment="1">
      <alignment horizontal="center"/>
    </xf>
    <xf numFmtId="0" fontId="44" fillId="0" borderId="0" xfId="0" applyFont="1"/>
    <xf numFmtId="2" fontId="45" fillId="0" borderId="15" xfId="0" applyNumberFormat="1" applyFont="1" applyBorder="1" applyAlignment="1">
      <alignment horizontal="center"/>
    </xf>
    <xf numFmtId="2" fontId="45" fillId="0" borderId="16" xfId="0" applyNumberFormat="1" applyFont="1" applyBorder="1" applyAlignment="1">
      <alignment horizontal="center"/>
    </xf>
    <xf numFmtId="0" fontId="45" fillId="0" borderId="0" xfId="0" applyFont="1" applyAlignment="1">
      <alignment horizontal="center"/>
    </xf>
    <xf numFmtId="0" fontId="45" fillId="0" borderId="0" xfId="0" applyFont="1"/>
    <xf numFmtId="0" fontId="33" fillId="7" borderId="0" xfId="0" applyFont="1" applyFill="1" applyAlignment="1">
      <alignment horizontal="center"/>
    </xf>
    <xf numFmtId="0" fontId="5" fillId="0" borderId="12"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9" xfId="0" applyFont="1" applyBorder="1" applyAlignment="1">
      <alignment horizontal="center" vertical="center" wrapText="1"/>
    </xf>
    <xf numFmtId="2" fontId="12" fillId="3" borderId="0" xfId="0" applyNumberFormat="1" applyFont="1" applyFill="1" applyAlignment="1">
      <alignment horizontal="center"/>
    </xf>
    <xf numFmtId="0" fontId="6" fillId="0" borderId="9"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0" xfId="0" applyFont="1" applyAlignment="1">
      <alignment horizontal="center" vertical="center" wrapText="1"/>
    </xf>
    <xf numFmtId="0" fontId="31" fillId="7" borderId="0" xfId="0" applyFont="1" applyFill="1" applyAlignment="1">
      <alignment horizontal="center"/>
    </xf>
    <xf numFmtId="0" fontId="12" fillId="0" borderId="9" xfId="0" applyFont="1" applyBorder="1" applyAlignment="1">
      <alignment horizontal="center"/>
    </xf>
    <xf numFmtId="0" fontId="12" fillId="0" borderId="10" xfId="0" applyFont="1" applyBorder="1" applyAlignment="1">
      <alignment horizontal="center"/>
    </xf>
    <xf numFmtId="0" fontId="12" fillId="0" borderId="11" xfId="0" applyFont="1" applyBorder="1" applyAlignment="1">
      <alignment horizont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2" fillId="0" borderId="0" xfId="0" applyFont="1" applyAlignment="1">
      <alignment horizontal="center" wrapText="1"/>
    </xf>
    <xf numFmtId="0" fontId="0" fillId="4" borderId="0" xfId="0" applyFill="1" applyAlignment="1">
      <alignment horizontal="center"/>
    </xf>
    <xf numFmtId="0" fontId="42" fillId="0" borderId="17" xfId="0" applyFont="1" applyBorder="1" applyAlignment="1">
      <alignment horizontal="center" vertical="center"/>
    </xf>
    <xf numFmtId="0" fontId="42" fillId="0" borderId="18" xfId="0" applyFont="1" applyBorder="1" applyAlignment="1">
      <alignment horizontal="center" vertical="center"/>
    </xf>
    <xf numFmtId="0" fontId="30" fillId="0" borderId="0" xfId="0" applyFont="1" applyAlignment="1">
      <alignment horizontal="center"/>
    </xf>
    <xf numFmtId="0" fontId="12" fillId="3" borderId="0" xfId="0" applyFont="1" applyFill="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16" fillId="0" borderId="9" xfId="0" applyFont="1" applyBorder="1" applyAlignment="1">
      <alignment horizontal="center" vertical="center" wrapText="1"/>
    </xf>
    <xf numFmtId="0" fontId="16" fillId="0" borderId="12"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3" xfId="0" applyFont="1" applyBorder="1" applyAlignment="1">
      <alignment horizontal="center" vertical="center" wrapText="1"/>
    </xf>
    <xf numFmtId="0" fontId="12" fillId="2" borderId="19" xfId="0" applyFont="1" applyFill="1" applyBorder="1" applyAlignment="1">
      <alignment horizontal="center"/>
    </xf>
    <xf numFmtId="0" fontId="12" fillId="2" borderId="20" xfId="0" applyFont="1" applyFill="1" applyBorder="1" applyAlignment="1">
      <alignment horizontal="center"/>
    </xf>
    <xf numFmtId="0" fontId="12" fillId="2" borderId="21" xfId="0" applyFont="1" applyFill="1" applyBorder="1" applyAlignment="1">
      <alignment horizontal="center"/>
    </xf>
    <xf numFmtId="0" fontId="0" fillId="5" borderId="19" xfId="0" applyFill="1" applyBorder="1" applyAlignment="1">
      <alignment horizontal="center"/>
    </xf>
    <xf numFmtId="0" fontId="0" fillId="5" borderId="20" xfId="0" applyFill="1" applyBorder="1" applyAlignment="1">
      <alignment horizontal="center"/>
    </xf>
    <xf numFmtId="0" fontId="0" fillId="5" borderId="21" xfId="0" applyFill="1" applyBorder="1" applyAlignment="1">
      <alignment horizontal="center"/>
    </xf>
    <xf numFmtId="0" fontId="0" fillId="3" borderId="19" xfId="0" applyFill="1" applyBorder="1" applyAlignment="1">
      <alignment horizontal="center"/>
    </xf>
    <xf numFmtId="0" fontId="0" fillId="3" borderId="2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533850230903417E-2"/>
          <c:y val="4.1980973033009607E-2"/>
          <c:w val="0.85935431112062199"/>
          <c:h val="0.91027021532603014"/>
        </c:manualLayout>
      </c:layout>
      <c:scatterChart>
        <c:scatterStyle val="lineMarker"/>
        <c:varyColors val="0"/>
        <c:ser>
          <c:idx val="0"/>
          <c:order val="0"/>
          <c:spPr>
            <a:ln w="19050" cap="rnd">
              <a:noFill/>
              <a:round/>
            </a:ln>
            <a:effectLst/>
          </c:spPr>
          <c:marker>
            <c:symbol val="circle"/>
            <c:size val="5"/>
            <c:spPr>
              <a:solidFill>
                <a:schemeClr val="accent2"/>
              </a:solidFill>
              <a:ln w="9525">
                <a:solidFill>
                  <a:schemeClr val="accent2"/>
                </a:solidFill>
              </a:ln>
              <a:effectLst/>
            </c:spPr>
          </c:marker>
          <c:dLbls>
            <c:dLbl>
              <c:idx val="0"/>
              <c:tx>
                <c:rich>
                  <a:bodyPr/>
                  <a:lstStyle/>
                  <a:p>
                    <a:fld id="{6C67FBD6-1116-43B1-88F0-ED23244EC437}"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29A-4710-BF1E-9BFB7AF4948A}"/>
                </c:ext>
              </c:extLst>
            </c:dLbl>
            <c:dLbl>
              <c:idx val="1"/>
              <c:tx>
                <c:rich>
                  <a:bodyPr/>
                  <a:lstStyle/>
                  <a:p>
                    <a:fld id="{3C6185BA-0E12-45E1-BF0E-B781F9865B21}"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29A-4710-BF1E-9BFB7AF4948A}"/>
                </c:ext>
              </c:extLst>
            </c:dLbl>
            <c:dLbl>
              <c:idx val="2"/>
              <c:tx>
                <c:rich>
                  <a:bodyPr/>
                  <a:lstStyle/>
                  <a:p>
                    <a:fld id="{50F52E0E-0B75-44AD-AFEC-18202C086B6D}"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29A-4710-BF1E-9BFB7AF4948A}"/>
                </c:ext>
              </c:extLst>
            </c:dLbl>
            <c:dLbl>
              <c:idx val="3"/>
              <c:tx>
                <c:rich>
                  <a:bodyPr/>
                  <a:lstStyle/>
                  <a:p>
                    <a:fld id="{13916D5F-04E8-417A-B9DC-1CA25F73D280}"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29A-4710-BF1E-9BFB7AF4948A}"/>
                </c:ext>
              </c:extLst>
            </c:dLbl>
            <c:dLbl>
              <c:idx val="4"/>
              <c:tx>
                <c:rich>
                  <a:bodyPr/>
                  <a:lstStyle/>
                  <a:p>
                    <a:fld id="{86F47D5B-A915-4DE5-8E39-1C87828090E8}"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29A-4710-BF1E-9BFB7AF4948A}"/>
                </c:ext>
              </c:extLst>
            </c:dLbl>
            <c:dLbl>
              <c:idx val="5"/>
              <c:tx>
                <c:rich>
                  <a:bodyPr/>
                  <a:lstStyle/>
                  <a:p>
                    <a:fld id="{9C2F97FF-B2CD-4B92-8AAD-9C6210D8DD7E}"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29A-4710-BF1E-9BFB7AF4948A}"/>
                </c:ext>
              </c:extLst>
            </c:dLbl>
            <c:dLbl>
              <c:idx val="6"/>
              <c:tx>
                <c:rich>
                  <a:bodyPr/>
                  <a:lstStyle/>
                  <a:p>
                    <a:fld id="{634DE765-1FC2-4B25-A006-E8B68CAB570C}"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29A-4710-BF1E-9BFB7AF4948A}"/>
                </c:ext>
              </c:extLst>
            </c:dLbl>
            <c:dLbl>
              <c:idx val="7"/>
              <c:tx>
                <c:rich>
                  <a:bodyPr/>
                  <a:lstStyle/>
                  <a:p>
                    <a:fld id="{1A0B7937-EEDB-4193-83E5-E5E81481924A}"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29A-4710-BF1E-9BFB7AF4948A}"/>
                </c:ext>
              </c:extLst>
            </c:dLbl>
            <c:dLbl>
              <c:idx val="8"/>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0-81AD-476C-ADA9-931D211258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'Problem 3'!$D$52:$L$52</c:f>
              <c:numCache>
                <c:formatCode>General</c:formatCode>
                <c:ptCount val="9"/>
                <c:pt idx="0">
                  <c:v>204</c:v>
                </c:pt>
                <c:pt idx="1">
                  <c:v>281</c:v>
                </c:pt>
                <c:pt idx="2">
                  <c:v>234</c:v>
                </c:pt>
                <c:pt idx="3">
                  <c:v>224</c:v>
                </c:pt>
                <c:pt idx="4">
                  <c:v>243</c:v>
                </c:pt>
                <c:pt idx="5">
                  <c:v>189</c:v>
                </c:pt>
                <c:pt idx="6">
                  <c:v>220</c:v>
                </c:pt>
                <c:pt idx="7">
                  <c:v>128</c:v>
                </c:pt>
                <c:pt idx="8">
                  <c:v>159.68</c:v>
                </c:pt>
              </c:numCache>
            </c:numRef>
          </c:xVal>
          <c:yVal>
            <c:numRef>
              <c:f>'Problem 3'!$D$53:$L$53</c:f>
              <c:numCache>
                <c:formatCode>General</c:formatCode>
                <c:ptCount val="9"/>
                <c:pt idx="0">
                  <c:v>25</c:v>
                </c:pt>
                <c:pt idx="1">
                  <c:v>69</c:v>
                </c:pt>
                <c:pt idx="2">
                  <c:v>322</c:v>
                </c:pt>
                <c:pt idx="3">
                  <c:v>220</c:v>
                </c:pt>
                <c:pt idx="4">
                  <c:v>186</c:v>
                </c:pt>
                <c:pt idx="5">
                  <c:v>185</c:v>
                </c:pt>
                <c:pt idx="6">
                  <c:v>123</c:v>
                </c:pt>
                <c:pt idx="7">
                  <c:v>72</c:v>
                </c:pt>
                <c:pt idx="8">
                  <c:v>91.6</c:v>
                </c:pt>
              </c:numCache>
            </c:numRef>
          </c:yVal>
          <c:smooth val="0"/>
          <c:extLst>
            <c:ext xmlns:c15="http://schemas.microsoft.com/office/drawing/2012/chart" uri="{02D57815-91ED-43cb-92C2-25804820EDAC}">
              <c15:datalabelsRange>
                <c15:f>'Problem 3'!$D$50:$K$50</c15:f>
                <c15:dlblRangeCache>
                  <c:ptCount val="8"/>
                  <c:pt idx="0">
                    <c:v>Land base  1</c:v>
                  </c:pt>
                  <c:pt idx="1">
                    <c:v>Land base 2</c:v>
                  </c:pt>
                  <c:pt idx="2">
                    <c:v>Norne</c:v>
                  </c:pt>
                  <c:pt idx="3">
                    <c:v>Heidrun</c:v>
                  </c:pt>
                  <c:pt idx="4">
                    <c:v>Midgard</c:v>
                  </c:pt>
                  <c:pt idx="5">
                    <c:v>Smorbukk</c:v>
                  </c:pt>
                  <c:pt idx="6">
                    <c:v>Draugen</c:v>
                  </c:pt>
                  <c:pt idx="7">
                    <c:v>Ormen Lange</c:v>
                  </c:pt>
                </c15:dlblRangeCache>
              </c15:datalabelsRange>
            </c:ext>
            <c:ext xmlns:c16="http://schemas.microsoft.com/office/drawing/2014/chart" uri="{C3380CC4-5D6E-409C-BE32-E72D297353CC}">
              <c16:uniqueId val="{00000000-A29A-4710-BF1E-9BFB7AF4948A}"/>
            </c:ext>
          </c:extLst>
        </c:ser>
        <c:dLbls>
          <c:showLegendKey val="0"/>
          <c:showVal val="0"/>
          <c:showCatName val="0"/>
          <c:showSerName val="0"/>
          <c:showPercent val="0"/>
          <c:showBubbleSize val="0"/>
        </c:dLbls>
        <c:axId val="495708111"/>
        <c:axId val="495707279"/>
      </c:scatterChart>
      <c:valAx>
        <c:axId val="495708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707279"/>
        <c:crosses val="autoZero"/>
        <c:crossBetween val="midCat"/>
      </c:valAx>
      <c:valAx>
        <c:axId val="49570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708111"/>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new customers obtained for each media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'Problem 4'!$P$19</c:f>
              <c:strCache>
                <c:ptCount val="1"/>
                <c:pt idx="0">
                  <c:v>TV</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'Problem 4'!$O$20:$O$31</c:f>
              <c:numCache>
                <c:formatCode>General</c:formatCode>
                <c:ptCount val="12"/>
                <c:pt idx="0">
                  <c:v>0</c:v>
                </c:pt>
                <c:pt idx="1">
                  <c:v>10000</c:v>
                </c:pt>
                <c:pt idx="2">
                  <c:v>20000</c:v>
                </c:pt>
                <c:pt idx="3">
                  <c:v>30000</c:v>
                </c:pt>
                <c:pt idx="4">
                  <c:v>35000</c:v>
                </c:pt>
                <c:pt idx="5">
                  <c:v>40000</c:v>
                </c:pt>
                <c:pt idx="6">
                  <c:v>50000</c:v>
                </c:pt>
                <c:pt idx="7">
                  <c:v>60000</c:v>
                </c:pt>
                <c:pt idx="8">
                  <c:v>70000</c:v>
                </c:pt>
                <c:pt idx="9">
                  <c:v>80000</c:v>
                </c:pt>
                <c:pt idx="10">
                  <c:v>90000</c:v>
                </c:pt>
                <c:pt idx="11">
                  <c:v>100000</c:v>
                </c:pt>
              </c:numCache>
            </c:numRef>
          </c:xVal>
          <c:yVal>
            <c:numRef>
              <c:f>'Problem 4'!$P$20:$P$31</c:f>
              <c:numCache>
                <c:formatCode>0.00</c:formatCode>
                <c:ptCount val="12"/>
                <c:pt idx="0">
                  <c:v>0</c:v>
                </c:pt>
                <c:pt idx="1">
                  <c:v>446.65510086995437</c:v>
                </c:pt>
                <c:pt idx="2">
                  <c:v>873.93783735477246</c:v>
                </c:pt>
                <c:pt idx="3">
                  <c:v>1265.6970157500236</c:v>
                </c:pt>
                <c:pt idx="4">
                  <c:v>1444.6493950929244</c:v>
                </c:pt>
                <c:pt idx="5">
                  <c:v>1611.1487009941056</c:v>
                </c:pt>
                <c:pt idx="6">
                  <c:v>1905.4468571618618</c:v>
                </c:pt>
                <c:pt idx="7">
                  <c:v>2148.8936105970733</c:v>
                </c:pt>
                <c:pt idx="8">
                  <c:v>2345.419072826322</c:v>
                </c:pt>
                <c:pt idx="9">
                  <c:v>2500.9638210364656</c:v>
                </c:pt>
                <c:pt idx="10">
                  <c:v>2622.1598636580211</c:v>
                </c:pt>
                <c:pt idx="11">
                  <c:v>2715.4447609345998</c:v>
                </c:pt>
              </c:numCache>
            </c:numRef>
          </c:yVal>
          <c:smooth val="0"/>
          <c:extLst>
            <c:ext xmlns:c16="http://schemas.microsoft.com/office/drawing/2014/chart" uri="{C3380CC4-5D6E-409C-BE32-E72D297353CC}">
              <c16:uniqueId val="{00000000-BC90-4177-BB90-B57F7B6B4693}"/>
            </c:ext>
          </c:extLst>
        </c:ser>
        <c:ser>
          <c:idx val="1"/>
          <c:order val="1"/>
          <c:tx>
            <c:strRef>
              <c:f>'Problem 4'!$Q$19</c:f>
              <c:strCache>
                <c:ptCount val="1"/>
                <c:pt idx="0">
                  <c:v>Podcasts</c:v>
                </c:pt>
              </c:strCache>
            </c:strRef>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'Problem 4'!$O$20:$O$31</c:f>
              <c:numCache>
                <c:formatCode>General</c:formatCode>
                <c:ptCount val="12"/>
                <c:pt idx="0">
                  <c:v>0</c:v>
                </c:pt>
                <c:pt idx="1">
                  <c:v>10000</c:v>
                </c:pt>
                <c:pt idx="2">
                  <c:v>20000</c:v>
                </c:pt>
                <c:pt idx="3">
                  <c:v>30000</c:v>
                </c:pt>
                <c:pt idx="4">
                  <c:v>35000</c:v>
                </c:pt>
                <c:pt idx="5">
                  <c:v>40000</c:v>
                </c:pt>
                <c:pt idx="6">
                  <c:v>50000</c:v>
                </c:pt>
                <c:pt idx="7">
                  <c:v>60000</c:v>
                </c:pt>
                <c:pt idx="8">
                  <c:v>70000</c:v>
                </c:pt>
                <c:pt idx="9">
                  <c:v>80000</c:v>
                </c:pt>
                <c:pt idx="10">
                  <c:v>90000</c:v>
                </c:pt>
                <c:pt idx="11">
                  <c:v>100000</c:v>
                </c:pt>
              </c:numCache>
            </c:numRef>
          </c:xVal>
          <c:yVal>
            <c:numRef>
              <c:f>'Problem 4'!$Q$20:$Q$31</c:f>
              <c:numCache>
                <c:formatCode>0.00</c:formatCode>
                <c:ptCount val="12"/>
                <c:pt idx="0">
                  <c:v>0</c:v>
                </c:pt>
                <c:pt idx="1">
                  <c:v>612.29665600927319</c:v>
                </c:pt>
                <c:pt idx="2">
                  <c:v>1155.2928931500246</c:v>
                </c:pt>
                <c:pt idx="3">
                  <c:v>1587.8723809682183</c:v>
                </c:pt>
                <c:pt idx="4">
                  <c:v>1759.7640098415532</c:v>
                </c:pt>
                <c:pt idx="5">
                  <c:v>1903.9853898894125</c:v>
                </c:pt>
                <c:pt idx="6">
                  <c:v>2120.709099893782</c:v>
                </c:pt>
                <c:pt idx="7">
                  <c:v>2262.870634112166</c:v>
                </c:pt>
                <c:pt idx="8">
                  <c:v>2353.438846243218</c:v>
                </c:pt>
                <c:pt idx="9">
                  <c:v>2410.0689501895422</c:v>
                </c:pt>
                <c:pt idx="10">
                  <c:v>2445.0652868470343</c:v>
                </c:pt>
                <c:pt idx="11">
                  <c:v>2466.5357453785755</c:v>
                </c:pt>
              </c:numCache>
            </c:numRef>
          </c:yVal>
          <c:smooth val="0"/>
          <c:extLst>
            <c:ext xmlns:c16="http://schemas.microsoft.com/office/drawing/2014/chart" uri="{C3380CC4-5D6E-409C-BE32-E72D297353CC}">
              <c16:uniqueId val="{00000001-BC90-4177-BB90-B57F7B6B4693}"/>
            </c:ext>
          </c:extLst>
        </c:ser>
        <c:ser>
          <c:idx val="2"/>
          <c:order val="2"/>
          <c:tx>
            <c:strRef>
              <c:f>'Problem 4'!$R$19</c:f>
              <c:strCache>
                <c:ptCount val="1"/>
                <c:pt idx="0">
                  <c:v>Radio</c:v>
                </c:pt>
              </c:strCache>
            </c:strRef>
          </c:tx>
          <c:spPr>
            <a:ln w="95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numRef>
              <c:f>'Problem 4'!$O$20:$O$31</c:f>
              <c:numCache>
                <c:formatCode>General</c:formatCode>
                <c:ptCount val="12"/>
                <c:pt idx="0">
                  <c:v>0</c:v>
                </c:pt>
                <c:pt idx="1">
                  <c:v>10000</c:v>
                </c:pt>
                <c:pt idx="2">
                  <c:v>20000</c:v>
                </c:pt>
                <c:pt idx="3">
                  <c:v>30000</c:v>
                </c:pt>
                <c:pt idx="4">
                  <c:v>35000</c:v>
                </c:pt>
                <c:pt idx="5">
                  <c:v>40000</c:v>
                </c:pt>
                <c:pt idx="6">
                  <c:v>50000</c:v>
                </c:pt>
                <c:pt idx="7">
                  <c:v>60000</c:v>
                </c:pt>
                <c:pt idx="8">
                  <c:v>70000</c:v>
                </c:pt>
                <c:pt idx="9">
                  <c:v>80000</c:v>
                </c:pt>
                <c:pt idx="10">
                  <c:v>90000</c:v>
                </c:pt>
                <c:pt idx="11">
                  <c:v>100000</c:v>
                </c:pt>
              </c:numCache>
            </c:numRef>
          </c:xVal>
          <c:yVal>
            <c:numRef>
              <c:f>'Problem 4'!$R$20:$R$31</c:f>
              <c:numCache>
                <c:formatCode>0.00</c:formatCode>
                <c:ptCount val="12"/>
                <c:pt idx="0">
                  <c:v>0</c:v>
                </c:pt>
                <c:pt idx="1">
                  <c:v>367.37799360556369</c:v>
                </c:pt>
                <c:pt idx="2">
                  <c:v>693.17573589001449</c:v>
                </c:pt>
                <c:pt idx="3">
                  <c:v>952.72342858093089</c:v>
                </c:pt>
                <c:pt idx="4">
                  <c:v>1055.8584059049317</c:v>
                </c:pt>
                <c:pt idx="5">
                  <c:v>1142.3912339336471</c:v>
                </c:pt>
                <c:pt idx="6">
                  <c:v>1272.4254599362694</c:v>
                </c:pt>
                <c:pt idx="7">
                  <c:v>1357.7223804672999</c:v>
                </c:pt>
                <c:pt idx="8">
                  <c:v>1412.0633077459311</c:v>
                </c:pt>
                <c:pt idx="9">
                  <c:v>1446.0413701137254</c:v>
                </c:pt>
                <c:pt idx="10">
                  <c:v>1467.0391721082206</c:v>
                </c:pt>
                <c:pt idx="11">
                  <c:v>1479.9214472271456</c:v>
                </c:pt>
              </c:numCache>
            </c:numRef>
          </c:yVal>
          <c:smooth val="0"/>
          <c:extLst>
            <c:ext xmlns:c16="http://schemas.microsoft.com/office/drawing/2014/chart" uri="{C3380CC4-5D6E-409C-BE32-E72D297353CC}">
              <c16:uniqueId val="{00000002-BC90-4177-BB90-B57F7B6B4693}"/>
            </c:ext>
          </c:extLst>
        </c:ser>
        <c:ser>
          <c:idx val="3"/>
          <c:order val="3"/>
          <c:tx>
            <c:strRef>
              <c:f>'Problem 4'!$S$19</c:f>
              <c:strCache>
                <c:ptCount val="1"/>
                <c:pt idx="0">
                  <c:v>Social media</c:v>
                </c:pt>
              </c:strCache>
            </c:strRef>
          </c:tx>
          <c:spPr>
            <a:ln w="95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xVal>
            <c:numRef>
              <c:f>'Problem 4'!$O$20:$O$31</c:f>
              <c:numCache>
                <c:formatCode>General</c:formatCode>
                <c:ptCount val="12"/>
                <c:pt idx="0">
                  <c:v>0</c:v>
                </c:pt>
                <c:pt idx="1">
                  <c:v>10000</c:v>
                </c:pt>
                <c:pt idx="2">
                  <c:v>20000</c:v>
                </c:pt>
                <c:pt idx="3">
                  <c:v>30000</c:v>
                </c:pt>
                <c:pt idx="4">
                  <c:v>35000</c:v>
                </c:pt>
                <c:pt idx="5">
                  <c:v>40000</c:v>
                </c:pt>
                <c:pt idx="6">
                  <c:v>50000</c:v>
                </c:pt>
                <c:pt idx="7">
                  <c:v>60000</c:v>
                </c:pt>
                <c:pt idx="8">
                  <c:v>70000</c:v>
                </c:pt>
                <c:pt idx="9">
                  <c:v>80000</c:v>
                </c:pt>
                <c:pt idx="10">
                  <c:v>90000</c:v>
                </c:pt>
                <c:pt idx="11">
                  <c:v>100000</c:v>
                </c:pt>
              </c:numCache>
            </c:numRef>
          </c:xVal>
          <c:yVal>
            <c:numRef>
              <c:f>'Problem 4'!$S$20:$S$31</c:f>
              <c:numCache>
                <c:formatCode>0.00</c:formatCode>
                <c:ptCount val="12"/>
                <c:pt idx="0">
                  <c:v>0</c:v>
                </c:pt>
                <c:pt idx="1">
                  <c:v>519.7054735039801</c:v>
                </c:pt>
                <c:pt idx="2">
                  <c:v>1009.126633008997</c:v>
                </c:pt>
                <c:pt idx="3">
                  <c:v>1444.6493950929244</c:v>
                </c:pt>
                <c:pt idx="4">
                  <c:v>1637.6535563804309</c:v>
                </c:pt>
                <c:pt idx="5">
                  <c:v>1813.1033313514899</c:v>
                </c:pt>
                <c:pt idx="6">
                  <c:v>2111.7168118098625</c:v>
                </c:pt>
                <c:pt idx="7">
                  <c:v>2345.419072826322</c:v>
                </c:pt>
                <c:pt idx="8">
                  <c:v>2523.3687048961292</c:v>
                </c:pt>
                <c:pt idx="9">
                  <c:v>2656.054944606788</c:v>
                </c:pt>
                <c:pt idx="10">
                  <c:v>2753.4523307972104</c:v>
                </c:pt>
                <c:pt idx="11">
                  <c:v>2824.1266154918621</c:v>
                </c:pt>
              </c:numCache>
            </c:numRef>
          </c:yVal>
          <c:smooth val="0"/>
          <c:extLst>
            <c:ext xmlns:c16="http://schemas.microsoft.com/office/drawing/2014/chart" uri="{C3380CC4-5D6E-409C-BE32-E72D297353CC}">
              <c16:uniqueId val="{00000003-BC90-4177-BB90-B57F7B6B4693}"/>
            </c:ext>
          </c:extLst>
        </c:ser>
        <c:dLbls>
          <c:showLegendKey val="0"/>
          <c:showVal val="0"/>
          <c:showCatName val="0"/>
          <c:showSerName val="0"/>
          <c:showPercent val="0"/>
          <c:showBubbleSize val="0"/>
        </c:dLbls>
        <c:axId val="1072438240"/>
        <c:axId val="1124359776"/>
      </c:scatterChart>
      <c:valAx>
        <c:axId val="107243824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1200" b="1" i="0" u="none" strike="noStrike" kern="1200" cap="all" baseline="0">
                    <a:solidFill>
                      <a:schemeClr val="bg1"/>
                    </a:solidFill>
                    <a:latin typeface="+mn-lt"/>
                    <a:ea typeface="+mn-ea"/>
                    <a:cs typeface="+mn-cs"/>
                  </a:defRPr>
                </a:pPr>
                <a:r>
                  <a:rPr lang="en-US" sz="1200">
                    <a:solidFill>
                      <a:schemeClr val="bg1"/>
                    </a:solidFill>
                  </a:rPr>
                  <a:t>Marketing expenditure (euros)</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1100" b="0" i="0" u="none" strike="noStrike" kern="1200" baseline="0">
                <a:solidFill>
                  <a:schemeClr val="lt1">
                    <a:lumMod val="75000"/>
                  </a:schemeClr>
                </a:solidFill>
                <a:latin typeface="+mn-lt"/>
                <a:ea typeface="+mn-ea"/>
                <a:cs typeface="+mn-cs"/>
              </a:defRPr>
            </a:pPr>
            <a:endParaRPr lang="en-US"/>
          </a:p>
        </c:txPr>
        <c:crossAx val="1124359776"/>
        <c:crosses val="autoZero"/>
        <c:crossBetween val="midCat"/>
      </c:valAx>
      <c:valAx>
        <c:axId val="11243597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100" b="1" i="0" u="none" strike="noStrike" kern="1200" cap="all" baseline="0">
                    <a:solidFill>
                      <a:schemeClr val="bg1"/>
                    </a:solidFill>
                    <a:latin typeface="+mn-lt"/>
                    <a:ea typeface="+mn-ea"/>
                    <a:cs typeface="+mn-cs"/>
                  </a:defRPr>
                </a:pPr>
                <a:r>
                  <a:rPr lang="en-US" sz="1100">
                    <a:solidFill>
                      <a:schemeClr val="bg1"/>
                    </a:solidFill>
                  </a:rPr>
                  <a:t>Number of new customers obtained</a:t>
                </a:r>
              </a:p>
            </c:rich>
          </c:tx>
          <c:overlay val="0"/>
          <c:spPr>
            <a:noFill/>
            <a:ln>
              <a:noFill/>
            </a:ln>
            <a:effectLst/>
          </c:spPr>
          <c:txPr>
            <a:bodyPr rot="-5400000" spcFirstLastPara="1" vertOverflow="ellipsis" vert="horz" wrap="square" anchor="ctr" anchorCtr="1"/>
            <a:lstStyle/>
            <a:p>
              <a:pPr>
                <a:defRPr sz="1100" b="1" i="0" u="none" strike="noStrike" kern="1200" cap="all" baseline="0">
                  <a:solidFill>
                    <a:schemeClr val="bg1"/>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1100" b="0" i="0" u="none" strike="noStrike" kern="1200" baseline="0">
                <a:solidFill>
                  <a:schemeClr val="lt1">
                    <a:lumMod val="75000"/>
                  </a:schemeClr>
                </a:solidFill>
                <a:latin typeface="+mn-lt"/>
                <a:ea typeface="+mn-ea"/>
                <a:cs typeface="+mn-cs"/>
              </a:defRPr>
            </a:pPr>
            <a:endParaRPr lang="en-US"/>
          </a:p>
        </c:txPr>
        <c:crossAx val="10724382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40437974970817E-2"/>
          <c:y val="1.4866861083564099E-2"/>
          <c:w val="0.93601751772920205"/>
          <c:h val="0.83737821503463672"/>
        </c:manualLayout>
      </c:layout>
      <c:scatterChart>
        <c:scatterStyle val="smoothMarker"/>
        <c:varyColors val="0"/>
        <c:ser>
          <c:idx val="0"/>
          <c:order val="0"/>
          <c:tx>
            <c:strRef>
              <c:f>'Problem 5'!$E$41</c:f>
              <c:strCache>
                <c:ptCount val="1"/>
                <c:pt idx="0">
                  <c:v>NoDur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'Problem 5'!$D$42:$D$122</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5'!$E$42:$E$122</c:f>
              <c:numCache>
                <c:formatCode>General</c:formatCode>
                <c:ptCount val="81"/>
                <c:pt idx="0">
                  <c:v>1.63</c:v>
                </c:pt>
                <c:pt idx="1">
                  <c:v>3.69</c:v>
                </c:pt>
                <c:pt idx="2">
                  <c:v>0.91</c:v>
                </c:pt>
                <c:pt idx="3">
                  <c:v>0.52</c:v>
                </c:pt>
                <c:pt idx="4">
                  <c:v>3.12</c:v>
                </c:pt>
                <c:pt idx="5">
                  <c:v>-1.03</c:v>
                </c:pt>
                <c:pt idx="6">
                  <c:v>-0.13</c:v>
                </c:pt>
                <c:pt idx="7">
                  <c:v>-1.73</c:v>
                </c:pt>
                <c:pt idx="8">
                  <c:v>-0.33</c:v>
                </c:pt>
                <c:pt idx="9">
                  <c:v>0.09</c:v>
                </c:pt>
                <c:pt idx="10">
                  <c:v>4.1100000000000003</c:v>
                </c:pt>
                <c:pt idx="11">
                  <c:v>2.0099999999999998</c:v>
                </c:pt>
                <c:pt idx="12">
                  <c:v>1.9</c:v>
                </c:pt>
                <c:pt idx="13">
                  <c:v>-6.22</c:v>
                </c:pt>
                <c:pt idx="14">
                  <c:v>-1.05</c:v>
                </c:pt>
                <c:pt idx="15">
                  <c:v>-3.96</c:v>
                </c:pt>
                <c:pt idx="16">
                  <c:v>-0.51</c:v>
                </c:pt>
                <c:pt idx="17">
                  <c:v>4.5199999999999996</c:v>
                </c:pt>
                <c:pt idx="18">
                  <c:v>2.8</c:v>
                </c:pt>
                <c:pt idx="19">
                  <c:v>-1.07</c:v>
                </c:pt>
                <c:pt idx="20">
                  <c:v>0.71</c:v>
                </c:pt>
                <c:pt idx="21">
                  <c:v>-0.24</c:v>
                </c:pt>
                <c:pt idx="22">
                  <c:v>0.46</c:v>
                </c:pt>
                <c:pt idx="23">
                  <c:v>-11.23</c:v>
                </c:pt>
                <c:pt idx="24">
                  <c:v>7.3</c:v>
                </c:pt>
                <c:pt idx="25">
                  <c:v>1.42</c:v>
                </c:pt>
                <c:pt idx="26">
                  <c:v>3.68</c:v>
                </c:pt>
                <c:pt idx="27">
                  <c:v>3.19</c:v>
                </c:pt>
                <c:pt idx="28">
                  <c:v>-5.54</c:v>
                </c:pt>
                <c:pt idx="29">
                  <c:v>4.93</c:v>
                </c:pt>
                <c:pt idx="30">
                  <c:v>1.73</c:v>
                </c:pt>
                <c:pt idx="31">
                  <c:v>-1.33</c:v>
                </c:pt>
                <c:pt idx="32">
                  <c:v>1.85</c:v>
                </c:pt>
                <c:pt idx="33">
                  <c:v>-0.02</c:v>
                </c:pt>
                <c:pt idx="34">
                  <c:v>2.19</c:v>
                </c:pt>
                <c:pt idx="35">
                  <c:v>3.53</c:v>
                </c:pt>
                <c:pt idx="36">
                  <c:v>-0.38</c:v>
                </c:pt>
                <c:pt idx="37">
                  <c:v>-8.73</c:v>
                </c:pt>
                <c:pt idx="38">
                  <c:v>-11.49</c:v>
                </c:pt>
                <c:pt idx="39">
                  <c:v>8.01</c:v>
                </c:pt>
                <c:pt idx="40">
                  <c:v>3.3</c:v>
                </c:pt>
                <c:pt idx="41">
                  <c:v>-0.03</c:v>
                </c:pt>
                <c:pt idx="42">
                  <c:v>5.87</c:v>
                </c:pt>
                <c:pt idx="43">
                  <c:v>4.45</c:v>
                </c:pt>
                <c:pt idx="44">
                  <c:v>-1.98</c:v>
                </c:pt>
                <c:pt idx="45">
                  <c:v>-2.56</c:v>
                </c:pt>
                <c:pt idx="46">
                  <c:v>10.02</c:v>
                </c:pt>
                <c:pt idx="47">
                  <c:v>5</c:v>
                </c:pt>
                <c:pt idx="48">
                  <c:v>-4.1100000000000003</c:v>
                </c:pt>
                <c:pt idx="49">
                  <c:v>1.35</c:v>
                </c:pt>
                <c:pt idx="50">
                  <c:v>7.21</c:v>
                </c:pt>
                <c:pt idx="51">
                  <c:v>3.36</c:v>
                </c:pt>
                <c:pt idx="52">
                  <c:v>1.93</c:v>
                </c:pt>
                <c:pt idx="53">
                  <c:v>-0.74</c:v>
                </c:pt>
                <c:pt idx="54">
                  <c:v>0.18</c:v>
                </c:pt>
                <c:pt idx="55">
                  <c:v>-0.3</c:v>
                </c:pt>
                <c:pt idx="56">
                  <c:v>-4.58</c:v>
                </c:pt>
                <c:pt idx="57">
                  <c:v>3.78</c:v>
                </c:pt>
                <c:pt idx="58">
                  <c:v>-3.86</c:v>
                </c:pt>
                <c:pt idx="59">
                  <c:v>7.97</c:v>
                </c:pt>
                <c:pt idx="60">
                  <c:v>-0.73</c:v>
                </c:pt>
                <c:pt idx="61">
                  <c:v>-0.51</c:v>
                </c:pt>
                <c:pt idx="62">
                  <c:v>0.4</c:v>
                </c:pt>
                <c:pt idx="63">
                  <c:v>2.2000000000000002</c:v>
                </c:pt>
                <c:pt idx="64">
                  <c:v>-1.68</c:v>
                </c:pt>
                <c:pt idx="65">
                  <c:v>-3.9</c:v>
                </c:pt>
                <c:pt idx="66">
                  <c:v>4.21</c:v>
                </c:pt>
                <c:pt idx="67">
                  <c:v>-1.89</c:v>
                </c:pt>
                <c:pt idx="68">
                  <c:v>-8.32</c:v>
                </c:pt>
                <c:pt idx="69">
                  <c:v>9.98</c:v>
                </c:pt>
                <c:pt idx="70">
                  <c:v>5.3</c:v>
                </c:pt>
                <c:pt idx="71">
                  <c:v>-2.66</c:v>
                </c:pt>
                <c:pt idx="72">
                  <c:v>-0.37</c:v>
                </c:pt>
                <c:pt idx="73">
                  <c:v>-2.1800000000000002</c:v>
                </c:pt>
                <c:pt idx="74">
                  <c:v>3.13</c:v>
                </c:pt>
                <c:pt idx="75">
                  <c:v>3.16</c:v>
                </c:pt>
                <c:pt idx="76">
                  <c:v>-5.35</c:v>
                </c:pt>
                <c:pt idx="77">
                  <c:v>2.84</c:v>
                </c:pt>
                <c:pt idx="78">
                  <c:v>2.3199999999999998</c:v>
                </c:pt>
                <c:pt idx="79">
                  <c:v>-3.77</c:v>
                </c:pt>
                <c:pt idx="80">
                  <c:v>-4.57</c:v>
                </c:pt>
              </c:numCache>
            </c:numRef>
          </c:yVal>
          <c:smooth val="1"/>
          <c:extLst>
            <c:ext xmlns:c16="http://schemas.microsoft.com/office/drawing/2014/chart" uri="{C3380CC4-5D6E-409C-BE32-E72D297353CC}">
              <c16:uniqueId val="{00000000-6F85-4196-9581-E2DA8A4A1802}"/>
            </c:ext>
          </c:extLst>
        </c:ser>
        <c:ser>
          <c:idx val="1"/>
          <c:order val="1"/>
          <c:tx>
            <c:strRef>
              <c:f>'Problem 5'!$F$41</c:f>
              <c:strCache>
                <c:ptCount val="1"/>
                <c:pt idx="0">
                  <c:v>Durbl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'Problem 5'!$D$42:$D$122</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5'!$F$42:$F$122</c:f>
              <c:numCache>
                <c:formatCode>General</c:formatCode>
                <c:ptCount val="81"/>
                <c:pt idx="0">
                  <c:v>2.74</c:v>
                </c:pt>
                <c:pt idx="1">
                  <c:v>0.66</c:v>
                </c:pt>
                <c:pt idx="2">
                  <c:v>0.11</c:v>
                </c:pt>
                <c:pt idx="3">
                  <c:v>1.73</c:v>
                </c:pt>
                <c:pt idx="4">
                  <c:v>-0.51</c:v>
                </c:pt>
                <c:pt idx="5">
                  <c:v>3.51</c:v>
                </c:pt>
                <c:pt idx="6">
                  <c:v>-1.17</c:v>
                </c:pt>
                <c:pt idx="7">
                  <c:v>-0.1</c:v>
                </c:pt>
                <c:pt idx="8">
                  <c:v>5.28</c:v>
                </c:pt>
                <c:pt idx="9">
                  <c:v>1.25</c:v>
                </c:pt>
                <c:pt idx="10">
                  <c:v>-0.56999999999999995</c:v>
                </c:pt>
                <c:pt idx="11">
                  <c:v>-0.89</c:v>
                </c:pt>
                <c:pt idx="12">
                  <c:v>2.61</c:v>
                </c:pt>
                <c:pt idx="13">
                  <c:v>-6.04</c:v>
                </c:pt>
                <c:pt idx="14">
                  <c:v>-5.61</c:v>
                </c:pt>
                <c:pt idx="15">
                  <c:v>-0.14000000000000001</c:v>
                </c:pt>
                <c:pt idx="16">
                  <c:v>2.97</c:v>
                </c:pt>
                <c:pt idx="17">
                  <c:v>0.73</c:v>
                </c:pt>
                <c:pt idx="18">
                  <c:v>-1.56</c:v>
                </c:pt>
                <c:pt idx="19">
                  <c:v>-0.56000000000000005</c:v>
                </c:pt>
                <c:pt idx="20">
                  <c:v>-3.79</c:v>
                </c:pt>
                <c:pt idx="21">
                  <c:v>-3.18</c:v>
                </c:pt>
                <c:pt idx="22">
                  <c:v>5.17</c:v>
                </c:pt>
                <c:pt idx="23">
                  <c:v>-11.43</c:v>
                </c:pt>
                <c:pt idx="24">
                  <c:v>10.73</c:v>
                </c:pt>
                <c:pt idx="25">
                  <c:v>3.97</c:v>
                </c:pt>
                <c:pt idx="26">
                  <c:v>-5.29</c:v>
                </c:pt>
                <c:pt idx="27">
                  <c:v>3.35</c:v>
                </c:pt>
                <c:pt idx="28">
                  <c:v>-12.09</c:v>
                </c:pt>
                <c:pt idx="29">
                  <c:v>13.01</c:v>
                </c:pt>
                <c:pt idx="30">
                  <c:v>1.02</c:v>
                </c:pt>
                <c:pt idx="31">
                  <c:v>-4.33</c:v>
                </c:pt>
                <c:pt idx="32">
                  <c:v>3.28</c:v>
                </c:pt>
                <c:pt idx="33">
                  <c:v>7.3</c:v>
                </c:pt>
                <c:pt idx="34">
                  <c:v>2.74</c:v>
                </c:pt>
                <c:pt idx="35">
                  <c:v>5.07</c:v>
                </c:pt>
                <c:pt idx="36">
                  <c:v>5.89</c:v>
                </c:pt>
                <c:pt idx="37">
                  <c:v>-7.29</c:v>
                </c:pt>
                <c:pt idx="38">
                  <c:v>-22.76</c:v>
                </c:pt>
                <c:pt idx="39">
                  <c:v>25.86</c:v>
                </c:pt>
                <c:pt idx="40">
                  <c:v>7.22</c:v>
                </c:pt>
                <c:pt idx="41">
                  <c:v>14.31</c:v>
                </c:pt>
                <c:pt idx="42">
                  <c:v>18.43</c:v>
                </c:pt>
                <c:pt idx="43">
                  <c:v>40.19</c:v>
                </c:pt>
                <c:pt idx="44">
                  <c:v>-8.9700000000000006</c:v>
                </c:pt>
                <c:pt idx="45">
                  <c:v>-3.29</c:v>
                </c:pt>
                <c:pt idx="46">
                  <c:v>33.85</c:v>
                </c:pt>
                <c:pt idx="47">
                  <c:v>15.65</c:v>
                </c:pt>
                <c:pt idx="48">
                  <c:v>11.45</c:v>
                </c:pt>
                <c:pt idx="49">
                  <c:v>-7.93</c:v>
                </c:pt>
                <c:pt idx="50">
                  <c:v>0.59</c:v>
                </c:pt>
                <c:pt idx="51">
                  <c:v>4.37</c:v>
                </c:pt>
                <c:pt idx="52">
                  <c:v>-5.26</c:v>
                </c:pt>
                <c:pt idx="53">
                  <c:v>5.66</c:v>
                </c:pt>
                <c:pt idx="54">
                  <c:v>-0.98</c:v>
                </c:pt>
                <c:pt idx="55">
                  <c:v>1.62</c:v>
                </c:pt>
                <c:pt idx="56">
                  <c:v>2.81</c:v>
                </c:pt>
                <c:pt idx="57">
                  <c:v>30.3</c:v>
                </c:pt>
                <c:pt idx="58">
                  <c:v>1.78</c:v>
                </c:pt>
                <c:pt idx="59">
                  <c:v>-4.54</c:v>
                </c:pt>
                <c:pt idx="60">
                  <c:v>-10.23</c:v>
                </c:pt>
                <c:pt idx="61">
                  <c:v>-7.19</c:v>
                </c:pt>
                <c:pt idx="62">
                  <c:v>14.67</c:v>
                </c:pt>
                <c:pt idx="63">
                  <c:v>-16.97</c:v>
                </c:pt>
                <c:pt idx="64">
                  <c:v>-8.84</c:v>
                </c:pt>
                <c:pt idx="65">
                  <c:v>-11.97</c:v>
                </c:pt>
                <c:pt idx="66">
                  <c:v>27.47</c:v>
                </c:pt>
                <c:pt idx="67">
                  <c:v>-5.77</c:v>
                </c:pt>
                <c:pt idx="68">
                  <c:v>-6.68</c:v>
                </c:pt>
                <c:pt idx="69">
                  <c:v>-6.61</c:v>
                </c:pt>
                <c:pt idx="70">
                  <c:v>-8.1</c:v>
                </c:pt>
                <c:pt idx="71">
                  <c:v>-28.07</c:v>
                </c:pt>
                <c:pt idx="72">
                  <c:v>29.03</c:v>
                </c:pt>
                <c:pt idx="73">
                  <c:v>11</c:v>
                </c:pt>
                <c:pt idx="74">
                  <c:v>-0.62</c:v>
                </c:pt>
                <c:pt idx="75">
                  <c:v>-15.24</c:v>
                </c:pt>
                <c:pt idx="76">
                  <c:v>13.52</c:v>
                </c:pt>
                <c:pt idx="77">
                  <c:v>24.66</c:v>
                </c:pt>
                <c:pt idx="78">
                  <c:v>2.73</c:v>
                </c:pt>
                <c:pt idx="79">
                  <c:v>-4.3099999999999996</c:v>
                </c:pt>
                <c:pt idx="80">
                  <c:v>-2.58</c:v>
                </c:pt>
              </c:numCache>
            </c:numRef>
          </c:yVal>
          <c:smooth val="1"/>
          <c:extLst>
            <c:ext xmlns:c16="http://schemas.microsoft.com/office/drawing/2014/chart" uri="{C3380CC4-5D6E-409C-BE32-E72D297353CC}">
              <c16:uniqueId val="{00000001-6F85-4196-9581-E2DA8A4A1802}"/>
            </c:ext>
          </c:extLst>
        </c:ser>
        <c:ser>
          <c:idx val="2"/>
          <c:order val="2"/>
          <c:tx>
            <c:strRef>
              <c:f>'Problem 5'!$G$41</c:f>
              <c:strCache>
                <c:ptCount val="1"/>
                <c:pt idx="0">
                  <c:v>Manuf</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'Problem 5'!$D$42:$D$122</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5'!$G$42:$G$122</c:f>
              <c:numCache>
                <c:formatCode>General</c:formatCode>
                <c:ptCount val="81"/>
                <c:pt idx="0">
                  <c:v>3.19</c:v>
                </c:pt>
                <c:pt idx="1">
                  <c:v>4.1399999999999997</c:v>
                </c:pt>
                <c:pt idx="2">
                  <c:v>-0.28999999999999998</c:v>
                </c:pt>
                <c:pt idx="3">
                  <c:v>2.71</c:v>
                </c:pt>
                <c:pt idx="4">
                  <c:v>1.55</c:v>
                </c:pt>
                <c:pt idx="5">
                  <c:v>1.63</c:v>
                </c:pt>
                <c:pt idx="6">
                  <c:v>2.31</c:v>
                </c:pt>
                <c:pt idx="7">
                  <c:v>-0.21</c:v>
                </c:pt>
                <c:pt idx="8">
                  <c:v>4.9800000000000004</c:v>
                </c:pt>
                <c:pt idx="9">
                  <c:v>3.62</c:v>
                </c:pt>
                <c:pt idx="10">
                  <c:v>3.48</c:v>
                </c:pt>
                <c:pt idx="11">
                  <c:v>2.5099999999999998</c:v>
                </c:pt>
                <c:pt idx="12">
                  <c:v>6.16</c:v>
                </c:pt>
                <c:pt idx="13">
                  <c:v>-3.26</c:v>
                </c:pt>
                <c:pt idx="14">
                  <c:v>-3.22</c:v>
                </c:pt>
                <c:pt idx="15">
                  <c:v>-3.56</c:v>
                </c:pt>
                <c:pt idx="16">
                  <c:v>3.26</c:v>
                </c:pt>
                <c:pt idx="17">
                  <c:v>-2.15</c:v>
                </c:pt>
                <c:pt idx="18">
                  <c:v>5.78</c:v>
                </c:pt>
                <c:pt idx="19">
                  <c:v>-0.98</c:v>
                </c:pt>
                <c:pt idx="20">
                  <c:v>2.4900000000000002</c:v>
                </c:pt>
                <c:pt idx="21">
                  <c:v>-11.6</c:v>
                </c:pt>
                <c:pt idx="22">
                  <c:v>4.1500000000000004</c:v>
                </c:pt>
                <c:pt idx="23">
                  <c:v>-9.8699999999999992</c:v>
                </c:pt>
                <c:pt idx="24">
                  <c:v>11.85</c:v>
                </c:pt>
                <c:pt idx="25">
                  <c:v>5.67</c:v>
                </c:pt>
                <c:pt idx="26">
                  <c:v>-2.14</c:v>
                </c:pt>
                <c:pt idx="27">
                  <c:v>3.84</c:v>
                </c:pt>
                <c:pt idx="28">
                  <c:v>-9.89</c:v>
                </c:pt>
                <c:pt idx="29">
                  <c:v>9.66</c:v>
                </c:pt>
                <c:pt idx="30">
                  <c:v>-0.32</c:v>
                </c:pt>
                <c:pt idx="31">
                  <c:v>-2.06</c:v>
                </c:pt>
                <c:pt idx="32">
                  <c:v>4.45</c:v>
                </c:pt>
                <c:pt idx="33">
                  <c:v>0.66</c:v>
                </c:pt>
                <c:pt idx="34">
                  <c:v>4.49</c:v>
                </c:pt>
                <c:pt idx="35">
                  <c:v>1.1100000000000001</c:v>
                </c:pt>
                <c:pt idx="36">
                  <c:v>-2.85</c:v>
                </c:pt>
                <c:pt idx="37">
                  <c:v>-8.4700000000000006</c:v>
                </c:pt>
                <c:pt idx="38">
                  <c:v>-20.059999999999999</c:v>
                </c:pt>
                <c:pt idx="39">
                  <c:v>10.039999999999999</c:v>
                </c:pt>
                <c:pt idx="40">
                  <c:v>6.58</c:v>
                </c:pt>
                <c:pt idx="41">
                  <c:v>3.32</c:v>
                </c:pt>
                <c:pt idx="42">
                  <c:v>2.92</c:v>
                </c:pt>
                <c:pt idx="43">
                  <c:v>6.99</c:v>
                </c:pt>
                <c:pt idx="44">
                  <c:v>-0.05</c:v>
                </c:pt>
                <c:pt idx="45">
                  <c:v>-0.8</c:v>
                </c:pt>
                <c:pt idx="46">
                  <c:v>16.850000000000001</c:v>
                </c:pt>
                <c:pt idx="47">
                  <c:v>2.93</c:v>
                </c:pt>
                <c:pt idx="48">
                  <c:v>-1.53</c:v>
                </c:pt>
                <c:pt idx="49">
                  <c:v>7.75</c:v>
                </c:pt>
                <c:pt idx="50">
                  <c:v>7.67</c:v>
                </c:pt>
                <c:pt idx="51">
                  <c:v>2.39</c:v>
                </c:pt>
                <c:pt idx="52">
                  <c:v>2.94</c:v>
                </c:pt>
                <c:pt idx="53">
                  <c:v>-7.0000000000000007E-2</c:v>
                </c:pt>
                <c:pt idx="54">
                  <c:v>0.93</c:v>
                </c:pt>
                <c:pt idx="55">
                  <c:v>0.59</c:v>
                </c:pt>
                <c:pt idx="56">
                  <c:v>-6.34</c:v>
                </c:pt>
                <c:pt idx="57">
                  <c:v>4.6900000000000004</c:v>
                </c:pt>
                <c:pt idx="58">
                  <c:v>-1.07</c:v>
                </c:pt>
                <c:pt idx="59">
                  <c:v>4</c:v>
                </c:pt>
                <c:pt idx="60">
                  <c:v>-5.69</c:v>
                </c:pt>
                <c:pt idx="61">
                  <c:v>-0.33</c:v>
                </c:pt>
                <c:pt idx="62">
                  <c:v>1.2</c:v>
                </c:pt>
                <c:pt idx="63">
                  <c:v>-7.92</c:v>
                </c:pt>
                <c:pt idx="64">
                  <c:v>-0.19</c:v>
                </c:pt>
                <c:pt idx="65">
                  <c:v>-10.06</c:v>
                </c:pt>
                <c:pt idx="66">
                  <c:v>11.02</c:v>
                </c:pt>
                <c:pt idx="67">
                  <c:v>-4.37</c:v>
                </c:pt>
                <c:pt idx="68">
                  <c:v>-11.88</c:v>
                </c:pt>
                <c:pt idx="69">
                  <c:v>14.84</c:v>
                </c:pt>
                <c:pt idx="70">
                  <c:v>8.6300000000000008</c:v>
                </c:pt>
                <c:pt idx="71">
                  <c:v>-2.42</c:v>
                </c:pt>
                <c:pt idx="72">
                  <c:v>7.25</c:v>
                </c:pt>
                <c:pt idx="73">
                  <c:v>-1.06</c:v>
                </c:pt>
                <c:pt idx="74">
                  <c:v>-0.17</c:v>
                </c:pt>
                <c:pt idx="75">
                  <c:v>-2.0099999999999998</c:v>
                </c:pt>
                <c:pt idx="76">
                  <c:v>-4.1399999999999997</c:v>
                </c:pt>
                <c:pt idx="77">
                  <c:v>11.58</c:v>
                </c:pt>
                <c:pt idx="78">
                  <c:v>3.81</c:v>
                </c:pt>
                <c:pt idx="79">
                  <c:v>-2.21</c:v>
                </c:pt>
                <c:pt idx="80">
                  <c:v>-7.3</c:v>
                </c:pt>
              </c:numCache>
            </c:numRef>
          </c:yVal>
          <c:smooth val="1"/>
          <c:extLst>
            <c:ext xmlns:c16="http://schemas.microsoft.com/office/drawing/2014/chart" uri="{C3380CC4-5D6E-409C-BE32-E72D297353CC}">
              <c16:uniqueId val="{00000002-6F85-4196-9581-E2DA8A4A1802}"/>
            </c:ext>
          </c:extLst>
        </c:ser>
        <c:ser>
          <c:idx val="3"/>
          <c:order val="3"/>
          <c:tx>
            <c:strRef>
              <c:f>'Problem 5'!$H$41</c:f>
              <c:strCache>
                <c:ptCount val="1"/>
                <c:pt idx="0">
                  <c:v>Enrgy</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'Problem 5'!$D$42:$D$122</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5'!$H$42:$H$122</c:f>
              <c:numCache>
                <c:formatCode>General</c:formatCode>
                <c:ptCount val="81"/>
                <c:pt idx="0">
                  <c:v>-4.3600000000000003</c:v>
                </c:pt>
                <c:pt idx="1">
                  <c:v>-2.4</c:v>
                </c:pt>
                <c:pt idx="2">
                  <c:v>-1.19</c:v>
                </c:pt>
                <c:pt idx="3">
                  <c:v>-2.66</c:v>
                </c:pt>
                <c:pt idx="4">
                  <c:v>-3.28</c:v>
                </c:pt>
                <c:pt idx="5">
                  <c:v>-0.08</c:v>
                </c:pt>
                <c:pt idx="6">
                  <c:v>2.0699999999999998</c:v>
                </c:pt>
                <c:pt idx="7">
                  <c:v>-5.09</c:v>
                </c:pt>
                <c:pt idx="8">
                  <c:v>10.95</c:v>
                </c:pt>
                <c:pt idx="9">
                  <c:v>0.49</c:v>
                </c:pt>
                <c:pt idx="10">
                  <c:v>2.99</c:v>
                </c:pt>
                <c:pt idx="11">
                  <c:v>5.01</c:v>
                </c:pt>
                <c:pt idx="12">
                  <c:v>2.86</c:v>
                </c:pt>
                <c:pt idx="13">
                  <c:v>-10.74</c:v>
                </c:pt>
                <c:pt idx="14">
                  <c:v>2.97</c:v>
                </c:pt>
                <c:pt idx="15">
                  <c:v>10.01</c:v>
                </c:pt>
                <c:pt idx="16">
                  <c:v>3.43</c:v>
                </c:pt>
                <c:pt idx="17">
                  <c:v>0.55000000000000004</c:v>
                </c:pt>
                <c:pt idx="18">
                  <c:v>1.1200000000000001</c:v>
                </c:pt>
                <c:pt idx="19">
                  <c:v>-2.84</c:v>
                </c:pt>
                <c:pt idx="20">
                  <c:v>3.35</c:v>
                </c:pt>
                <c:pt idx="21">
                  <c:v>-11.87</c:v>
                </c:pt>
                <c:pt idx="22">
                  <c:v>-2.17</c:v>
                </c:pt>
                <c:pt idx="23">
                  <c:v>-13.02</c:v>
                </c:pt>
                <c:pt idx="24">
                  <c:v>10.32</c:v>
                </c:pt>
                <c:pt idx="25">
                  <c:v>2.46</c:v>
                </c:pt>
                <c:pt idx="26">
                  <c:v>1.99</c:v>
                </c:pt>
                <c:pt idx="27">
                  <c:v>0.25</c:v>
                </c:pt>
                <c:pt idx="28">
                  <c:v>-11.81</c:v>
                </c:pt>
                <c:pt idx="29">
                  <c:v>8.86</c:v>
                </c:pt>
                <c:pt idx="30">
                  <c:v>-2.67</c:v>
                </c:pt>
                <c:pt idx="31">
                  <c:v>-8.74</c:v>
                </c:pt>
                <c:pt idx="32">
                  <c:v>3.71</c:v>
                </c:pt>
                <c:pt idx="33">
                  <c:v>-2.0699999999999998</c:v>
                </c:pt>
                <c:pt idx="34">
                  <c:v>1.21</c:v>
                </c:pt>
                <c:pt idx="35">
                  <c:v>6.18</c:v>
                </c:pt>
                <c:pt idx="36">
                  <c:v>-11.87</c:v>
                </c:pt>
                <c:pt idx="37">
                  <c:v>-15.3</c:v>
                </c:pt>
                <c:pt idx="38">
                  <c:v>-34.49</c:v>
                </c:pt>
                <c:pt idx="39">
                  <c:v>32.380000000000003</c:v>
                </c:pt>
                <c:pt idx="40">
                  <c:v>0.52</c:v>
                </c:pt>
                <c:pt idx="41">
                  <c:v>-0.4</c:v>
                </c:pt>
                <c:pt idx="42">
                  <c:v>-4.8</c:v>
                </c:pt>
                <c:pt idx="43">
                  <c:v>-1.07</c:v>
                </c:pt>
                <c:pt idx="44">
                  <c:v>-14.9</c:v>
                </c:pt>
                <c:pt idx="45">
                  <c:v>-4.53</c:v>
                </c:pt>
                <c:pt idx="46">
                  <c:v>28.46</c:v>
                </c:pt>
                <c:pt idx="47">
                  <c:v>6.16</c:v>
                </c:pt>
                <c:pt idx="48">
                  <c:v>4.6399999999999997</c:v>
                </c:pt>
                <c:pt idx="49">
                  <c:v>23.31</c:v>
                </c:pt>
                <c:pt idx="50">
                  <c:v>2.27</c:v>
                </c:pt>
                <c:pt idx="51">
                  <c:v>0.71</c:v>
                </c:pt>
                <c:pt idx="52">
                  <c:v>6.13</c:v>
                </c:pt>
                <c:pt idx="53">
                  <c:v>5.5</c:v>
                </c:pt>
                <c:pt idx="54">
                  <c:v>-8.61</c:v>
                </c:pt>
                <c:pt idx="55">
                  <c:v>-1.35</c:v>
                </c:pt>
                <c:pt idx="56">
                  <c:v>10.49</c:v>
                </c:pt>
                <c:pt idx="57">
                  <c:v>10.4</c:v>
                </c:pt>
                <c:pt idx="58">
                  <c:v>-5.4</c:v>
                </c:pt>
                <c:pt idx="59">
                  <c:v>3.15</c:v>
                </c:pt>
                <c:pt idx="60">
                  <c:v>17.600000000000001</c:v>
                </c:pt>
                <c:pt idx="61">
                  <c:v>8.1199999999999992</c:v>
                </c:pt>
                <c:pt idx="62">
                  <c:v>9.83</c:v>
                </c:pt>
                <c:pt idx="63">
                  <c:v>-1.1200000000000001</c:v>
                </c:pt>
                <c:pt idx="64">
                  <c:v>15.39</c:v>
                </c:pt>
                <c:pt idx="65">
                  <c:v>-16.25</c:v>
                </c:pt>
                <c:pt idx="66">
                  <c:v>10.49</c:v>
                </c:pt>
                <c:pt idx="67">
                  <c:v>3.32</c:v>
                </c:pt>
                <c:pt idx="68">
                  <c:v>-9.1300000000000008</c:v>
                </c:pt>
                <c:pt idx="69">
                  <c:v>23.61</c:v>
                </c:pt>
                <c:pt idx="70">
                  <c:v>0.99</c:v>
                </c:pt>
                <c:pt idx="71">
                  <c:v>-4.17</c:v>
                </c:pt>
                <c:pt idx="72">
                  <c:v>2.82</c:v>
                </c:pt>
                <c:pt idx="73">
                  <c:v>-6.84</c:v>
                </c:pt>
                <c:pt idx="74">
                  <c:v>-0.32</c:v>
                </c:pt>
                <c:pt idx="75">
                  <c:v>2.59</c:v>
                </c:pt>
                <c:pt idx="76">
                  <c:v>-9.51</c:v>
                </c:pt>
                <c:pt idx="77">
                  <c:v>6.42</c:v>
                </c:pt>
                <c:pt idx="78">
                  <c:v>7.34</c:v>
                </c:pt>
                <c:pt idx="79">
                  <c:v>1.95</c:v>
                </c:pt>
                <c:pt idx="80">
                  <c:v>3.17</c:v>
                </c:pt>
              </c:numCache>
            </c:numRef>
          </c:yVal>
          <c:smooth val="1"/>
          <c:extLst>
            <c:ext xmlns:c16="http://schemas.microsoft.com/office/drawing/2014/chart" uri="{C3380CC4-5D6E-409C-BE32-E72D297353CC}">
              <c16:uniqueId val="{00000003-6F85-4196-9581-E2DA8A4A1802}"/>
            </c:ext>
          </c:extLst>
        </c:ser>
        <c:ser>
          <c:idx val="4"/>
          <c:order val="4"/>
          <c:tx>
            <c:strRef>
              <c:f>'Problem 5'!$I$41</c:f>
              <c:strCache>
                <c:ptCount val="1"/>
                <c:pt idx="0">
                  <c:v>Chems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'Problem 5'!$D$42:$D$122</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5'!$I$42:$I$122</c:f>
              <c:numCache>
                <c:formatCode>General</c:formatCode>
                <c:ptCount val="81"/>
                <c:pt idx="0">
                  <c:v>3.81</c:v>
                </c:pt>
                <c:pt idx="1">
                  <c:v>4.1900000000000004</c:v>
                </c:pt>
                <c:pt idx="2">
                  <c:v>0.85</c:v>
                </c:pt>
                <c:pt idx="3">
                  <c:v>0.28999999999999998</c:v>
                </c:pt>
                <c:pt idx="4">
                  <c:v>0.83</c:v>
                </c:pt>
                <c:pt idx="5">
                  <c:v>0.63</c:v>
                </c:pt>
                <c:pt idx="6">
                  <c:v>1.94</c:v>
                </c:pt>
                <c:pt idx="7">
                  <c:v>1.17</c:v>
                </c:pt>
                <c:pt idx="8">
                  <c:v>2.34</c:v>
                </c:pt>
                <c:pt idx="9">
                  <c:v>0.92</c:v>
                </c:pt>
                <c:pt idx="10">
                  <c:v>3.8</c:v>
                </c:pt>
                <c:pt idx="11">
                  <c:v>1.77</c:v>
                </c:pt>
                <c:pt idx="12">
                  <c:v>-0.53</c:v>
                </c:pt>
                <c:pt idx="13">
                  <c:v>-5.76</c:v>
                </c:pt>
                <c:pt idx="14">
                  <c:v>0.59</c:v>
                </c:pt>
                <c:pt idx="15">
                  <c:v>-2.78</c:v>
                </c:pt>
                <c:pt idx="16">
                  <c:v>0.81</c:v>
                </c:pt>
                <c:pt idx="17">
                  <c:v>2.19</c:v>
                </c:pt>
                <c:pt idx="18">
                  <c:v>3.73</c:v>
                </c:pt>
                <c:pt idx="19">
                  <c:v>1.2</c:v>
                </c:pt>
                <c:pt idx="20">
                  <c:v>-0.91</c:v>
                </c:pt>
                <c:pt idx="21">
                  <c:v>-6.23</c:v>
                </c:pt>
                <c:pt idx="22">
                  <c:v>5.5</c:v>
                </c:pt>
                <c:pt idx="23">
                  <c:v>-6.3</c:v>
                </c:pt>
                <c:pt idx="24">
                  <c:v>5.66</c:v>
                </c:pt>
                <c:pt idx="25">
                  <c:v>4.45</c:v>
                </c:pt>
                <c:pt idx="26">
                  <c:v>1.91</c:v>
                </c:pt>
                <c:pt idx="27">
                  <c:v>4.46</c:v>
                </c:pt>
                <c:pt idx="28">
                  <c:v>-7.75</c:v>
                </c:pt>
                <c:pt idx="29">
                  <c:v>5.23</c:v>
                </c:pt>
                <c:pt idx="30">
                  <c:v>3.23</c:v>
                </c:pt>
                <c:pt idx="31">
                  <c:v>-0.8</c:v>
                </c:pt>
                <c:pt idx="32">
                  <c:v>2.88</c:v>
                </c:pt>
                <c:pt idx="33">
                  <c:v>-1.56</c:v>
                </c:pt>
                <c:pt idx="34">
                  <c:v>0.92</c:v>
                </c:pt>
                <c:pt idx="35">
                  <c:v>2.11</c:v>
                </c:pt>
                <c:pt idx="36">
                  <c:v>-3.15</c:v>
                </c:pt>
                <c:pt idx="37">
                  <c:v>-8.83</c:v>
                </c:pt>
                <c:pt idx="38">
                  <c:v>-10.25</c:v>
                </c:pt>
                <c:pt idx="39">
                  <c:v>12.56</c:v>
                </c:pt>
                <c:pt idx="40">
                  <c:v>4.93</c:v>
                </c:pt>
                <c:pt idx="41">
                  <c:v>1.0900000000000001</c:v>
                </c:pt>
                <c:pt idx="42">
                  <c:v>7.4</c:v>
                </c:pt>
                <c:pt idx="43">
                  <c:v>5.17</c:v>
                </c:pt>
                <c:pt idx="44">
                  <c:v>0.03</c:v>
                </c:pt>
                <c:pt idx="45">
                  <c:v>-0.68</c:v>
                </c:pt>
                <c:pt idx="46">
                  <c:v>8.4499999999999993</c:v>
                </c:pt>
                <c:pt idx="47">
                  <c:v>1.96</c:v>
                </c:pt>
                <c:pt idx="48">
                  <c:v>-4.37</c:v>
                </c:pt>
                <c:pt idx="49">
                  <c:v>1.2</c:v>
                </c:pt>
                <c:pt idx="50">
                  <c:v>7.25</c:v>
                </c:pt>
                <c:pt idx="51">
                  <c:v>2.86</c:v>
                </c:pt>
                <c:pt idx="52">
                  <c:v>2.2000000000000002</c:v>
                </c:pt>
                <c:pt idx="53">
                  <c:v>-2.37</c:v>
                </c:pt>
                <c:pt idx="54">
                  <c:v>2.48</c:v>
                </c:pt>
                <c:pt idx="55">
                  <c:v>0.28000000000000003</c:v>
                </c:pt>
                <c:pt idx="56">
                  <c:v>-4.97</c:v>
                </c:pt>
                <c:pt idx="57">
                  <c:v>6.03</c:v>
                </c:pt>
                <c:pt idx="58">
                  <c:v>0.51</c:v>
                </c:pt>
                <c:pt idx="59">
                  <c:v>9.66</c:v>
                </c:pt>
                <c:pt idx="60">
                  <c:v>-6.61</c:v>
                </c:pt>
                <c:pt idx="61">
                  <c:v>-3.52</c:v>
                </c:pt>
                <c:pt idx="62">
                  <c:v>-0.25</c:v>
                </c:pt>
                <c:pt idx="63">
                  <c:v>0.39</c:v>
                </c:pt>
                <c:pt idx="64">
                  <c:v>-1.1599999999999999</c:v>
                </c:pt>
                <c:pt idx="65">
                  <c:v>-8.1199999999999992</c:v>
                </c:pt>
                <c:pt idx="66">
                  <c:v>3.17</c:v>
                </c:pt>
                <c:pt idx="67">
                  <c:v>-1.61</c:v>
                </c:pt>
                <c:pt idx="68">
                  <c:v>-10.73</c:v>
                </c:pt>
                <c:pt idx="69">
                  <c:v>6.91</c:v>
                </c:pt>
                <c:pt idx="70">
                  <c:v>9.91</c:v>
                </c:pt>
                <c:pt idx="71">
                  <c:v>-2.2000000000000002</c:v>
                </c:pt>
                <c:pt idx="72">
                  <c:v>3.08</c:v>
                </c:pt>
                <c:pt idx="73">
                  <c:v>-3.61</c:v>
                </c:pt>
                <c:pt idx="74">
                  <c:v>1.61</c:v>
                </c:pt>
                <c:pt idx="75">
                  <c:v>2.62</c:v>
                </c:pt>
                <c:pt idx="76">
                  <c:v>-8.5299999999999994</c:v>
                </c:pt>
                <c:pt idx="77">
                  <c:v>8.69</c:v>
                </c:pt>
                <c:pt idx="78">
                  <c:v>1.79</c:v>
                </c:pt>
                <c:pt idx="79">
                  <c:v>-2.75</c:v>
                </c:pt>
                <c:pt idx="80">
                  <c:v>-6.57</c:v>
                </c:pt>
              </c:numCache>
            </c:numRef>
          </c:yVal>
          <c:smooth val="1"/>
          <c:extLst>
            <c:ext xmlns:c16="http://schemas.microsoft.com/office/drawing/2014/chart" uri="{C3380CC4-5D6E-409C-BE32-E72D297353CC}">
              <c16:uniqueId val="{00000004-6F85-4196-9581-E2DA8A4A1802}"/>
            </c:ext>
          </c:extLst>
        </c:ser>
        <c:ser>
          <c:idx val="5"/>
          <c:order val="5"/>
          <c:tx>
            <c:strRef>
              <c:f>'Problem 5'!$J$41</c:f>
              <c:strCache>
                <c:ptCount val="1"/>
                <c:pt idx="0">
                  <c:v>BusEq</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'Problem 5'!$D$42:$D$122</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5'!$J$42:$J$122</c:f>
              <c:numCache>
                <c:formatCode>General</c:formatCode>
                <c:ptCount val="81"/>
                <c:pt idx="0">
                  <c:v>4.67</c:v>
                </c:pt>
                <c:pt idx="1">
                  <c:v>4.9800000000000004</c:v>
                </c:pt>
                <c:pt idx="2">
                  <c:v>2.11</c:v>
                </c:pt>
                <c:pt idx="3">
                  <c:v>2.71</c:v>
                </c:pt>
                <c:pt idx="4">
                  <c:v>4.1900000000000004</c:v>
                </c:pt>
                <c:pt idx="5">
                  <c:v>-2.13</c:v>
                </c:pt>
                <c:pt idx="6">
                  <c:v>3.77</c:v>
                </c:pt>
                <c:pt idx="7">
                  <c:v>3.06</c:v>
                </c:pt>
                <c:pt idx="8">
                  <c:v>0.66</c:v>
                </c:pt>
                <c:pt idx="9">
                  <c:v>6.85</c:v>
                </c:pt>
                <c:pt idx="10">
                  <c:v>1.03</c:v>
                </c:pt>
                <c:pt idx="11">
                  <c:v>-0.11</c:v>
                </c:pt>
                <c:pt idx="12">
                  <c:v>7.83</c:v>
                </c:pt>
                <c:pt idx="13">
                  <c:v>-0.03</c:v>
                </c:pt>
                <c:pt idx="14">
                  <c:v>-3.3</c:v>
                </c:pt>
                <c:pt idx="15">
                  <c:v>-0.06</c:v>
                </c:pt>
                <c:pt idx="16">
                  <c:v>6.82</c:v>
                </c:pt>
                <c:pt idx="17">
                  <c:v>-0.32</c:v>
                </c:pt>
                <c:pt idx="18">
                  <c:v>2.19</c:v>
                </c:pt>
                <c:pt idx="19">
                  <c:v>7.3</c:v>
                </c:pt>
                <c:pt idx="20">
                  <c:v>-0.22</c:v>
                </c:pt>
                <c:pt idx="21">
                  <c:v>-8.7899999999999991</c:v>
                </c:pt>
                <c:pt idx="22">
                  <c:v>-1.62</c:v>
                </c:pt>
                <c:pt idx="23">
                  <c:v>-8.0399999999999991</c:v>
                </c:pt>
                <c:pt idx="24">
                  <c:v>9.49</c:v>
                </c:pt>
                <c:pt idx="25">
                  <c:v>5.67</c:v>
                </c:pt>
                <c:pt idx="26">
                  <c:v>3.75</c:v>
                </c:pt>
                <c:pt idx="27">
                  <c:v>6.02</c:v>
                </c:pt>
                <c:pt idx="28">
                  <c:v>-8.48</c:v>
                </c:pt>
                <c:pt idx="29">
                  <c:v>7.83</c:v>
                </c:pt>
                <c:pt idx="30">
                  <c:v>3.64</c:v>
                </c:pt>
                <c:pt idx="31">
                  <c:v>-2.77</c:v>
                </c:pt>
                <c:pt idx="32">
                  <c:v>1.01</c:v>
                </c:pt>
                <c:pt idx="33">
                  <c:v>3.24</c:v>
                </c:pt>
                <c:pt idx="34">
                  <c:v>5.1100000000000003</c:v>
                </c:pt>
                <c:pt idx="35">
                  <c:v>3.68</c:v>
                </c:pt>
                <c:pt idx="36">
                  <c:v>3.33</c:v>
                </c:pt>
                <c:pt idx="37">
                  <c:v>-6.91</c:v>
                </c:pt>
                <c:pt idx="38">
                  <c:v>-9.6300000000000008</c:v>
                </c:pt>
                <c:pt idx="39">
                  <c:v>15.17</c:v>
                </c:pt>
                <c:pt idx="40">
                  <c:v>8.25</c:v>
                </c:pt>
                <c:pt idx="41">
                  <c:v>6.09</c:v>
                </c:pt>
                <c:pt idx="42">
                  <c:v>6.91</c:v>
                </c:pt>
                <c:pt idx="43">
                  <c:v>10.56</c:v>
                </c:pt>
                <c:pt idx="44">
                  <c:v>-5.16</c:v>
                </c:pt>
                <c:pt idx="45">
                  <c:v>-1.84</c:v>
                </c:pt>
                <c:pt idx="46">
                  <c:v>10.85</c:v>
                </c:pt>
                <c:pt idx="47">
                  <c:v>4.95</c:v>
                </c:pt>
                <c:pt idx="48">
                  <c:v>0.56000000000000005</c:v>
                </c:pt>
                <c:pt idx="49">
                  <c:v>1.59</c:v>
                </c:pt>
                <c:pt idx="50">
                  <c:v>0.73</c:v>
                </c:pt>
                <c:pt idx="51">
                  <c:v>6.49</c:v>
                </c:pt>
                <c:pt idx="52">
                  <c:v>-0.87</c:v>
                </c:pt>
                <c:pt idx="53">
                  <c:v>6.97</c:v>
                </c:pt>
                <c:pt idx="54">
                  <c:v>3.3</c:v>
                </c:pt>
                <c:pt idx="55">
                  <c:v>4.6900000000000004</c:v>
                </c:pt>
                <c:pt idx="56">
                  <c:v>-6.21</c:v>
                </c:pt>
                <c:pt idx="57">
                  <c:v>7.71</c:v>
                </c:pt>
                <c:pt idx="58">
                  <c:v>0.85</c:v>
                </c:pt>
                <c:pt idx="59">
                  <c:v>1.71</c:v>
                </c:pt>
                <c:pt idx="60">
                  <c:v>-8.31</c:v>
                </c:pt>
                <c:pt idx="61">
                  <c:v>-5.2</c:v>
                </c:pt>
                <c:pt idx="62">
                  <c:v>3.23</c:v>
                </c:pt>
                <c:pt idx="63">
                  <c:v>-12.66</c:v>
                </c:pt>
                <c:pt idx="64">
                  <c:v>-2.16</c:v>
                </c:pt>
                <c:pt idx="65">
                  <c:v>-8.3699999999999992</c:v>
                </c:pt>
                <c:pt idx="66">
                  <c:v>11.63</c:v>
                </c:pt>
                <c:pt idx="67">
                  <c:v>-5.12</c:v>
                </c:pt>
                <c:pt idx="68">
                  <c:v>-11.48</c:v>
                </c:pt>
                <c:pt idx="69">
                  <c:v>4.9800000000000004</c:v>
                </c:pt>
                <c:pt idx="70">
                  <c:v>5.3</c:v>
                </c:pt>
                <c:pt idx="71">
                  <c:v>-7.95</c:v>
                </c:pt>
                <c:pt idx="72">
                  <c:v>9.67</c:v>
                </c:pt>
                <c:pt idx="73">
                  <c:v>-0.19</c:v>
                </c:pt>
                <c:pt idx="74">
                  <c:v>10.42</c:v>
                </c:pt>
                <c:pt idx="75">
                  <c:v>0.28000000000000003</c:v>
                </c:pt>
                <c:pt idx="76">
                  <c:v>8.25</c:v>
                </c:pt>
                <c:pt idx="77">
                  <c:v>5.87</c:v>
                </c:pt>
                <c:pt idx="78">
                  <c:v>4.32</c:v>
                </c:pt>
                <c:pt idx="79">
                  <c:v>-1.67</c:v>
                </c:pt>
                <c:pt idx="80">
                  <c:v>-5.96</c:v>
                </c:pt>
              </c:numCache>
            </c:numRef>
          </c:yVal>
          <c:smooth val="1"/>
          <c:extLst>
            <c:ext xmlns:c16="http://schemas.microsoft.com/office/drawing/2014/chart" uri="{C3380CC4-5D6E-409C-BE32-E72D297353CC}">
              <c16:uniqueId val="{00000005-6F85-4196-9581-E2DA8A4A1802}"/>
            </c:ext>
          </c:extLst>
        </c:ser>
        <c:ser>
          <c:idx val="6"/>
          <c:order val="6"/>
          <c:tx>
            <c:strRef>
              <c:f>'Problem 5'!$K$41</c:f>
              <c:strCache>
                <c:ptCount val="1"/>
                <c:pt idx="0">
                  <c:v>Telcm</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'Problem 5'!$D$42:$D$122</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5'!$K$42:$K$122</c:f>
              <c:numCache>
                <c:formatCode>General</c:formatCode>
                <c:ptCount val="81"/>
                <c:pt idx="0">
                  <c:v>2.87</c:v>
                </c:pt>
                <c:pt idx="1">
                  <c:v>0.14000000000000001</c:v>
                </c:pt>
                <c:pt idx="2">
                  <c:v>1.05</c:v>
                </c:pt>
                <c:pt idx="3">
                  <c:v>0.02</c:v>
                </c:pt>
                <c:pt idx="4">
                  <c:v>-1.55</c:v>
                </c:pt>
                <c:pt idx="5">
                  <c:v>-2.2200000000000002</c:v>
                </c:pt>
                <c:pt idx="6">
                  <c:v>5.27</c:v>
                </c:pt>
                <c:pt idx="7">
                  <c:v>-2.64</c:v>
                </c:pt>
                <c:pt idx="8">
                  <c:v>-1.67</c:v>
                </c:pt>
                <c:pt idx="9">
                  <c:v>-5.68</c:v>
                </c:pt>
                <c:pt idx="10">
                  <c:v>3.76</c:v>
                </c:pt>
                <c:pt idx="11">
                  <c:v>4.47</c:v>
                </c:pt>
                <c:pt idx="12">
                  <c:v>3.13</c:v>
                </c:pt>
                <c:pt idx="13">
                  <c:v>-7.13</c:v>
                </c:pt>
                <c:pt idx="14">
                  <c:v>-2.6</c:v>
                </c:pt>
                <c:pt idx="15">
                  <c:v>-2.38</c:v>
                </c:pt>
                <c:pt idx="16">
                  <c:v>-0.84</c:v>
                </c:pt>
                <c:pt idx="17">
                  <c:v>6.43</c:v>
                </c:pt>
                <c:pt idx="18">
                  <c:v>2.69</c:v>
                </c:pt>
                <c:pt idx="19">
                  <c:v>3.08</c:v>
                </c:pt>
                <c:pt idx="20">
                  <c:v>1.64</c:v>
                </c:pt>
                <c:pt idx="21">
                  <c:v>-0.34</c:v>
                </c:pt>
                <c:pt idx="22">
                  <c:v>2.62</c:v>
                </c:pt>
                <c:pt idx="23">
                  <c:v>-8.77</c:v>
                </c:pt>
                <c:pt idx="24">
                  <c:v>5.56</c:v>
                </c:pt>
                <c:pt idx="25">
                  <c:v>3.26</c:v>
                </c:pt>
                <c:pt idx="26">
                  <c:v>0.41</c:v>
                </c:pt>
                <c:pt idx="27">
                  <c:v>6.32</c:v>
                </c:pt>
                <c:pt idx="28">
                  <c:v>-2.97</c:v>
                </c:pt>
                <c:pt idx="29">
                  <c:v>4.96</c:v>
                </c:pt>
                <c:pt idx="30">
                  <c:v>1.91</c:v>
                </c:pt>
                <c:pt idx="31">
                  <c:v>0.43</c:v>
                </c:pt>
                <c:pt idx="32">
                  <c:v>1.44</c:v>
                </c:pt>
                <c:pt idx="33">
                  <c:v>2.25</c:v>
                </c:pt>
                <c:pt idx="34">
                  <c:v>1.91</c:v>
                </c:pt>
                <c:pt idx="35">
                  <c:v>1.24</c:v>
                </c:pt>
                <c:pt idx="36">
                  <c:v>-1.99</c:v>
                </c:pt>
                <c:pt idx="37">
                  <c:v>-5.95</c:v>
                </c:pt>
                <c:pt idx="38">
                  <c:v>-13.37</c:v>
                </c:pt>
                <c:pt idx="39">
                  <c:v>9.56</c:v>
                </c:pt>
                <c:pt idx="40">
                  <c:v>4.78</c:v>
                </c:pt>
                <c:pt idx="41">
                  <c:v>-2.52</c:v>
                </c:pt>
                <c:pt idx="42">
                  <c:v>5.07</c:v>
                </c:pt>
                <c:pt idx="43">
                  <c:v>5.51</c:v>
                </c:pt>
                <c:pt idx="44">
                  <c:v>-2.12</c:v>
                </c:pt>
                <c:pt idx="45">
                  <c:v>-3.85</c:v>
                </c:pt>
                <c:pt idx="46">
                  <c:v>14.43</c:v>
                </c:pt>
                <c:pt idx="47">
                  <c:v>5.29</c:v>
                </c:pt>
                <c:pt idx="48">
                  <c:v>-3.42</c:v>
                </c:pt>
                <c:pt idx="49">
                  <c:v>4.5</c:v>
                </c:pt>
                <c:pt idx="50">
                  <c:v>1.59</c:v>
                </c:pt>
                <c:pt idx="51">
                  <c:v>3.15</c:v>
                </c:pt>
                <c:pt idx="52">
                  <c:v>-0.83</c:v>
                </c:pt>
                <c:pt idx="53">
                  <c:v>-0.12</c:v>
                </c:pt>
                <c:pt idx="54">
                  <c:v>0.3</c:v>
                </c:pt>
                <c:pt idx="55">
                  <c:v>1.35</c:v>
                </c:pt>
                <c:pt idx="56">
                  <c:v>-5.64</c:v>
                </c:pt>
                <c:pt idx="57">
                  <c:v>-4.29</c:v>
                </c:pt>
                <c:pt idx="58">
                  <c:v>-7.25</c:v>
                </c:pt>
                <c:pt idx="59">
                  <c:v>3.9</c:v>
                </c:pt>
                <c:pt idx="60">
                  <c:v>-1.98</c:v>
                </c:pt>
                <c:pt idx="61">
                  <c:v>0.23</c:v>
                </c:pt>
                <c:pt idx="62">
                  <c:v>-2.46</c:v>
                </c:pt>
                <c:pt idx="63">
                  <c:v>-10.7</c:v>
                </c:pt>
                <c:pt idx="64">
                  <c:v>8.5399999999999991</c:v>
                </c:pt>
                <c:pt idx="65">
                  <c:v>-6.72</c:v>
                </c:pt>
                <c:pt idx="66">
                  <c:v>-0.4</c:v>
                </c:pt>
                <c:pt idx="67">
                  <c:v>-3.01</c:v>
                </c:pt>
                <c:pt idx="68">
                  <c:v>-13.94</c:v>
                </c:pt>
                <c:pt idx="69">
                  <c:v>10.58</c:v>
                </c:pt>
                <c:pt idx="70">
                  <c:v>2.15</c:v>
                </c:pt>
                <c:pt idx="71">
                  <c:v>-6.81</c:v>
                </c:pt>
                <c:pt idx="72">
                  <c:v>13.53</c:v>
                </c:pt>
                <c:pt idx="73">
                  <c:v>-6.5</c:v>
                </c:pt>
                <c:pt idx="74">
                  <c:v>-0.13</c:v>
                </c:pt>
                <c:pt idx="75">
                  <c:v>0.99</c:v>
                </c:pt>
                <c:pt idx="76">
                  <c:v>-9.4</c:v>
                </c:pt>
                <c:pt idx="77">
                  <c:v>4.63</c:v>
                </c:pt>
                <c:pt idx="78">
                  <c:v>0.98</c:v>
                </c:pt>
                <c:pt idx="79">
                  <c:v>0.14000000000000001</c:v>
                </c:pt>
                <c:pt idx="80">
                  <c:v>-3.22</c:v>
                </c:pt>
              </c:numCache>
            </c:numRef>
          </c:yVal>
          <c:smooth val="1"/>
          <c:extLst>
            <c:ext xmlns:c16="http://schemas.microsoft.com/office/drawing/2014/chart" uri="{C3380CC4-5D6E-409C-BE32-E72D297353CC}">
              <c16:uniqueId val="{00000006-6F85-4196-9581-E2DA8A4A1802}"/>
            </c:ext>
          </c:extLst>
        </c:ser>
        <c:ser>
          <c:idx val="7"/>
          <c:order val="7"/>
          <c:tx>
            <c:strRef>
              <c:f>'Problem 5'!$L$41</c:f>
              <c:strCache>
                <c:ptCount val="1"/>
                <c:pt idx="0">
                  <c:v>Utils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'Problem 5'!$D$42:$D$122</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5'!$L$42:$L$122</c:f>
              <c:numCache>
                <c:formatCode>General</c:formatCode>
                <c:ptCount val="81"/>
                <c:pt idx="0">
                  <c:v>1.08</c:v>
                </c:pt>
                <c:pt idx="1">
                  <c:v>4.05</c:v>
                </c:pt>
                <c:pt idx="2">
                  <c:v>0.32</c:v>
                </c:pt>
                <c:pt idx="3">
                  <c:v>0.38</c:v>
                </c:pt>
                <c:pt idx="4">
                  <c:v>2.56</c:v>
                </c:pt>
                <c:pt idx="5">
                  <c:v>-1.89</c:v>
                </c:pt>
                <c:pt idx="6">
                  <c:v>2.98</c:v>
                </c:pt>
                <c:pt idx="7">
                  <c:v>2.2000000000000002</c:v>
                </c:pt>
                <c:pt idx="8">
                  <c:v>-1.97</c:v>
                </c:pt>
                <c:pt idx="9">
                  <c:v>3.07</c:v>
                </c:pt>
                <c:pt idx="10">
                  <c:v>2.42</c:v>
                </c:pt>
                <c:pt idx="11">
                  <c:v>-5.0199999999999996</c:v>
                </c:pt>
                <c:pt idx="12">
                  <c:v>-2.83</c:v>
                </c:pt>
                <c:pt idx="13">
                  <c:v>-4.5199999999999996</c:v>
                </c:pt>
                <c:pt idx="14">
                  <c:v>3.2</c:v>
                </c:pt>
                <c:pt idx="15">
                  <c:v>2.77</c:v>
                </c:pt>
                <c:pt idx="16">
                  <c:v>0.21</c:v>
                </c:pt>
                <c:pt idx="17">
                  <c:v>2.61</c:v>
                </c:pt>
                <c:pt idx="18">
                  <c:v>1.73</c:v>
                </c:pt>
                <c:pt idx="19">
                  <c:v>0.91</c:v>
                </c:pt>
                <c:pt idx="20">
                  <c:v>-0.55000000000000004</c:v>
                </c:pt>
                <c:pt idx="21">
                  <c:v>-0.06</c:v>
                </c:pt>
                <c:pt idx="22">
                  <c:v>3.27</c:v>
                </c:pt>
                <c:pt idx="23">
                  <c:v>-4.75</c:v>
                </c:pt>
                <c:pt idx="24">
                  <c:v>5.41</c:v>
                </c:pt>
                <c:pt idx="25">
                  <c:v>3.62</c:v>
                </c:pt>
                <c:pt idx="26">
                  <c:v>3.32</c:v>
                </c:pt>
                <c:pt idx="27">
                  <c:v>1.02</c:v>
                </c:pt>
                <c:pt idx="28">
                  <c:v>-1.54</c:v>
                </c:pt>
                <c:pt idx="29">
                  <c:v>3.64</c:v>
                </c:pt>
                <c:pt idx="30">
                  <c:v>-0.99</c:v>
                </c:pt>
                <c:pt idx="31">
                  <c:v>3.44</c:v>
                </c:pt>
                <c:pt idx="32">
                  <c:v>3.92</c:v>
                </c:pt>
                <c:pt idx="33">
                  <c:v>-1.42</c:v>
                </c:pt>
                <c:pt idx="34">
                  <c:v>-2.15</c:v>
                </c:pt>
                <c:pt idx="35">
                  <c:v>4.13</c:v>
                </c:pt>
                <c:pt idx="36">
                  <c:v>4.83</c:v>
                </c:pt>
                <c:pt idx="37">
                  <c:v>-9.85</c:v>
                </c:pt>
                <c:pt idx="38">
                  <c:v>-13.01</c:v>
                </c:pt>
                <c:pt idx="39">
                  <c:v>5.07</c:v>
                </c:pt>
                <c:pt idx="40">
                  <c:v>4.5599999999999996</c:v>
                </c:pt>
                <c:pt idx="41">
                  <c:v>-5.0199999999999996</c:v>
                </c:pt>
                <c:pt idx="42">
                  <c:v>6.37</c:v>
                </c:pt>
                <c:pt idx="43">
                  <c:v>-2.25</c:v>
                </c:pt>
                <c:pt idx="44">
                  <c:v>-0.27</c:v>
                </c:pt>
                <c:pt idx="45">
                  <c:v>4.49</c:v>
                </c:pt>
                <c:pt idx="46">
                  <c:v>2.63</c:v>
                </c:pt>
                <c:pt idx="47">
                  <c:v>0.63</c:v>
                </c:pt>
                <c:pt idx="48">
                  <c:v>-0.4</c:v>
                </c:pt>
                <c:pt idx="49">
                  <c:v>-4.5999999999999996</c:v>
                </c:pt>
                <c:pt idx="50">
                  <c:v>10.35</c:v>
                </c:pt>
                <c:pt idx="51">
                  <c:v>3.98</c:v>
                </c:pt>
                <c:pt idx="52">
                  <c:v>-1.17</c:v>
                </c:pt>
                <c:pt idx="53">
                  <c:v>-1.42</c:v>
                </c:pt>
                <c:pt idx="54">
                  <c:v>2.98</c:v>
                </c:pt>
                <c:pt idx="55">
                  <c:v>3.23</c:v>
                </c:pt>
                <c:pt idx="56">
                  <c:v>-4.84</c:v>
                </c:pt>
                <c:pt idx="57">
                  <c:v>5.1100000000000003</c:v>
                </c:pt>
                <c:pt idx="58">
                  <c:v>-1.96</c:v>
                </c:pt>
                <c:pt idx="59">
                  <c:v>8.57</c:v>
                </c:pt>
                <c:pt idx="60">
                  <c:v>-2.1</c:v>
                </c:pt>
                <c:pt idx="61">
                  <c:v>-1.1100000000000001</c:v>
                </c:pt>
                <c:pt idx="62">
                  <c:v>9.68</c:v>
                </c:pt>
                <c:pt idx="63">
                  <c:v>-3.71</c:v>
                </c:pt>
                <c:pt idx="64">
                  <c:v>4.79</c:v>
                </c:pt>
                <c:pt idx="65">
                  <c:v>-6.55</c:v>
                </c:pt>
                <c:pt idx="66">
                  <c:v>6.26</c:v>
                </c:pt>
                <c:pt idx="67">
                  <c:v>0.09</c:v>
                </c:pt>
                <c:pt idx="68">
                  <c:v>-11.65</c:v>
                </c:pt>
                <c:pt idx="69">
                  <c:v>3.51</c:v>
                </c:pt>
                <c:pt idx="70">
                  <c:v>6.78</c:v>
                </c:pt>
                <c:pt idx="71">
                  <c:v>-1.21</c:v>
                </c:pt>
                <c:pt idx="72">
                  <c:v>-1.24</c:v>
                </c:pt>
                <c:pt idx="73">
                  <c:v>-5.32</c:v>
                </c:pt>
                <c:pt idx="74">
                  <c:v>3.89</c:v>
                </c:pt>
                <c:pt idx="75">
                  <c:v>1.72</c:v>
                </c:pt>
                <c:pt idx="76">
                  <c:v>-5.82</c:v>
                </c:pt>
                <c:pt idx="77">
                  <c:v>2.61</c:v>
                </c:pt>
                <c:pt idx="78">
                  <c:v>2.79</c:v>
                </c:pt>
                <c:pt idx="79">
                  <c:v>-5.29</c:v>
                </c:pt>
                <c:pt idx="80">
                  <c:v>-5.04</c:v>
                </c:pt>
              </c:numCache>
            </c:numRef>
          </c:yVal>
          <c:smooth val="1"/>
          <c:extLst>
            <c:ext xmlns:c16="http://schemas.microsoft.com/office/drawing/2014/chart" uri="{C3380CC4-5D6E-409C-BE32-E72D297353CC}">
              <c16:uniqueId val="{00000007-6F85-4196-9581-E2DA8A4A1802}"/>
            </c:ext>
          </c:extLst>
        </c:ser>
        <c:ser>
          <c:idx val="8"/>
          <c:order val="8"/>
          <c:tx>
            <c:strRef>
              <c:f>'Problem 5'!$M$41</c:f>
              <c:strCache>
                <c:ptCount val="1"/>
                <c:pt idx="0">
                  <c:v>Shops</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'Problem 5'!$D$42:$D$122</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5'!$M$42:$M$122</c:f>
              <c:numCache>
                <c:formatCode>General</c:formatCode>
                <c:ptCount val="81"/>
                <c:pt idx="0">
                  <c:v>1.01</c:v>
                </c:pt>
                <c:pt idx="1">
                  <c:v>2.8</c:v>
                </c:pt>
                <c:pt idx="2">
                  <c:v>0.8</c:v>
                </c:pt>
                <c:pt idx="3">
                  <c:v>2.71</c:v>
                </c:pt>
                <c:pt idx="4">
                  <c:v>1.63</c:v>
                </c:pt>
                <c:pt idx="5">
                  <c:v>-1.9</c:v>
                </c:pt>
                <c:pt idx="6">
                  <c:v>0.12</c:v>
                </c:pt>
                <c:pt idx="7">
                  <c:v>-1.67</c:v>
                </c:pt>
                <c:pt idx="8">
                  <c:v>2.4300000000000002</c:v>
                </c:pt>
                <c:pt idx="9">
                  <c:v>2.72</c:v>
                </c:pt>
                <c:pt idx="10">
                  <c:v>8.0399999999999991</c:v>
                </c:pt>
                <c:pt idx="11">
                  <c:v>2.46</c:v>
                </c:pt>
                <c:pt idx="12">
                  <c:v>9.3699999999999992</c:v>
                </c:pt>
                <c:pt idx="13">
                  <c:v>-4.7</c:v>
                </c:pt>
                <c:pt idx="14">
                  <c:v>-2.52</c:v>
                </c:pt>
                <c:pt idx="15">
                  <c:v>3.91</c:v>
                </c:pt>
                <c:pt idx="16">
                  <c:v>0.89</c:v>
                </c:pt>
                <c:pt idx="17">
                  <c:v>3.06</c:v>
                </c:pt>
                <c:pt idx="18">
                  <c:v>3.21</c:v>
                </c:pt>
                <c:pt idx="19">
                  <c:v>8.0500000000000007</c:v>
                </c:pt>
                <c:pt idx="20">
                  <c:v>0.63</c:v>
                </c:pt>
                <c:pt idx="21">
                  <c:v>-8.75</c:v>
                </c:pt>
                <c:pt idx="22">
                  <c:v>2.4700000000000002</c:v>
                </c:pt>
                <c:pt idx="23">
                  <c:v>-9.06</c:v>
                </c:pt>
                <c:pt idx="24">
                  <c:v>8.1999999999999993</c:v>
                </c:pt>
                <c:pt idx="25">
                  <c:v>0.78</c:v>
                </c:pt>
                <c:pt idx="26">
                  <c:v>3.37</c:v>
                </c:pt>
                <c:pt idx="27">
                  <c:v>4.59</c:v>
                </c:pt>
                <c:pt idx="28">
                  <c:v>-6.04</c:v>
                </c:pt>
                <c:pt idx="29">
                  <c:v>7.14</c:v>
                </c:pt>
                <c:pt idx="30">
                  <c:v>0.91</c:v>
                </c:pt>
                <c:pt idx="31">
                  <c:v>7.0000000000000007E-2</c:v>
                </c:pt>
                <c:pt idx="32">
                  <c:v>0.77</c:v>
                </c:pt>
                <c:pt idx="33">
                  <c:v>0.73</c:v>
                </c:pt>
                <c:pt idx="34">
                  <c:v>2.16</c:v>
                </c:pt>
                <c:pt idx="35">
                  <c:v>1.37</c:v>
                </c:pt>
                <c:pt idx="36">
                  <c:v>0.93</c:v>
                </c:pt>
                <c:pt idx="37">
                  <c:v>-6.8</c:v>
                </c:pt>
                <c:pt idx="38">
                  <c:v>-7.6</c:v>
                </c:pt>
                <c:pt idx="39">
                  <c:v>18.04</c:v>
                </c:pt>
                <c:pt idx="40">
                  <c:v>4.42</c:v>
                </c:pt>
                <c:pt idx="41">
                  <c:v>4.2</c:v>
                </c:pt>
                <c:pt idx="42">
                  <c:v>9.51</c:v>
                </c:pt>
                <c:pt idx="43">
                  <c:v>8.16</c:v>
                </c:pt>
                <c:pt idx="44">
                  <c:v>-3.87</c:v>
                </c:pt>
                <c:pt idx="45">
                  <c:v>-2.57</c:v>
                </c:pt>
                <c:pt idx="46">
                  <c:v>8.3800000000000008</c:v>
                </c:pt>
                <c:pt idx="47">
                  <c:v>1.49</c:v>
                </c:pt>
                <c:pt idx="48">
                  <c:v>0</c:v>
                </c:pt>
                <c:pt idx="49">
                  <c:v>-1.64</c:v>
                </c:pt>
                <c:pt idx="50">
                  <c:v>5.54</c:v>
                </c:pt>
                <c:pt idx="51">
                  <c:v>7.06</c:v>
                </c:pt>
                <c:pt idx="52">
                  <c:v>-2.21</c:v>
                </c:pt>
                <c:pt idx="53">
                  <c:v>2.84</c:v>
                </c:pt>
                <c:pt idx="54">
                  <c:v>0.23</c:v>
                </c:pt>
                <c:pt idx="55">
                  <c:v>2.36</c:v>
                </c:pt>
                <c:pt idx="56">
                  <c:v>-4.3</c:v>
                </c:pt>
                <c:pt idx="57">
                  <c:v>5.01</c:v>
                </c:pt>
                <c:pt idx="58">
                  <c:v>1.41</c:v>
                </c:pt>
                <c:pt idx="59">
                  <c:v>1.29</c:v>
                </c:pt>
                <c:pt idx="60">
                  <c:v>-9</c:v>
                </c:pt>
                <c:pt idx="61">
                  <c:v>-1.56</c:v>
                </c:pt>
                <c:pt idx="62">
                  <c:v>2.91</c:v>
                </c:pt>
                <c:pt idx="63">
                  <c:v>-9.91</c:v>
                </c:pt>
                <c:pt idx="64">
                  <c:v>-4.12</c:v>
                </c:pt>
                <c:pt idx="65">
                  <c:v>-7.65</c:v>
                </c:pt>
                <c:pt idx="66">
                  <c:v>14.64</c:v>
                </c:pt>
                <c:pt idx="67">
                  <c:v>-3.12</c:v>
                </c:pt>
                <c:pt idx="68">
                  <c:v>-7.61</c:v>
                </c:pt>
                <c:pt idx="69">
                  <c:v>4.25</c:v>
                </c:pt>
                <c:pt idx="70">
                  <c:v>3.85</c:v>
                </c:pt>
                <c:pt idx="71">
                  <c:v>-7.97</c:v>
                </c:pt>
                <c:pt idx="72">
                  <c:v>9.74</c:v>
                </c:pt>
                <c:pt idx="73">
                  <c:v>-4.6500000000000004</c:v>
                </c:pt>
                <c:pt idx="74">
                  <c:v>3.49</c:v>
                </c:pt>
                <c:pt idx="75">
                  <c:v>2.19</c:v>
                </c:pt>
                <c:pt idx="76">
                  <c:v>0.62</c:v>
                </c:pt>
                <c:pt idx="77">
                  <c:v>7.89</c:v>
                </c:pt>
                <c:pt idx="78">
                  <c:v>2.2799999999999998</c:v>
                </c:pt>
                <c:pt idx="79">
                  <c:v>-0.4</c:v>
                </c:pt>
                <c:pt idx="80">
                  <c:v>-5.68</c:v>
                </c:pt>
              </c:numCache>
            </c:numRef>
          </c:yVal>
          <c:smooth val="1"/>
          <c:extLst>
            <c:ext xmlns:c16="http://schemas.microsoft.com/office/drawing/2014/chart" uri="{C3380CC4-5D6E-409C-BE32-E72D297353CC}">
              <c16:uniqueId val="{00000008-6F85-4196-9581-E2DA8A4A1802}"/>
            </c:ext>
          </c:extLst>
        </c:ser>
        <c:ser>
          <c:idx val="9"/>
          <c:order val="9"/>
          <c:tx>
            <c:strRef>
              <c:f>'Problem 5'!$N$41</c:f>
              <c:strCache>
                <c:ptCount val="1"/>
                <c:pt idx="0">
                  <c:v>Hlth</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'Problem 5'!$D$42:$D$122</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5'!$N$42:$N$122</c:f>
              <c:numCache>
                <c:formatCode>General</c:formatCode>
                <c:ptCount val="81"/>
                <c:pt idx="0">
                  <c:v>2.02</c:v>
                </c:pt>
                <c:pt idx="1">
                  <c:v>6.97</c:v>
                </c:pt>
                <c:pt idx="2">
                  <c:v>0.03</c:v>
                </c:pt>
                <c:pt idx="3">
                  <c:v>0.91</c:v>
                </c:pt>
                <c:pt idx="4">
                  <c:v>-0.25</c:v>
                </c:pt>
                <c:pt idx="5">
                  <c:v>5.54</c:v>
                </c:pt>
                <c:pt idx="6">
                  <c:v>0.7</c:v>
                </c:pt>
                <c:pt idx="7">
                  <c:v>2.58</c:v>
                </c:pt>
                <c:pt idx="8">
                  <c:v>2.0499999999999998</c:v>
                </c:pt>
                <c:pt idx="9">
                  <c:v>-2.27</c:v>
                </c:pt>
                <c:pt idx="10">
                  <c:v>2.46</c:v>
                </c:pt>
                <c:pt idx="11">
                  <c:v>-0.17</c:v>
                </c:pt>
                <c:pt idx="12">
                  <c:v>6.37</c:v>
                </c:pt>
                <c:pt idx="13">
                  <c:v>-3.53</c:v>
                </c:pt>
                <c:pt idx="14">
                  <c:v>-2.42</c:v>
                </c:pt>
                <c:pt idx="15">
                  <c:v>-0.04</c:v>
                </c:pt>
                <c:pt idx="16">
                  <c:v>2.29</c:v>
                </c:pt>
                <c:pt idx="17">
                  <c:v>1.49</c:v>
                </c:pt>
                <c:pt idx="18">
                  <c:v>5.99</c:v>
                </c:pt>
                <c:pt idx="19">
                  <c:v>4.4000000000000004</c:v>
                </c:pt>
                <c:pt idx="20">
                  <c:v>2.14</c:v>
                </c:pt>
                <c:pt idx="21">
                  <c:v>-8.6999999999999993</c:v>
                </c:pt>
                <c:pt idx="22">
                  <c:v>6.46</c:v>
                </c:pt>
                <c:pt idx="23">
                  <c:v>-8.18</c:v>
                </c:pt>
                <c:pt idx="24">
                  <c:v>5.25</c:v>
                </c:pt>
                <c:pt idx="25">
                  <c:v>3.23</c:v>
                </c:pt>
                <c:pt idx="26">
                  <c:v>0.48</c:v>
                </c:pt>
                <c:pt idx="27">
                  <c:v>-3.13</c:v>
                </c:pt>
                <c:pt idx="28">
                  <c:v>-3.37</c:v>
                </c:pt>
                <c:pt idx="29">
                  <c:v>6.84</c:v>
                </c:pt>
                <c:pt idx="30">
                  <c:v>-2.19</c:v>
                </c:pt>
                <c:pt idx="31">
                  <c:v>-0.61</c:v>
                </c:pt>
                <c:pt idx="32">
                  <c:v>-0.94</c:v>
                </c:pt>
                <c:pt idx="33">
                  <c:v>4.7300000000000004</c:v>
                </c:pt>
                <c:pt idx="34">
                  <c:v>5.53</c:v>
                </c:pt>
                <c:pt idx="35">
                  <c:v>3.45</c:v>
                </c:pt>
                <c:pt idx="36">
                  <c:v>-2.0099999999999998</c:v>
                </c:pt>
                <c:pt idx="37">
                  <c:v>-5.39</c:v>
                </c:pt>
                <c:pt idx="38">
                  <c:v>-5</c:v>
                </c:pt>
                <c:pt idx="39">
                  <c:v>13.41</c:v>
                </c:pt>
                <c:pt idx="40">
                  <c:v>4.05</c:v>
                </c:pt>
                <c:pt idx="41">
                  <c:v>-1.52</c:v>
                </c:pt>
                <c:pt idx="42">
                  <c:v>4.43</c:v>
                </c:pt>
                <c:pt idx="43">
                  <c:v>2.4500000000000002</c:v>
                </c:pt>
                <c:pt idx="44">
                  <c:v>-1.48</c:v>
                </c:pt>
                <c:pt idx="45">
                  <c:v>-4.42</c:v>
                </c:pt>
                <c:pt idx="46">
                  <c:v>9.52</c:v>
                </c:pt>
                <c:pt idx="47">
                  <c:v>4.76</c:v>
                </c:pt>
                <c:pt idx="48">
                  <c:v>3.22</c:v>
                </c:pt>
                <c:pt idx="49">
                  <c:v>-1.35</c:v>
                </c:pt>
                <c:pt idx="50">
                  <c:v>0.13</c:v>
                </c:pt>
                <c:pt idx="51">
                  <c:v>2.87</c:v>
                </c:pt>
                <c:pt idx="52">
                  <c:v>0.01</c:v>
                </c:pt>
                <c:pt idx="53">
                  <c:v>4.28</c:v>
                </c:pt>
                <c:pt idx="54">
                  <c:v>3.04</c:v>
                </c:pt>
                <c:pt idx="55">
                  <c:v>2.81</c:v>
                </c:pt>
                <c:pt idx="56">
                  <c:v>-5.99</c:v>
                </c:pt>
                <c:pt idx="57">
                  <c:v>2.31</c:v>
                </c:pt>
                <c:pt idx="58">
                  <c:v>-4.29</c:v>
                </c:pt>
                <c:pt idx="59">
                  <c:v>6.72</c:v>
                </c:pt>
                <c:pt idx="60">
                  <c:v>-8.66</c:v>
                </c:pt>
                <c:pt idx="61">
                  <c:v>-1.01</c:v>
                </c:pt>
                <c:pt idx="62">
                  <c:v>5.13</c:v>
                </c:pt>
                <c:pt idx="63">
                  <c:v>-6.8</c:v>
                </c:pt>
                <c:pt idx="64">
                  <c:v>0.99</c:v>
                </c:pt>
                <c:pt idx="65">
                  <c:v>-2.0499999999999998</c:v>
                </c:pt>
                <c:pt idx="66">
                  <c:v>2.75</c:v>
                </c:pt>
                <c:pt idx="67">
                  <c:v>-5.07</c:v>
                </c:pt>
                <c:pt idx="68">
                  <c:v>-1.91</c:v>
                </c:pt>
                <c:pt idx="69">
                  <c:v>8.8000000000000007</c:v>
                </c:pt>
                <c:pt idx="70">
                  <c:v>5.35</c:v>
                </c:pt>
                <c:pt idx="71">
                  <c:v>-1.74</c:v>
                </c:pt>
                <c:pt idx="72">
                  <c:v>-1.03</c:v>
                </c:pt>
                <c:pt idx="73">
                  <c:v>-4.29</c:v>
                </c:pt>
                <c:pt idx="74">
                  <c:v>2.4900000000000002</c:v>
                </c:pt>
                <c:pt idx="75">
                  <c:v>4.12</c:v>
                </c:pt>
                <c:pt idx="76">
                  <c:v>-3.67</c:v>
                </c:pt>
                <c:pt idx="77">
                  <c:v>4.66</c:v>
                </c:pt>
                <c:pt idx="78">
                  <c:v>-0.11</c:v>
                </c:pt>
                <c:pt idx="79">
                  <c:v>-0.22</c:v>
                </c:pt>
                <c:pt idx="80">
                  <c:v>-4.71</c:v>
                </c:pt>
              </c:numCache>
            </c:numRef>
          </c:yVal>
          <c:smooth val="1"/>
          <c:extLst>
            <c:ext xmlns:c16="http://schemas.microsoft.com/office/drawing/2014/chart" uri="{C3380CC4-5D6E-409C-BE32-E72D297353CC}">
              <c16:uniqueId val="{00000009-6F85-4196-9581-E2DA8A4A1802}"/>
            </c:ext>
          </c:extLst>
        </c:ser>
        <c:ser>
          <c:idx val="10"/>
          <c:order val="10"/>
          <c:tx>
            <c:strRef>
              <c:f>'Problem 5'!$O$41</c:f>
              <c:strCache>
                <c:ptCount val="1"/>
                <c:pt idx="0">
                  <c:v>Money</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'Problem 5'!$D$42:$D$122</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5'!$O$42:$O$122</c:f>
              <c:numCache>
                <c:formatCode>General</c:formatCode>
                <c:ptCount val="81"/>
                <c:pt idx="0">
                  <c:v>0.56999999999999995</c:v>
                </c:pt>
                <c:pt idx="1">
                  <c:v>4.57</c:v>
                </c:pt>
                <c:pt idx="2">
                  <c:v>-2.29</c:v>
                </c:pt>
                <c:pt idx="3">
                  <c:v>0.18</c:v>
                </c:pt>
                <c:pt idx="4">
                  <c:v>-1.06</c:v>
                </c:pt>
                <c:pt idx="5">
                  <c:v>5.84</c:v>
                </c:pt>
                <c:pt idx="6">
                  <c:v>1.91</c:v>
                </c:pt>
                <c:pt idx="7">
                  <c:v>-1.22</c:v>
                </c:pt>
                <c:pt idx="8">
                  <c:v>5.22</c:v>
                </c:pt>
                <c:pt idx="9">
                  <c:v>3.39</c:v>
                </c:pt>
                <c:pt idx="10">
                  <c:v>3.92</c:v>
                </c:pt>
                <c:pt idx="11">
                  <c:v>1.05</c:v>
                </c:pt>
                <c:pt idx="12">
                  <c:v>6.16</c:v>
                </c:pt>
                <c:pt idx="13">
                  <c:v>-2.56</c:v>
                </c:pt>
                <c:pt idx="14">
                  <c:v>-3.44</c:v>
                </c:pt>
                <c:pt idx="15">
                  <c:v>1.21</c:v>
                </c:pt>
                <c:pt idx="16">
                  <c:v>0.4</c:v>
                </c:pt>
                <c:pt idx="17">
                  <c:v>-0.98</c:v>
                </c:pt>
                <c:pt idx="18">
                  <c:v>4.25</c:v>
                </c:pt>
                <c:pt idx="19">
                  <c:v>2.48</c:v>
                </c:pt>
                <c:pt idx="20">
                  <c:v>-2</c:v>
                </c:pt>
                <c:pt idx="21">
                  <c:v>-5.54</c:v>
                </c:pt>
                <c:pt idx="22">
                  <c:v>2.82</c:v>
                </c:pt>
                <c:pt idx="23">
                  <c:v>-11.48</c:v>
                </c:pt>
                <c:pt idx="24">
                  <c:v>9.77</c:v>
                </c:pt>
                <c:pt idx="25">
                  <c:v>2.87</c:v>
                </c:pt>
                <c:pt idx="26">
                  <c:v>-2.35</c:v>
                </c:pt>
                <c:pt idx="27">
                  <c:v>7.11</c:v>
                </c:pt>
                <c:pt idx="28">
                  <c:v>-5.52</c:v>
                </c:pt>
                <c:pt idx="29">
                  <c:v>6.24</c:v>
                </c:pt>
                <c:pt idx="30">
                  <c:v>3.12</c:v>
                </c:pt>
                <c:pt idx="31">
                  <c:v>-4.7300000000000004</c:v>
                </c:pt>
                <c:pt idx="32">
                  <c:v>2.5499999999999998</c:v>
                </c:pt>
                <c:pt idx="33">
                  <c:v>3.37</c:v>
                </c:pt>
                <c:pt idx="34">
                  <c:v>5.7</c:v>
                </c:pt>
                <c:pt idx="35">
                  <c:v>2.62</c:v>
                </c:pt>
                <c:pt idx="36">
                  <c:v>-2.31</c:v>
                </c:pt>
                <c:pt idx="37">
                  <c:v>-10.65</c:v>
                </c:pt>
                <c:pt idx="38">
                  <c:v>-20.02</c:v>
                </c:pt>
                <c:pt idx="39">
                  <c:v>11.91</c:v>
                </c:pt>
                <c:pt idx="40">
                  <c:v>3.76</c:v>
                </c:pt>
                <c:pt idx="41">
                  <c:v>-0.35</c:v>
                </c:pt>
                <c:pt idx="42">
                  <c:v>1.9</c:v>
                </c:pt>
                <c:pt idx="43">
                  <c:v>5.0599999999999996</c:v>
                </c:pt>
                <c:pt idx="44">
                  <c:v>-4.12</c:v>
                </c:pt>
                <c:pt idx="45">
                  <c:v>-1.01</c:v>
                </c:pt>
                <c:pt idx="46">
                  <c:v>16.399999999999999</c:v>
                </c:pt>
                <c:pt idx="47">
                  <c:v>6.92</c:v>
                </c:pt>
                <c:pt idx="48">
                  <c:v>-3.01</c:v>
                </c:pt>
                <c:pt idx="49">
                  <c:v>10.82</c:v>
                </c:pt>
                <c:pt idx="50">
                  <c:v>5.73</c:v>
                </c:pt>
                <c:pt idx="51">
                  <c:v>6.27</c:v>
                </c:pt>
                <c:pt idx="52">
                  <c:v>3.07</c:v>
                </c:pt>
                <c:pt idx="53">
                  <c:v>-2.15</c:v>
                </c:pt>
                <c:pt idx="54">
                  <c:v>0.24</c:v>
                </c:pt>
                <c:pt idx="55">
                  <c:v>2.74</c:v>
                </c:pt>
                <c:pt idx="56">
                  <c:v>-1.58</c:v>
                </c:pt>
                <c:pt idx="57">
                  <c:v>7</c:v>
                </c:pt>
                <c:pt idx="58">
                  <c:v>-5.73</c:v>
                </c:pt>
                <c:pt idx="59">
                  <c:v>4.72</c:v>
                </c:pt>
                <c:pt idx="60">
                  <c:v>-0.72</c:v>
                </c:pt>
                <c:pt idx="61">
                  <c:v>-1.7</c:v>
                </c:pt>
                <c:pt idx="62">
                  <c:v>-0.99</c:v>
                </c:pt>
                <c:pt idx="63">
                  <c:v>-7.99</c:v>
                </c:pt>
                <c:pt idx="64">
                  <c:v>2.8</c:v>
                </c:pt>
                <c:pt idx="65">
                  <c:v>-9.0500000000000007</c:v>
                </c:pt>
                <c:pt idx="66">
                  <c:v>7.38</c:v>
                </c:pt>
                <c:pt idx="67">
                  <c:v>-2.2400000000000002</c:v>
                </c:pt>
                <c:pt idx="68">
                  <c:v>-7.74</c:v>
                </c:pt>
                <c:pt idx="69">
                  <c:v>12.74</c:v>
                </c:pt>
                <c:pt idx="70">
                  <c:v>4.79</c:v>
                </c:pt>
                <c:pt idx="71">
                  <c:v>-5.54</c:v>
                </c:pt>
                <c:pt idx="72">
                  <c:v>6.37</c:v>
                </c:pt>
                <c:pt idx="73">
                  <c:v>-2.83</c:v>
                </c:pt>
                <c:pt idx="74">
                  <c:v>-8.66</c:v>
                </c:pt>
                <c:pt idx="75">
                  <c:v>1.97</c:v>
                </c:pt>
                <c:pt idx="76">
                  <c:v>-3.77</c:v>
                </c:pt>
                <c:pt idx="77">
                  <c:v>5.87</c:v>
                </c:pt>
                <c:pt idx="78">
                  <c:v>6.4</c:v>
                </c:pt>
                <c:pt idx="79">
                  <c:v>-3.61</c:v>
                </c:pt>
                <c:pt idx="80">
                  <c:v>-2.04</c:v>
                </c:pt>
              </c:numCache>
            </c:numRef>
          </c:yVal>
          <c:smooth val="1"/>
          <c:extLst>
            <c:ext xmlns:c16="http://schemas.microsoft.com/office/drawing/2014/chart" uri="{C3380CC4-5D6E-409C-BE32-E72D297353CC}">
              <c16:uniqueId val="{0000000A-6F85-4196-9581-E2DA8A4A1802}"/>
            </c:ext>
          </c:extLst>
        </c:ser>
        <c:ser>
          <c:idx val="11"/>
          <c:order val="11"/>
          <c:tx>
            <c:strRef>
              <c:f>'Problem 5'!$P$41</c:f>
              <c:strCache>
                <c:ptCount val="1"/>
                <c:pt idx="0">
                  <c:v>Other</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'Problem 5'!$D$42:$D$122</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5'!$P$42:$P$122</c:f>
              <c:numCache>
                <c:formatCode>General</c:formatCode>
                <c:ptCount val="81"/>
                <c:pt idx="0">
                  <c:v>1.54</c:v>
                </c:pt>
                <c:pt idx="1">
                  <c:v>2.34</c:v>
                </c:pt>
                <c:pt idx="2">
                  <c:v>-0.7</c:v>
                </c:pt>
                <c:pt idx="3">
                  <c:v>0.35</c:v>
                </c:pt>
                <c:pt idx="4">
                  <c:v>0.6</c:v>
                </c:pt>
                <c:pt idx="5">
                  <c:v>1.79</c:v>
                </c:pt>
                <c:pt idx="6">
                  <c:v>0.82</c:v>
                </c:pt>
                <c:pt idx="7">
                  <c:v>1</c:v>
                </c:pt>
                <c:pt idx="8">
                  <c:v>3.02</c:v>
                </c:pt>
                <c:pt idx="9">
                  <c:v>0.23</c:v>
                </c:pt>
                <c:pt idx="10">
                  <c:v>3.69</c:v>
                </c:pt>
                <c:pt idx="11">
                  <c:v>2.09</c:v>
                </c:pt>
                <c:pt idx="12">
                  <c:v>5.55</c:v>
                </c:pt>
                <c:pt idx="13">
                  <c:v>-4.5</c:v>
                </c:pt>
                <c:pt idx="14">
                  <c:v>-1.47</c:v>
                </c:pt>
                <c:pt idx="15">
                  <c:v>-0.67</c:v>
                </c:pt>
                <c:pt idx="16">
                  <c:v>2.6</c:v>
                </c:pt>
                <c:pt idx="17">
                  <c:v>-1.08</c:v>
                </c:pt>
                <c:pt idx="18">
                  <c:v>3.7</c:v>
                </c:pt>
                <c:pt idx="19">
                  <c:v>2.48</c:v>
                </c:pt>
                <c:pt idx="20">
                  <c:v>0.1</c:v>
                </c:pt>
                <c:pt idx="21">
                  <c:v>-8.3000000000000007</c:v>
                </c:pt>
                <c:pt idx="22">
                  <c:v>3.41</c:v>
                </c:pt>
                <c:pt idx="23">
                  <c:v>-9.35</c:v>
                </c:pt>
                <c:pt idx="24">
                  <c:v>8.4600000000000009</c:v>
                </c:pt>
                <c:pt idx="25">
                  <c:v>2.5</c:v>
                </c:pt>
                <c:pt idx="26">
                  <c:v>0.34</c:v>
                </c:pt>
                <c:pt idx="27">
                  <c:v>5.82</c:v>
                </c:pt>
                <c:pt idx="28">
                  <c:v>-7.42</c:v>
                </c:pt>
                <c:pt idx="29">
                  <c:v>7.65</c:v>
                </c:pt>
                <c:pt idx="30">
                  <c:v>-0.59</c:v>
                </c:pt>
                <c:pt idx="31">
                  <c:v>-3.98</c:v>
                </c:pt>
                <c:pt idx="32">
                  <c:v>1</c:v>
                </c:pt>
                <c:pt idx="33">
                  <c:v>2.4</c:v>
                </c:pt>
                <c:pt idx="34">
                  <c:v>3.82</c:v>
                </c:pt>
                <c:pt idx="35">
                  <c:v>2.14</c:v>
                </c:pt>
                <c:pt idx="36">
                  <c:v>0.13</c:v>
                </c:pt>
                <c:pt idx="37">
                  <c:v>-8.5500000000000007</c:v>
                </c:pt>
                <c:pt idx="38">
                  <c:v>-17.25</c:v>
                </c:pt>
                <c:pt idx="39">
                  <c:v>8.8699999999999992</c:v>
                </c:pt>
                <c:pt idx="40">
                  <c:v>4.16</c:v>
                </c:pt>
                <c:pt idx="41">
                  <c:v>0.26</c:v>
                </c:pt>
                <c:pt idx="42">
                  <c:v>6.85</c:v>
                </c:pt>
                <c:pt idx="43">
                  <c:v>10.039999999999999</c:v>
                </c:pt>
                <c:pt idx="44">
                  <c:v>-1.3</c:v>
                </c:pt>
                <c:pt idx="45">
                  <c:v>-2.95</c:v>
                </c:pt>
                <c:pt idx="46">
                  <c:v>14.7</c:v>
                </c:pt>
                <c:pt idx="47">
                  <c:v>3.2</c:v>
                </c:pt>
                <c:pt idx="48">
                  <c:v>-2.54</c:v>
                </c:pt>
                <c:pt idx="49">
                  <c:v>7.76</c:v>
                </c:pt>
                <c:pt idx="50">
                  <c:v>5.34</c:v>
                </c:pt>
                <c:pt idx="51">
                  <c:v>5.37</c:v>
                </c:pt>
                <c:pt idx="52">
                  <c:v>2.65</c:v>
                </c:pt>
                <c:pt idx="53">
                  <c:v>-2.73</c:v>
                </c:pt>
                <c:pt idx="54">
                  <c:v>-1.23</c:v>
                </c:pt>
                <c:pt idx="55">
                  <c:v>2.2400000000000002</c:v>
                </c:pt>
                <c:pt idx="56">
                  <c:v>-3.46</c:v>
                </c:pt>
                <c:pt idx="57">
                  <c:v>7.29</c:v>
                </c:pt>
                <c:pt idx="58">
                  <c:v>-3.79</c:v>
                </c:pt>
                <c:pt idx="59">
                  <c:v>5.28</c:v>
                </c:pt>
                <c:pt idx="60">
                  <c:v>-6.17</c:v>
                </c:pt>
                <c:pt idx="61">
                  <c:v>0.23</c:v>
                </c:pt>
                <c:pt idx="62">
                  <c:v>5.1100000000000003</c:v>
                </c:pt>
                <c:pt idx="63">
                  <c:v>-10.29</c:v>
                </c:pt>
                <c:pt idx="64">
                  <c:v>-2.96</c:v>
                </c:pt>
                <c:pt idx="65">
                  <c:v>-11.29</c:v>
                </c:pt>
                <c:pt idx="66">
                  <c:v>10.82</c:v>
                </c:pt>
                <c:pt idx="67">
                  <c:v>-3.94</c:v>
                </c:pt>
                <c:pt idx="68">
                  <c:v>-8.27</c:v>
                </c:pt>
                <c:pt idx="69">
                  <c:v>9.86</c:v>
                </c:pt>
                <c:pt idx="70">
                  <c:v>7.95</c:v>
                </c:pt>
                <c:pt idx="71">
                  <c:v>-5.05</c:v>
                </c:pt>
                <c:pt idx="72">
                  <c:v>9.1</c:v>
                </c:pt>
                <c:pt idx="73">
                  <c:v>-2.59</c:v>
                </c:pt>
                <c:pt idx="74">
                  <c:v>0.94</c:v>
                </c:pt>
                <c:pt idx="75">
                  <c:v>1.49</c:v>
                </c:pt>
                <c:pt idx="76">
                  <c:v>-0.84</c:v>
                </c:pt>
                <c:pt idx="77">
                  <c:v>9.82</c:v>
                </c:pt>
                <c:pt idx="78">
                  <c:v>3.51</c:v>
                </c:pt>
                <c:pt idx="79">
                  <c:v>-2.98</c:v>
                </c:pt>
                <c:pt idx="80">
                  <c:v>-5.57</c:v>
                </c:pt>
              </c:numCache>
            </c:numRef>
          </c:yVal>
          <c:smooth val="1"/>
          <c:extLst>
            <c:ext xmlns:c16="http://schemas.microsoft.com/office/drawing/2014/chart" uri="{C3380CC4-5D6E-409C-BE32-E72D297353CC}">
              <c16:uniqueId val="{0000000B-6F85-4196-9581-E2DA8A4A1802}"/>
            </c:ext>
          </c:extLst>
        </c:ser>
        <c:dLbls>
          <c:showLegendKey val="0"/>
          <c:showVal val="0"/>
          <c:showCatName val="0"/>
          <c:showSerName val="0"/>
          <c:showPercent val="0"/>
          <c:showBubbleSize val="0"/>
        </c:dLbls>
        <c:axId val="194377903"/>
        <c:axId val="194367919"/>
      </c:scatterChart>
      <c:valAx>
        <c:axId val="1943779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67919"/>
        <c:crosses val="autoZero"/>
        <c:crossBetween val="midCat"/>
      </c:valAx>
      <c:valAx>
        <c:axId val="194367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Return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7790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solidFill>
                <a:srgbClr val="0070C0"/>
              </a:solidFill>
              <a:ln w="9525" cap="rnd">
                <a:solidFill>
                  <a:schemeClr val="accent1"/>
                </a:solidFill>
                <a:round/>
              </a:ln>
              <a:effectLst>
                <a:outerShdw blurRad="57150" dist="19050" dir="5400000" algn="ctr" rotWithShape="0">
                  <a:srgbClr val="000000">
                    <a:alpha val="63000"/>
                  </a:srgbClr>
                </a:outerShdw>
              </a:effectLst>
            </c:spPr>
          </c:marker>
          <c:dPt>
            <c:idx val="0"/>
            <c:marker>
              <c:symbol val="circle"/>
              <c:size val="6"/>
              <c:spPr>
                <a:solidFill>
                  <a:srgbClr val="FF0000"/>
                </a:solidFill>
                <a:ln w="9525" cap="rnd">
                  <a:noFill/>
                  <a:round/>
                </a:ln>
                <a:effectLst>
                  <a:outerShdw blurRad="57150" dist="19050" dir="5400000" algn="ctr" rotWithShape="0">
                    <a:srgbClr val="000000">
                      <a:alpha val="63000"/>
                    </a:srgbClr>
                  </a:outerShdw>
                </a:effectLst>
              </c:spPr>
            </c:marker>
            <c:bubble3D val="0"/>
            <c:spPr>
              <a:ln w="25400" cap="rnd">
                <a:no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73E8-4AA4-8AF8-56467DA7E2E2}"/>
              </c:ext>
            </c:extLst>
          </c:dPt>
          <c:dPt>
            <c:idx val="7"/>
            <c:marker>
              <c:symbol val="circle"/>
              <c:size val="6"/>
              <c:spPr>
                <a:solidFill>
                  <a:srgbClr val="00B050"/>
                </a:solidFill>
                <a:ln w="9525" cap="rnd">
                  <a:noFill/>
                  <a:round/>
                </a:ln>
                <a:effectLst>
                  <a:outerShdw blurRad="57150" dist="19050" dir="5400000" algn="ctr" rotWithShape="0">
                    <a:srgbClr val="000000">
                      <a:alpha val="63000"/>
                    </a:srgbClr>
                  </a:outerShdw>
                </a:effectLst>
              </c:spPr>
            </c:marker>
            <c:bubble3D val="0"/>
            <c:spPr>
              <a:ln w="25400" cap="rnd">
                <a:no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3E8-4AA4-8AF8-56467DA7E2E2}"/>
              </c:ext>
            </c:extLst>
          </c:dPt>
          <c:xVal>
            <c:numRef>
              <c:f>'Problem 5'!$AK$60:$AK$67</c:f>
              <c:numCache>
                <c:formatCode>0.00</c:formatCode>
                <c:ptCount val="8"/>
                <c:pt idx="0">
                  <c:v>0.68499819071485013</c:v>
                </c:pt>
                <c:pt idx="1">
                  <c:v>0.8</c:v>
                </c:pt>
                <c:pt idx="2">
                  <c:v>1</c:v>
                </c:pt>
                <c:pt idx="3">
                  <c:v>1.4</c:v>
                </c:pt>
                <c:pt idx="4">
                  <c:v>1.5</c:v>
                </c:pt>
                <c:pt idx="5">
                  <c:v>1.7</c:v>
                </c:pt>
                <c:pt idx="6">
                  <c:v>1.9</c:v>
                </c:pt>
                <c:pt idx="7">
                  <c:v>2</c:v>
                </c:pt>
              </c:numCache>
            </c:numRef>
          </c:xVal>
          <c:yVal>
            <c:numRef>
              <c:f>'Problem 5'!$AL$60:$AL$67</c:f>
              <c:numCache>
                <c:formatCode>0.00</c:formatCode>
                <c:ptCount val="8"/>
                <c:pt idx="0">
                  <c:v>3.7830751716416073</c:v>
                </c:pt>
                <c:pt idx="1">
                  <c:v>3.8211600915282293</c:v>
                </c:pt>
                <c:pt idx="2">
                  <c:v>4.0346326234909764</c:v>
                </c:pt>
                <c:pt idx="3">
                  <c:v>4.9309851272939644</c:v>
                </c:pt>
                <c:pt idx="4">
                  <c:v>5.2257708870149626</c:v>
                </c:pt>
                <c:pt idx="5">
                  <c:v>6.2896615268842551</c:v>
                </c:pt>
                <c:pt idx="6">
                  <c:v>9.3196771501603628</c:v>
                </c:pt>
                <c:pt idx="7">
                  <c:v>11.170309933038514</c:v>
                </c:pt>
              </c:numCache>
            </c:numRef>
          </c:yVal>
          <c:smooth val="0"/>
          <c:extLst>
            <c:ext xmlns:c16="http://schemas.microsoft.com/office/drawing/2014/chart" uri="{C3380CC4-5D6E-409C-BE32-E72D297353CC}">
              <c16:uniqueId val="{00000000-97A3-4D8A-B6AA-3F8F4DAD1EBC}"/>
            </c:ext>
          </c:extLst>
        </c:ser>
        <c:dLbls>
          <c:showLegendKey val="0"/>
          <c:showVal val="0"/>
          <c:showCatName val="0"/>
          <c:showSerName val="0"/>
          <c:showPercent val="0"/>
          <c:showBubbleSize val="0"/>
        </c:dLbls>
        <c:axId val="745819071"/>
        <c:axId val="906562127"/>
      </c:scatterChart>
      <c:valAx>
        <c:axId val="745819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100" b="1"/>
                  <a:t>EXPECTED RETURN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562127"/>
        <c:crosses val="autoZero"/>
        <c:crossBetween val="midCat"/>
      </c:valAx>
      <c:valAx>
        <c:axId val="906562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STANDARD DEVIATION OF RETURN</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8190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342899</xdr:colOff>
      <xdr:row>1</xdr:row>
      <xdr:rowOff>171450</xdr:rowOff>
    </xdr:from>
    <xdr:ext cx="6038851" cy="1697355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7D9B6691-E9EA-4A3A-B8C6-6A0E7C0CC9CD}"/>
                </a:ext>
              </a:extLst>
            </xdr:cNvPr>
            <xdr:cNvSpPr txBox="1"/>
          </xdr:nvSpPr>
          <xdr:spPr>
            <a:xfrm>
              <a:off x="342899" y="504825"/>
              <a:ext cx="6038851" cy="1697355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Transhipment with fixed costs (6 pts)</a:t>
              </a:r>
            </a:p>
            <a:p>
              <a:r>
                <a:rPr lang="en-US" sz="1100" b="0" i="0" u="none" strike="noStrike" baseline="0">
                  <a:solidFill>
                    <a:schemeClr val="tx1"/>
                  </a:solidFill>
                  <a:effectLst/>
                  <a:latin typeface="+mn-lt"/>
                  <a:ea typeface="+mn-ea"/>
                  <a:cs typeface="+mn-cs"/>
                </a:rPr>
                <a:t>By now you are familiar with Pulp &amp; Paper Ltd. that produces cardboard at 3 mills in Finland, Sweden and Belgium. From the mills the cardboard is transported to 4 warehouses located in Finland, Lithuania, Czech Republic and the UK, and then the sheeted cardboard to 13 customer areas.</a:t>
              </a:r>
            </a:p>
            <a:p>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Sales &amp; Marketing department has just released its demand estimates for the following month and unfortunately the total demand exceed the total production capacity. The mills have informed Sales &amp; operations of the extra capacity they could provide for the following month and also provided estimates on the cost of making use of this extra capacity.</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The Advanced Analytics team has formulated a MILP model that extends the transhipment model you are familiar with to also optimize decisions on the use of the extra capacity. The model is as follows: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Indexes:</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𝑀</m:t>
                  </m:r>
                  <m:r>
                    <a:rPr lang="en-US" sz="1100" b="0" i="1" baseline="0">
                      <a:solidFill>
                        <a:schemeClr val="tx1"/>
                      </a:solidFill>
                      <a:effectLst/>
                      <a:latin typeface="Cambria Math" panose="02040503050406030204" pitchFamily="18" charset="0"/>
                      <a:ea typeface="+mn-ea"/>
                      <a:cs typeface="+mn-cs"/>
                    </a:rPr>
                    <m:t>={0,1,2}</m:t>
                  </m:r>
                </m:oMath>
              </a14:m>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Mills </a:t>
              </a:r>
              <a:r>
                <a:rPr lang="en-US" sz="1100" b="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𝑊</m:t>
                  </m:r>
                  <m:r>
                    <a:rPr lang="en-US" sz="1100" b="0" i="1" baseline="0">
                      <a:solidFill>
                        <a:schemeClr val="tx1"/>
                      </a:solidFill>
                      <a:effectLst/>
                      <a:latin typeface="Cambria Math" panose="02040503050406030204" pitchFamily="18" charset="0"/>
                      <a:ea typeface="+mn-ea"/>
                      <a:cs typeface="+mn-cs"/>
                    </a:rPr>
                    <m:t>={0,…,3}</m:t>
                  </m:r>
                </m:oMath>
              </a14:m>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Warehouses</a:t>
              </a:r>
              <a:r>
                <a:rPr lang="en-US" sz="1100" b="0">
                  <a:solidFill>
                    <a:schemeClr val="tx1"/>
                  </a:solidFill>
                  <a:effectLst/>
                  <a:latin typeface="+mn-lt"/>
                  <a:ea typeface="+mn-ea"/>
                  <a:cs typeface="+mn-cs"/>
                </a:rPr>
                <a:t> </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𝐶</m:t>
                  </m:r>
                  <m:r>
                    <a:rPr lang="en-US" sz="1100" b="0" i="1" baseline="0">
                      <a:solidFill>
                        <a:schemeClr val="tx1"/>
                      </a:solidFill>
                      <a:effectLst/>
                      <a:latin typeface="Cambria Math" panose="02040503050406030204" pitchFamily="18" charset="0"/>
                      <a:ea typeface="+mn-ea"/>
                      <a:cs typeface="+mn-cs"/>
                    </a:rPr>
                    <m:t>={0,…,12}</m:t>
                  </m:r>
                </m:oMath>
              </a14:m>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Customer areas</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Parameters:</a:t>
              </a:r>
            </a:p>
            <a:p>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𝑑</m:t>
                      </m:r>
                    </m:e>
                    <m:sub>
                      <m:r>
                        <a:rPr lang="en-US" sz="1100" b="0" i="1" baseline="0">
                          <a:solidFill>
                            <a:schemeClr val="tx1"/>
                          </a:solidFill>
                          <a:effectLst/>
                          <a:latin typeface="Cambria Math" panose="02040503050406030204" pitchFamily="18" charset="0"/>
                          <a:ea typeface="+mn-ea"/>
                          <a:cs typeface="+mn-cs"/>
                        </a:rPr>
                        <m:t>𝑗</m:t>
                      </m:r>
                    </m:sub>
                  </m:sSub>
                </m:oMath>
              </a14:m>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a:t>
              </a:r>
              <a:r>
                <a:rPr lang="en-US" sz="1100" b="0">
                  <a:solidFill>
                    <a:schemeClr val="tx1"/>
                  </a:solidFill>
                  <a:effectLst/>
                  <a:latin typeface="+mn-lt"/>
                  <a:ea typeface="+mn-ea"/>
                  <a:cs typeface="+mn-cs"/>
                </a:rPr>
                <a:t>demand in customer</a:t>
              </a:r>
              <a:r>
                <a:rPr lang="en-US" sz="1100" b="0" baseline="0">
                  <a:solidFill>
                    <a:schemeClr val="tx1"/>
                  </a:solidFill>
                  <a:effectLst/>
                  <a:latin typeface="+mn-lt"/>
                  <a:ea typeface="+mn-ea"/>
                  <a:cs typeface="+mn-cs"/>
                </a:rPr>
                <a:t> area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𝑗</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endParaRPr lang="fi-FI">
                <a:effectLst/>
              </a:endParaRPr>
            </a:p>
            <a:p>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𝑝</m:t>
                      </m:r>
                    </m:e>
                    <m:sub>
                      <m:r>
                        <a:rPr lang="en-US" sz="1100" b="0" i="1" baseline="0">
                          <a:solidFill>
                            <a:schemeClr val="tx1"/>
                          </a:solidFill>
                          <a:effectLst/>
                          <a:latin typeface="Cambria Math" panose="02040503050406030204" pitchFamily="18" charset="0"/>
                          <a:ea typeface="+mn-ea"/>
                          <a:cs typeface="+mn-cs"/>
                        </a:rPr>
                        <m:t>𝑖</m:t>
                      </m:r>
                    </m:sub>
                  </m:sSub>
                </m:oMath>
              </a14:m>
              <a:r>
                <a:rPr lang="en-US" sz="1100" b="0">
                  <a:solidFill>
                    <a:schemeClr val="tx1"/>
                  </a:solidFill>
                  <a:effectLst/>
                  <a:latin typeface="+mn-lt"/>
                  <a:ea typeface="+mn-ea"/>
                  <a:cs typeface="+mn-cs"/>
                </a:rPr>
                <a:t>: production capacity at mill </a:t>
              </a:r>
              <a:r>
                <a:rPr lang="en-US" sz="1100" b="0"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𝑒</m:t>
                      </m:r>
                    </m:e>
                    <m:sub>
                      <m:r>
                        <a:rPr lang="en-US" sz="1100" b="0" i="1" baseline="0">
                          <a:solidFill>
                            <a:schemeClr val="tx1"/>
                          </a:solidFill>
                          <a:effectLst/>
                          <a:latin typeface="Cambria Math" panose="02040503050406030204" pitchFamily="18" charset="0"/>
                          <a:ea typeface="+mn-ea"/>
                          <a:cs typeface="+mn-cs"/>
                        </a:rPr>
                        <m:t>𝑖</m:t>
                      </m:r>
                    </m:sub>
                  </m:sSub>
                </m:oMath>
              </a14:m>
              <a:r>
                <a:rPr lang="en-US" sz="1100" b="0">
                  <a:solidFill>
                    <a:schemeClr val="tx1"/>
                  </a:solidFill>
                  <a:effectLst/>
                  <a:latin typeface="+mn-lt"/>
                  <a:ea typeface="+mn-ea"/>
                  <a:cs typeface="+mn-cs"/>
                </a:rPr>
                <a:t>: extra production capacity at mill </a:t>
              </a:r>
              <a:r>
                <a:rPr lang="en-US" sz="1100" b="0"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𝑖𝑘</m:t>
                      </m:r>
                    </m:sub>
                    <m:sup>
                      <m:r>
                        <a:rPr lang="en-US" sz="1100" b="0" i="1" baseline="0">
                          <a:solidFill>
                            <a:schemeClr val="tx1"/>
                          </a:solidFill>
                          <a:effectLst/>
                          <a:latin typeface="Cambria Math" panose="02040503050406030204" pitchFamily="18" charset="0"/>
                          <a:ea typeface="+mn-ea"/>
                          <a:cs typeface="+mn-cs"/>
                        </a:rPr>
                        <m:t>𝑎</m:t>
                      </m:r>
                    </m:sup>
                  </m:sSubSup>
                </m:oMath>
              </a14:m>
              <a:r>
                <a:rPr lang="en-US" sz="1100" b="0">
                  <a:solidFill>
                    <a:schemeClr val="tx1"/>
                  </a:solidFill>
                  <a:effectLst/>
                  <a:latin typeface="+mn-lt"/>
                  <a:ea typeface="+mn-ea"/>
                  <a:cs typeface="+mn-cs"/>
                </a:rPr>
                <a:t>: tranportation costs per ton from mill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to warehouse</a:t>
              </a:r>
              <a:r>
                <a:rPr lang="en-US" sz="1100" b="0" i="1"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𝑘</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𝑘𝑗</m:t>
                      </m:r>
                    </m:sub>
                    <m:sup>
                      <m:r>
                        <a:rPr lang="en-US" sz="1100" b="0" i="1" baseline="0">
                          <a:solidFill>
                            <a:schemeClr val="tx1"/>
                          </a:solidFill>
                          <a:effectLst/>
                          <a:latin typeface="Cambria Math" panose="02040503050406030204" pitchFamily="18" charset="0"/>
                          <a:ea typeface="+mn-ea"/>
                          <a:cs typeface="+mn-cs"/>
                        </a:rPr>
                        <m:t>𝑏</m:t>
                      </m:r>
                    </m:sup>
                  </m:sSubSup>
                </m:oMath>
              </a14:m>
              <a:r>
                <a:rPr lang="en-US" sz="1100" b="0">
                  <a:solidFill>
                    <a:schemeClr val="tx1"/>
                  </a:solidFill>
                  <a:effectLst/>
                  <a:latin typeface="+mn-lt"/>
                  <a:ea typeface="+mn-ea"/>
                  <a:cs typeface="+mn-cs"/>
                </a:rPr>
                <a:t>: tranportation costs per ton from warehouse</a:t>
              </a:r>
              <a:r>
                <a:rPr lang="en-US" sz="1100" b="0" i="1"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𝑘</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customer area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𝑗</m:t>
                  </m:r>
                </m:oMath>
              </a14:m>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m:t>
                      </m:r>
                    </m:sub>
                    <m:sup>
                      <m:r>
                        <a:rPr lang="en-US" sz="1100" b="0" i="1" baseline="0">
                          <a:solidFill>
                            <a:schemeClr val="tx1"/>
                          </a:solidFill>
                          <a:effectLst/>
                          <a:latin typeface="Cambria Math" panose="02040503050406030204" pitchFamily="18" charset="0"/>
                          <a:ea typeface="+mn-ea"/>
                          <a:cs typeface="+mn-cs"/>
                        </a:rPr>
                        <m:t>𝑒</m:t>
                      </m:r>
                    </m:sup>
                  </m:sSubSup>
                </m:oMath>
              </a14:m>
              <a:r>
                <a:rPr lang="en-US" sz="1100" b="0">
                  <a:solidFill>
                    <a:schemeClr val="tx1"/>
                  </a:solidFill>
                  <a:effectLst/>
                  <a:latin typeface="+mn-lt"/>
                  <a:ea typeface="+mn-ea"/>
                  <a:cs typeface="+mn-cs"/>
                </a:rPr>
                <a:t>:  cost of using the extra production capacity at mill </a:t>
              </a:r>
              <a:r>
                <a:rPr lang="en-US" sz="1100" b="0"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Decision variables:</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𝑥</m:t>
                      </m:r>
                    </m:e>
                    <m:sub>
                      <m:r>
                        <a:rPr lang="en-US" sz="1100" b="0" i="1" baseline="0">
                          <a:solidFill>
                            <a:schemeClr val="tx1"/>
                          </a:solidFill>
                          <a:effectLst/>
                          <a:latin typeface="Cambria Math" panose="02040503050406030204" pitchFamily="18" charset="0"/>
                          <a:ea typeface="+mn-ea"/>
                          <a:cs typeface="+mn-cs"/>
                        </a:rPr>
                        <m:t>𝑖𝑘</m:t>
                      </m:r>
                    </m:sub>
                  </m:sSub>
                </m:oMath>
              </a14:m>
              <a:r>
                <a:rPr lang="en-US" sz="1100" b="0" i="0" u="none" strike="noStrike" baseline="0">
                  <a:solidFill>
                    <a:schemeClr val="tx1"/>
                  </a:solidFill>
                  <a:effectLst/>
                  <a:latin typeface="+mn-lt"/>
                  <a:ea typeface="+mn-ea"/>
                  <a:cs typeface="+mn-cs"/>
                </a:rPr>
                <a:t>: Tons transported from </a:t>
              </a:r>
              <a:r>
                <a:rPr lang="en-US" sz="1100" b="0">
                  <a:solidFill>
                    <a:schemeClr val="tx1"/>
                  </a:solidFill>
                  <a:effectLst/>
                  <a:latin typeface="+mn-lt"/>
                  <a:ea typeface="+mn-ea"/>
                  <a:cs typeface="+mn-cs"/>
                </a:rPr>
                <a:t>mill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to warehouse</a:t>
              </a:r>
              <a:r>
                <a:rPr lang="en-US" sz="1100" b="0" i="1"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𝑘</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𝑦</m:t>
                      </m:r>
                    </m:e>
                    <m:sub>
                      <m:r>
                        <a:rPr lang="en-US" sz="1100" b="0" i="1" baseline="0">
                          <a:solidFill>
                            <a:schemeClr val="tx1"/>
                          </a:solidFill>
                          <a:effectLst/>
                          <a:latin typeface="Cambria Math" panose="02040503050406030204" pitchFamily="18" charset="0"/>
                          <a:ea typeface="+mn-ea"/>
                          <a:cs typeface="+mn-cs"/>
                        </a:rPr>
                        <m:t>𝑘𝑗</m:t>
                      </m:r>
                    </m:sub>
                  </m:sSub>
                </m:oMath>
              </a14:m>
              <a:r>
                <a:rPr lang="en-US" sz="1100" b="0" i="0" baseline="0">
                  <a:solidFill>
                    <a:schemeClr val="tx1"/>
                  </a:solidFill>
                  <a:effectLst/>
                  <a:latin typeface="+mn-lt"/>
                  <a:ea typeface="+mn-ea"/>
                  <a:cs typeface="+mn-cs"/>
                </a:rPr>
                <a:t>: Tons transported from </a:t>
              </a:r>
              <a:r>
                <a:rPr lang="en-US" sz="1100" b="0">
                  <a:solidFill>
                    <a:schemeClr val="tx1"/>
                  </a:solidFill>
                  <a:effectLst/>
                  <a:latin typeface="+mn-lt"/>
                  <a:ea typeface="+mn-ea"/>
                  <a:cs typeface="+mn-cs"/>
                </a:rPr>
                <a:t>warehouse</a:t>
              </a:r>
              <a:r>
                <a:rPr lang="en-US" sz="1100" b="0" i="1"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𝑘</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customer area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𝑗</m:t>
                  </m:r>
                </m:oMath>
              </a14:m>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𝑧</m:t>
                      </m:r>
                    </m:e>
                    <m:sub>
                      <m:r>
                        <a:rPr lang="en-US" sz="1100" b="0" i="1" baseline="0">
                          <a:solidFill>
                            <a:schemeClr val="tx1"/>
                          </a:solidFill>
                          <a:effectLst/>
                          <a:latin typeface="Cambria Math" panose="02040503050406030204" pitchFamily="18" charset="0"/>
                          <a:ea typeface="+mn-ea"/>
                          <a:cs typeface="+mn-cs"/>
                        </a:rPr>
                        <m:t>𝑖</m:t>
                      </m:r>
                    </m:sub>
                  </m:sSub>
                </m:oMath>
              </a14:m>
              <a:r>
                <a:rPr lang="en-US" sz="1100" b="0" i="0" baseline="0">
                  <a:solidFill>
                    <a:schemeClr val="tx1"/>
                  </a:solidFill>
                  <a:effectLst/>
                  <a:latin typeface="+mn-lt"/>
                  <a:ea typeface="+mn-ea"/>
                  <a:cs typeface="+mn-cs"/>
                </a:rPr>
                <a:t>: Use extra capacity at mill </a:t>
              </a:r>
              <a:r>
                <a:rPr lang="en-US" sz="1100" b="0"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func>
                      <m:funcPr>
                        <m:ctrlPr>
                          <a:rPr lang="en-US" sz="1100" b="0" i="1" baseline="0">
                            <a:solidFill>
                              <a:schemeClr val="tx1"/>
                            </a:solidFill>
                            <a:effectLst/>
                            <a:latin typeface="Cambria Math" panose="02040503050406030204" pitchFamily="18" charset="0"/>
                            <a:ea typeface="+mn-ea"/>
                            <a:cs typeface="+mn-cs"/>
                          </a:rPr>
                        </m:ctrlPr>
                      </m:funcPr>
                      <m:fName>
                        <m:r>
                          <m:rPr>
                            <m:sty m:val="p"/>
                          </m:rPr>
                          <a:rPr lang="en-US" sz="1100" b="0" i="0" baseline="0">
                            <a:solidFill>
                              <a:schemeClr val="tx1"/>
                            </a:solidFill>
                            <a:effectLst/>
                            <a:latin typeface="Cambria Math" panose="02040503050406030204" pitchFamily="18" charset="0"/>
                            <a:ea typeface="+mn-ea"/>
                            <a:cs typeface="+mn-cs"/>
                          </a:rPr>
                          <m:t>min</m:t>
                        </m:r>
                      </m:fName>
                      <m:e>
                        <m:nary>
                          <m:naryPr>
                            <m:chr m:val="∑"/>
                            <m:supHide m:val="on"/>
                            <m:ctrlPr>
                              <a:rPr lang="en-US" sz="1100" b="0" i="1" baseline="0">
                                <a:solidFill>
                                  <a:schemeClr val="tx1"/>
                                </a:solidFill>
                                <a:effectLst/>
                                <a:latin typeface="Cambria Math" panose="02040503050406030204" pitchFamily="18" charset="0"/>
                                <a:ea typeface="+mn-ea"/>
                                <a:cs typeface="+mn-cs"/>
                              </a:rPr>
                            </m:ctrlPr>
                          </m:naryPr>
                          <m:sub>
                            <m:r>
                              <a:rPr lang="en-US" sz="1100" b="0" i="1" baseline="0">
                                <a:solidFill>
                                  <a:schemeClr val="tx1"/>
                                </a:solidFill>
                                <a:effectLst/>
                                <a:latin typeface="Cambria Math" panose="02040503050406030204" pitchFamily="18" charset="0"/>
                                <a:ea typeface="+mn-ea"/>
                                <a:cs typeface="+mn-cs"/>
                              </a:rPr>
                              <m:t>𝑖</m:t>
                            </m:r>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𝑀</m:t>
                            </m:r>
                          </m:sub>
                          <m:sup/>
                          <m:e>
                            <m:nary>
                              <m:naryPr>
                                <m:chr m:val="∑"/>
                                <m:supHide m:val="on"/>
                                <m:ctrlPr>
                                  <a:rPr lang="en-US" sz="1100" b="0" i="1" baseline="0">
                                    <a:solidFill>
                                      <a:schemeClr val="tx1"/>
                                    </a:solidFill>
                                    <a:effectLst/>
                                    <a:latin typeface="Cambria Math" panose="02040503050406030204" pitchFamily="18" charset="0"/>
                                    <a:ea typeface="+mn-ea"/>
                                    <a:cs typeface="+mn-cs"/>
                                  </a:rPr>
                                </m:ctrlPr>
                              </m:naryPr>
                              <m:sub>
                                <m:r>
                                  <a:rPr lang="en-US" sz="1100" b="0" i="1" baseline="0">
                                    <a:solidFill>
                                      <a:schemeClr val="tx1"/>
                                    </a:solidFill>
                                    <a:effectLst/>
                                    <a:latin typeface="Cambria Math" panose="02040503050406030204" pitchFamily="18" charset="0"/>
                                    <a:ea typeface="+mn-ea"/>
                                    <a:cs typeface="+mn-cs"/>
                                  </a:rPr>
                                  <m:t>𝑘</m:t>
                                </m:r>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𝑊</m:t>
                                </m:r>
                              </m:sub>
                              <m:sup/>
                              <m:e>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𝑖𝑘</m:t>
                                    </m:r>
                                  </m:sub>
                                  <m:sup>
                                    <m:r>
                                      <a:rPr lang="en-US" sz="1100" b="0" i="1" baseline="0">
                                        <a:solidFill>
                                          <a:schemeClr val="tx1"/>
                                        </a:solidFill>
                                        <a:effectLst/>
                                        <a:latin typeface="Cambria Math" panose="02040503050406030204" pitchFamily="18" charset="0"/>
                                        <a:ea typeface="+mn-ea"/>
                                        <a:cs typeface="+mn-cs"/>
                                      </a:rPr>
                                      <m:t>𝑎</m:t>
                                    </m:r>
                                  </m:sup>
                                </m:sSubSup>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𝑥</m:t>
                                    </m:r>
                                  </m:e>
                                  <m:sub>
                                    <m:r>
                                      <a:rPr lang="en-US" sz="1100" b="0" i="1" baseline="0">
                                        <a:solidFill>
                                          <a:schemeClr val="tx1"/>
                                        </a:solidFill>
                                        <a:effectLst/>
                                        <a:latin typeface="Cambria Math" panose="02040503050406030204" pitchFamily="18" charset="0"/>
                                        <a:ea typeface="+mn-ea"/>
                                        <a:cs typeface="+mn-cs"/>
                                      </a:rPr>
                                      <m:t>𝑖𝑘</m:t>
                                    </m:r>
                                  </m:sub>
                                </m:sSub>
                              </m:e>
                            </m:nary>
                            <m:r>
                              <a:rPr lang="en-US" sz="1100" b="0" i="1" baseline="0">
                                <a:solidFill>
                                  <a:schemeClr val="tx1"/>
                                </a:solidFill>
                                <a:effectLst/>
                                <a:latin typeface="Cambria Math" panose="02040503050406030204" pitchFamily="18" charset="0"/>
                                <a:ea typeface="+mn-ea"/>
                                <a:cs typeface="+mn-cs"/>
                              </a:rPr>
                              <m:t>+</m:t>
                            </m:r>
                          </m:e>
                        </m:nary>
                      </m:e>
                    </m:func>
                    <m:nary>
                      <m:naryPr>
                        <m:chr m:val="∑"/>
                        <m:supHide m:val="on"/>
                        <m:ctrlPr>
                          <a:rPr lang="en-US" sz="1100" b="0" i="1" baseline="0">
                            <a:solidFill>
                              <a:schemeClr val="tx1"/>
                            </a:solidFill>
                            <a:effectLst/>
                            <a:latin typeface="Cambria Math" panose="02040503050406030204" pitchFamily="18" charset="0"/>
                            <a:ea typeface="+mn-ea"/>
                            <a:cs typeface="+mn-cs"/>
                          </a:rPr>
                        </m:ctrlPr>
                      </m:naryPr>
                      <m:sub>
                        <m:r>
                          <a:rPr lang="en-US" sz="1100" b="0" i="1" baseline="0">
                            <a:solidFill>
                              <a:schemeClr val="tx1"/>
                            </a:solidFill>
                            <a:effectLst/>
                            <a:latin typeface="Cambria Math" panose="02040503050406030204" pitchFamily="18" charset="0"/>
                            <a:ea typeface="+mn-ea"/>
                            <a:cs typeface="+mn-cs"/>
                          </a:rPr>
                          <m:t>𝑘</m:t>
                        </m:r>
                        <m:r>
                          <m:rPr>
                            <m:brk m:alnAt="23"/>
                          </m:rP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𝑊</m:t>
                        </m:r>
                      </m:sub>
                      <m:sup/>
                      <m:e>
                        <m:nary>
                          <m:naryPr>
                            <m:chr m:val="∑"/>
                            <m:supHide m:val="on"/>
                            <m:ctrlPr>
                              <a:rPr lang="en-US" sz="1100" b="0" i="1" baseline="0">
                                <a:solidFill>
                                  <a:schemeClr val="tx1"/>
                                </a:solidFill>
                                <a:effectLst/>
                                <a:latin typeface="Cambria Math" panose="02040503050406030204" pitchFamily="18" charset="0"/>
                                <a:ea typeface="+mn-ea"/>
                                <a:cs typeface="+mn-cs"/>
                              </a:rPr>
                            </m:ctrlPr>
                          </m:naryPr>
                          <m:sub>
                            <m:r>
                              <a:rPr lang="en-US" sz="1100" b="0" i="1" baseline="0">
                                <a:solidFill>
                                  <a:schemeClr val="tx1"/>
                                </a:solidFill>
                                <a:effectLst/>
                                <a:latin typeface="Cambria Math" panose="02040503050406030204" pitchFamily="18" charset="0"/>
                                <a:ea typeface="+mn-ea"/>
                                <a:cs typeface="+mn-cs"/>
                              </a:rPr>
                              <m:t>𝑗</m:t>
                            </m:r>
                            <m:r>
                              <m:rPr>
                                <m:brk m:alnAt="23"/>
                              </m:rP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𝐶</m:t>
                            </m:r>
                          </m:sub>
                          <m:sup/>
                          <m:e>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𝑘𝑗</m:t>
                                </m:r>
                              </m:sub>
                              <m:sup>
                                <m:r>
                                  <a:rPr lang="en-US" sz="1100" b="0" i="1" baseline="0">
                                    <a:solidFill>
                                      <a:schemeClr val="tx1"/>
                                    </a:solidFill>
                                    <a:effectLst/>
                                    <a:latin typeface="Cambria Math" panose="02040503050406030204" pitchFamily="18" charset="0"/>
                                    <a:ea typeface="+mn-ea"/>
                                    <a:cs typeface="+mn-cs"/>
                                  </a:rPr>
                                  <m:t>𝑏</m:t>
                                </m:r>
                              </m:sup>
                            </m:sSubSup>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𝑦</m:t>
                                </m:r>
                              </m:e>
                              <m:sub>
                                <m:r>
                                  <a:rPr lang="en-US" sz="1100" b="0" i="1" baseline="0">
                                    <a:solidFill>
                                      <a:schemeClr val="tx1"/>
                                    </a:solidFill>
                                    <a:effectLst/>
                                    <a:latin typeface="Cambria Math" panose="02040503050406030204" pitchFamily="18" charset="0"/>
                                    <a:ea typeface="+mn-ea"/>
                                    <a:cs typeface="+mn-cs"/>
                                  </a:rPr>
                                  <m:t>𝑘𝑗</m:t>
                                </m:r>
                              </m:sub>
                            </m:sSub>
                          </m:e>
                        </m:nary>
                      </m:e>
                    </m:nary>
                    <m:r>
                      <a:rPr lang="en-US" sz="1100" b="0" i="1" baseline="0">
                        <a:solidFill>
                          <a:schemeClr val="tx1"/>
                        </a:solidFill>
                        <a:effectLst/>
                        <a:latin typeface="Cambria Math" panose="02040503050406030204" pitchFamily="18" charset="0"/>
                        <a:ea typeface="+mn-ea"/>
                        <a:cs typeface="+mn-cs"/>
                      </a:rPr>
                      <m:t>+</m:t>
                    </m:r>
                    <m:nary>
                      <m:naryPr>
                        <m:chr m:val="∑"/>
                        <m:supHide m:val="on"/>
                        <m:ctrlPr>
                          <a:rPr lang="en-US" sz="1100" b="0" i="1" baseline="0">
                            <a:solidFill>
                              <a:schemeClr val="tx1"/>
                            </a:solidFill>
                            <a:effectLst/>
                            <a:latin typeface="Cambria Math" panose="02040503050406030204" pitchFamily="18" charset="0"/>
                            <a:ea typeface="+mn-ea"/>
                            <a:cs typeface="+mn-cs"/>
                          </a:rPr>
                        </m:ctrlPr>
                      </m:naryPr>
                      <m:sub>
                        <m:r>
                          <m:rPr>
                            <m:brk m:alnAt="7"/>
                          </m:rPr>
                          <a:rPr lang="en-US" sz="1100" b="0" i="1" baseline="0">
                            <a:solidFill>
                              <a:schemeClr val="tx1"/>
                            </a:solidFill>
                            <a:effectLst/>
                            <a:latin typeface="Cambria Math" panose="02040503050406030204" pitchFamily="18" charset="0"/>
                            <a:ea typeface="+mn-ea"/>
                            <a:cs typeface="+mn-cs"/>
                          </a:rPr>
                          <m:t>𝑖</m:t>
                        </m:r>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𝑀</m:t>
                        </m:r>
                      </m:sub>
                      <m:sup/>
                      <m:e>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𝑧</m:t>
                            </m:r>
                          </m:e>
                          <m:sub>
                            <m:r>
                              <a:rPr lang="en-US" sz="1100" b="0" i="1" baseline="0">
                                <a:solidFill>
                                  <a:schemeClr val="tx1"/>
                                </a:solidFill>
                                <a:effectLst/>
                                <a:latin typeface="Cambria Math" panose="02040503050406030204" pitchFamily="18" charset="0"/>
                                <a:ea typeface="+mn-ea"/>
                                <a:cs typeface="+mn-cs"/>
                              </a:rPr>
                              <m:t>𝑖</m:t>
                            </m:r>
                          </m:sub>
                        </m:sSub>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m:t>
                            </m:r>
                          </m:sub>
                          <m:sup>
                            <m:r>
                              <a:rPr lang="en-US" sz="1100" b="0" i="1" baseline="0">
                                <a:solidFill>
                                  <a:schemeClr val="tx1"/>
                                </a:solidFill>
                                <a:effectLst/>
                                <a:latin typeface="Cambria Math" panose="02040503050406030204" pitchFamily="18" charset="0"/>
                                <a:ea typeface="+mn-ea"/>
                                <a:cs typeface="+mn-cs"/>
                              </a:rPr>
                              <m:t>𝑒</m:t>
                            </m:r>
                          </m:sup>
                        </m:sSubSup>
                      </m:e>
                    </m:nary>
                  </m:oMath>
                </m:oMathPara>
              </a14:m>
              <a:endParaRPr lang="fi-FI">
                <a:effectLst/>
              </a:endParaRPr>
            </a:p>
            <a:p>
              <a:pPr/>
              <a14:m>
                <m:oMathPara xmlns:m="http://schemas.openxmlformats.org/officeDocument/2006/math">
                  <m:oMathParaPr>
                    <m:jc m:val="centerGroup"/>
                  </m:oMathParaPr>
                  <m:oMath xmlns:m="http://schemas.openxmlformats.org/officeDocument/2006/math">
                    <m:nary>
                      <m:naryPr>
                        <m:chr m:val="∑"/>
                        <m:supHide m:val="on"/>
                        <m:ctrlPr>
                          <a:rPr lang="en-US" sz="1100" b="0" i="1" baseline="0">
                            <a:solidFill>
                              <a:sysClr val="windowText" lastClr="000000"/>
                            </a:solidFill>
                            <a:effectLst/>
                            <a:latin typeface="Cambria Math" panose="02040503050406030204" pitchFamily="18" charset="0"/>
                            <a:ea typeface="+mn-ea"/>
                            <a:cs typeface="+mn-cs"/>
                          </a:rPr>
                        </m:ctrlPr>
                      </m:naryPr>
                      <m:sub>
                        <m:r>
                          <a:rPr lang="en-US" sz="1100" b="0" i="1" baseline="0">
                            <a:solidFill>
                              <a:sysClr val="windowText" lastClr="000000"/>
                            </a:solidFill>
                            <a:effectLst/>
                            <a:latin typeface="Cambria Math" panose="02040503050406030204" pitchFamily="18" charset="0"/>
                            <a:ea typeface="+mn-ea"/>
                            <a:cs typeface="+mn-cs"/>
                          </a:rPr>
                          <m:t>𝑘</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𝑊</m:t>
                        </m:r>
                      </m:sub>
                      <m:sup/>
                      <m:e>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𝑥</m:t>
                            </m:r>
                          </m:e>
                          <m:sub>
                            <m:r>
                              <a:rPr lang="en-US" sz="1100" b="0" i="1" baseline="0">
                                <a:solidFill>
                                  <a:sysClr val="windowText" lastClr="000000"/>
                                </a:solidFill>
                                <a:effectLst/>
                                <a:latin typeface="Cambria Math" panose="02040503050406030204" pitchFamily="18" charset="0"/>
                                <a:ea typeface="+mn-ea"/>
                                <a:cs typeface="+mn-cs"/>
                              </a:rPr>
                              <m:t>𝑖</m:t>
                            </m:r>
                            <m:r>
                              <a:rPr lang="fi-FI" sz="1100" b="0" i="1" baseline="0">
                                <a:solidFill>
                                  <a:sysClr val="windowText" lastClr="000000"/>
                                </a:solidFill>
                                <a:effectLst/>
                                <a:latin typeface="Cambria Math" panose="02040503050406030204" pitchFamily="18" charset="0"/>
                                <a:ea typeface="+mn-ea"/>
                                <a:cs typeface="+mn-cs"/>
                              </a:rPr>
                              <m:t>𝑘</m:t>
                            </m:r>
                          </m:sub>
                        </m:sSub>
                      </m:e>
                    </m:nary>
                    <m:r>
                      <a:rPr lang="en-US" sz="1100" b="0" i="1" baseline="0">
                        <a:solidFill>
                          <a:sysClr val="windowText" lastClr="000000"/>
                        </a:solidFill>
                        <a:effectLst/>
                        <a:latin typeface="Cambria Math" panose="02040503050406030204" pitchFamily="18" charset="0"/>
                        <a:ea typeface="+mn-ea"/>
                        <a:cs typeface="+mn-cs"/>
                      </a:rPr>
                      <m:t>≤</m:t>
                    </m:r>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𝑝</m:t>
                        </m:r>
                      </m:e>
                      <m:sub>
                        <m:r>
                          <m:rPr>
                            <m:sty m:val="p"/>
                          </m:rPr>
                          <a:rPr lang="en-US" sz="1100" b="0" i="0" baseline="0">
                            <a:solidFill>
                              <a:sysClr val="windowText" lastClr="000000"/>
                            </a:solidFill>
                            <a:effectLst/>
                            <a:latin typeface="Cambria Math" panose="02040503050406030204" pitchFamily="18" charset="0"/>
                            <a:ea typeface="+mn-ea"/>
                            <a:cs typeface="+mn-cs"/>
                          </a:rPr>
                          <m:t>i</m:t>
                        </m:r>
                      </m:sub>
                    </m:sSub>
                    <m:r>
                      <a:rPr lang="en-US" sz="1100" b="0" i="1" baseline="0">
                        <a:solidFill>
                          <a:sysClr val="windowText" lastClr="000000"/>
                        </a:solidFill>
                        <a:effectLst/>
                        <a:latin typeface="Cambria Math" panose="02040503050406030204" pitchFamily="18" charset="0"/>
                        <a:ea typeface="+mn-ea"/>
                        <a:cs typeface="+mn-cs"/>
                      </a:rPr>
                      <m:t>+</m:t>
                    </m:r>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𝑧</m:t>
                        </m:r>
                      </m:e>
                      <m:sub>
                        <m:r>
                          <a:rPr lang="en-US" sz="1100" b="0" i="1" baseline="0">
                            <a:solidFill>
                              <a:sysClr val="windowText" lastClr="000000"/>
                            </a:solidFill>
                            <a:effectLst/>
                            <a:latin typeface="Cambria Math" panose="02040503050406030204" pitchFamily="18" charset="0"/>
                            <a:ea typeface="+mn-ea"/>
                            <a:cs typeface="+mn-cs"/>
                          </a:rPr>
                          <m:t>𝑖</m:t>
                        </m:r>
                      </m:sub>
                    </m:sSub>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𝑒</m:t>
                        </m:r>
                      </m:e>
                      <m:sub>
                        <m:r>
                          <a:rPr lang="en-US" sz="1100" b="0" i="1" baseline="0">
                            <a:solidFill>
                              <a:sysClr val="windowText" lastClr="000000"/>
                            </a:solidFill>
                            <a:effectLst/>
                            <a:latin typeface="Cambria Math" panose="02040503050406030204" pitchFamily="18" charset="0"/>
                            <a:ea typeface="+mn-ea"/>
                            <a:cs typeface="+mn-cs"/>
                          </a:rPr>
                          <m:t>𝑖</m:t>
                        </m:r>
                      </m:sub>
                    </m:sSub>
                    <m:r>
                      <a:rPr lang="en-US" sz="1100" b="0" i="1" baseline="0">
                        <a:solidFill>
                          <a:sysClr val="windowText" lastClr="000000"/>
                        </a:solidFill>
                        <a:effectLst/>
                        <a:latin typeface="Cambria Math" panose="02040503050406030204" pitchFamily="18" charset="0"/>
                        <a:ea typeface="+mn-ea"/>
                        <a:cs typeface="+mn-cs"/>
                      </a:rPr>
                      <m:t>, </m:t>
                    </m:r>
                    <m:r>
                      <a:rPr lang="en-US" sz="1100" b="0" i="1" baseline="0">
                        <a:solidFill>
                          <a:sysClr val="windowText" lastClr="000000"/>
                        </a:solidFill>
                        <a:effectLst/>
                        <a:latin typeface="Cambria Math" panose="02040503050406030204" pitchFamily="18" charset="0"/>
                        <a:ea typeface="+mn-ea"/>
                        <a:cs typeface="+mn-cs"/>
                      </a:rPr>
                      <m:t>𝑖</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𝑀</m:t>
                    </m:r>
                    <m:r>
                      <a:rPr lang="en-US" sz="1100" b="0" i="1" baseline="0">
                        <a:solidFill>
                          <a:sysClr val="windowText" lastClr="000000"/>
                        </a:solidFill>
                        <a:effectLst/>
                        <a:latin typeface="Cambria Math" panose="02040503050406030204" pitchFamily="18" charset="0"/>
                        <a:ea typeface="+mn-ea"/>
                        <a:cs typeface="+mn-cs"/>
                      </a:rPr>
                      <m:t>     (1)</m:t>
                    </m:r>
                  </m:oMath>
                </m:oMathPara>
              </a14:m>
              <a:endParaRPr lang="fi-FI">
                <a:solidFill>
                  <a:sysClr val="windowText" lastClr="000000"/>
                </a:solidFill>
                <a:effectLst/>
              </a:endParaRPr>
            </a:p>
            <a:p>
              <a:pPr eaLnBrk="1" fontAlgn="auto" latinLnBrk="0" hangingPunct="1"/>
              <a14:m>
                <m:oMathPara xmlns:m="http://schemas.openxmlformats.org/officeDocument/2006/math">
                  <m:oMathParaPr>
                    <m:jc m:val="centerGroup"/>
                  </m:oMathParaPr>
                  <m:oMath xmlns:m="http://schemas.openxmlformats.org/officeDocument/2006/math">
                    <m:nary>
                      <m:naryPr>
                        <m:chr m:val="∑"/>
                        <m:supHide m:val="on"/>
                        <m:ctrlPr>
                          <a:rPr lang="en-US" sz="1100" b="0" i="1" baseline="0">
                            <a:solidFill>
                              <a:sysClr val="windowText" lastClr="000000"/>
                            </a:solidFill>
                            <a:effectLst/>
                            <a:latin typeface="Cambria Math" panose="02040503050406030204" pitchFamily="18" charset="0"/>
                            <a:ea typeface="+mn-ea"/>
                            <a:cs typeface="+mn-cs"/>
                          </a:rPr>
                        </m:ctrlPr>
                      </m:naryPr>
                      <m:sub>
                        <m:r>
                          <a:rPr lang="en-US" sz="1100" b="0" i="1" baseline="0">
                            <a:solidFill>
                              <a:sysClr val="windowText" lastClr="000000"/>
                            </a:solidFill>
                            <a:effectLst/>
                            <a:latin typeface="Cambria Math" panose="02040503050406030204" pitchFamily="18" charset="0"/>
                            <a:ea typeface="+mn-ea"/>
                            <a:cs typeface="+mn-cs"/>
                          </a:rPr>
                          <m:t>𝑖</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𝑀</m:t>
                        </m:r>
                      </m:sub>
                      <m:sup/>
                      <m:e>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𝑥</m:t>
                            </m:r>
                          </m:e>
                          <m:sub>
                            <m:r>
                              <a:rPr lang="en-US" sz="1100" b="0" i="1" baseline="0">
                                <a:solidFill>
                                  <a:sysClr val="windowText" lastClr="000000"/>
                                </a:solidFill>
                                <a:effectLst/>
                                <a:latin typeface="Cambria Math" panose="02040503050406030204" pitchFamily="18" charset="0"/>
                                <a:ea typeface="+mn-ea"/>
                                <a:cs typeface="+mn-cs"/>
                              </a:rPr>
                              <m:t>𝑖𝑘</m:t>
                            </m:r>
                          </m:sub>
                        </m:sSub>
                      </m:e>
                    </m:nary>
                    <m:r>
                      <a:rPr lang="en-US" sz="1100" b="0" i="1" baseline="0">
                        <a:solidFill>
                          <a:sysClr val="windowText" lastClr="000000"/>
                        </a:solidFill>
                        <a:effectLst/>
                        <a:latin typeface="Cambria Math" panose="02040503050406030204" pitchFamily="18" charset="0"/>
                        <a:ea typeface="+mn-ea"/>
                        <a:cs typeface="+mn-cs"/>
                      </a:rPr>
                      <m:t>=</m:t>
                    </m:r>
                    <m:nary>
                      <m:naryPr>
                        <m:chr m:val="∑"/>
                        <m:supHide m:val="on"/>
                        <m:ctrlPr>
                          <a:rPr lang="en-US" sz="1100" b="0" i="1" baseline="0">
                            <a:solidFill>
                              <a:sysClr val="windowText" lastClr="000000"/>
                            </a:solidFill>
                            <a:effectLst/>
                            <a:latin typeface="Cambria Math" panose="02040503050406030204" pitchFamily="18" charset="0"/>
                            <a:ea typeface="+mn-ea"/>
                            <a:cs typeface="+mn-cs"/>
                          </a:rPr>
                        </m:ctrlPr>
                      </m:naryPr>
                      <m:sub>
                        <m:r>
                          <a:rPr lang="en-US" sz="1100" b="0" i="1" baseline="0">
                            <a:solidFill>
                              <a:sysClr val="windowText" lastClr="000000"/>
                            </a:solidFill>
                            <a:effectLst/>
                            <a:latin typeface="Cambria Math" panose="02040503050406030204" pitchFamily="18" charset="0"/>
                            <a:ea typeface="+mn-ea"/>
                            <a:cs typeface="+mn-cs"/>
                          </a:rPr>
                          <m:t>𝑗</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𝐶</m:t>
                        </m:r>
                      </m:sub>
                      <m:sup/>
                      <m:e>
                        <m:sSub>
                          <m:sSubPr>
                            <m:ctrlPr>
                              <a:rPr lang="en-US" sz="1100" b="0" i="1" baseline="0">
                                <a:solidFill>
                                  <a:sysClr val="windowText" lastClr="000000"/>
                                </a:solidFill>
                                <a:effectLst/>
                                <a:latin typeface="Cambria Math" panose="02040503050406030204" pitchFamily="18" charset="0"/>
                                <a:ea typeface="+mn-ea"/>
                                <a:cs typeface="+mn-cs"/>
                              </a:rPr>
                            </m:ctrlPr>
                          </m:sSubPr>
                          <m:e>
                            <m:r>
                              <a:rPr lang="fi-FI" sz="1100" b="0" i="1" baseline="0">
                                <a:solidFill>
                                  <a:sysClr val="windowText" lastClr="000000"/>
                                </a:solidFill>
                                <a:effectLst/>
                                <a:latin typeface="Cambria Math" panose="02040503050406030204" pitchFamily="18" charset="0"/>
                                <a:ea typeface="+mn-ea"/>
                                <a:cs typeface="+mn-cs"/>
                              </a:rPr>
                              <m:t>𝑦</m:t>
                            </m:r>
                          </m:e>
                          <m:sub>
                            <m:r>
                              <a:rPr lang="en-US" sz="1100" b="0" i="1" baseline="0">
                                <a:solidFill>
                                  <a:sysClr val="windowText" lastClr="000000"/>
                                </a:solidFill>
                                <a:effectLst/>
                                <a:latin typeface="Cambria Math" panose="02040503050406030204" pitchFamily="18" charset="0"/>
                                <a:ea typeface="+mn-ea"/>
                                <a:cs typeface="+mn-cs"/>
                              </a:rPr>
                              <m:t>𝑘𝑗</m:t>
                            </m:r>
                          </m:sub>
                        </m:sSub>
                      </m:e>
                    </m:nary>
                    <m:r>
                      <a:rPr lang="en-US" sz="1100" b="0" i="1" baseline="0">
                        <a:solidFill>
                          <a:sysClr val="windowText" lastClr="000000"/>
                        </a:solidFill>
                        <a:effectLst/>
                        <a:latin typeface="Cambria Math" panose="02040503050406030204" pitchFamily="18" charset="0"/>
                        <a:ea typeface="+mn-ea"/>
                        <a:cs typeface="+mn-cs"/>
                      </a:rPr>
                      <m:t>, </m:t>
                    </m:r>
                    <m:r>
                      <a:rPr lang="en-US" sz="1100" b="0" i="1" baseline="0">
                        <a:solidFill>
                          <a:sysClr val="windowText" lastClr="000000"/>
                        </a:solidFill>
                        <a:effectLst/>
                        <a:latin typeface="Cambria Math" panose="02040503050406030204" pitchFamily="18" charset="0"/>
                        <a:ea typeface="+mn-ea"/>
                        <a:cs typeface="+mn-cs"/>
                      </a:rPr>
                      <m:t>𝑘</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𝑊</m:t>
                    </m:r>
                    <m:r>
                      <a:rPr lang="en-US" sz="1100" b="0" i="1" baseline="0">
                        <a:solidFill>
                          <a:sysClr val="windowText" lastClr="000000"/>
                        </a:solidFill>
                        <a:effectLst/>
                        <a:latin typeface="Cambria Math" panose="02040503050406030204" pitchFamily="18" charset="0"/>
                        <a:ea typeface="+mn-ea"/>
                        <a:cs typeface="+mn-cs"/>
                      </a:rPr>
                      <m:t>     (2)</m:t>
                    </m:r>
                  </m:oMath>
                </m:oMathPara>
              </a14:m>
              <a:endParaRPr lang="fi-FI">
                <a:solidFill>
                  <a:sysClr val="windowText" lastClr="000000"/>
                </a:solidFill>
                <a:effectLst/>
              </a:endParaRPr>
            </a:p>
            <a:p>
              <a:pPr eaLnBrk="1" fontAlgn="auto" latinLnBrk="0" hangingPunct="1"/>
              <a14:m>
                <m:oMathPara xmlns:m="http://schemas.openxmlformats.org/officeDocument/2006/math">
                  <m:oMathParaPr>
                    <m:jc m:val="centerGroup"/>
                  </m:oMathParaPr>
                  <m:oMath xmlns:m="http://schemas.openxmlformats.org/officeDocument/2006/math">
                    <m:nary>
                      <m:naryPr>
                        <m:chr m:val="∑"/>
                        <m:supHide m:val="on"/>
                        <m:ctrlPr>
                          <a:rPr lang="en-US" sz="1100" b="0" i="1" baseline="0">
                            <a:solidFill>
                              <a:sysClr val="windowText" lastClr="000000"/>
                            </a:solidFill>
                            <a:effectLst/>
                            <a:latin typeface="Cambria Math" panose="02040503050406030204" pitchFamily="18" charset="0"/>
                            <a:ea typeface="+mn-ea"/>
                            <a:cs typeface="+mn-cs"/>
                          </a:rPr>
                        </m:ctrlPr>
                      </m:naryPr>
                      <m:sub>
                        <m:r>
                          <a:rPr lang="en-US" sz="1100" b="0" i="1" baseline="0">
                            <a:solidFill>
                              <a:sysClr val="windowText" lastClr="000000"/>
                            </a:solidFill>
                            <a:effectLst/>
                            <a:latin typeface="Cambria Math" panose="02040503050406030204" pitchFamily="18" charset="0"/>
                            <a:ea typeface="+mn-ea"/>
                            <a:cs typeface="+mn-cs"/>
                          </a:rPr>
                          <m:t>𝑘</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𝑊</m:t>
                        </m:r>
                      </m:sub>
                      <m:sup/>
                      <m:e>
                        <m:sSub>
                          <m:sSubPr>
                            <m:ctrlPr>
                              <a:rPr lang="en-US" sz="1100" b="0" i="1" baseline="0">
                                <a:solidFill>
                                  <a:sysClr val="windowText" lastClr="000000"/>
                                </a:solidFill>
                                <a:effectLst/>
                                <a:latin typeface="Cambria Math" panose="02040503050406030204" pitchFamily="18" charset="0"/>
                                <a:ea typeface="+mn-ea"/>
                                <a:cs typeface="+mn-cs"/>
                              </a:rPr>
                            </m:ctrlPr>
                          </m:sSubPr>
                          <m:e>
                            <m:r>
                              <a:rPr lang="fi-FI" sz="1100" b="0" i="1" baseline="0">
                                <a:solidFill>
                                  <a:sysClr val="windowText" lastClr="000000"/>
                                </a:solidFill>
                                <a:effectLst/>
                                <a:latin typeface="Cambria Math" panose="02040503050406030204" pitchFamily="18" charset="0"/>
                                <a:ea typeface="+mn-ea"/>
                                <a:cs typeface="+mn-cs"/>
                              </a:rPr>
                              <m:t>𝑦</m:t>
                            </m:r>
                          </m:e>
                          <m:sub>
                            <m:r>
                              <a:rPr lang="en-US" sz="1100" b="0" i="1" baseline="0">
                                <a:solidFill>
                                  <a:sysClr val="windowText" lastClr="000000"/>
                                </a:solidFill>
                                <a:effectLst/>
                                <a:latin typeface="Cambria Math" panose="02040503050406030204" pitchFamily="18" charset="0"/>
                                <a:ea typeface="+mn-ea"/>
                                <a:cs typeface="+mn-cs"/>
                              </a:rPr>
                              <m:t>𝑘𝑗</m:t>
                            </m:r>
                          </m:sub>
                        </m:sSub>
                      </m:e>
                    </m:nary>
                    <m:r>
                      <a:rPr lang="en-US" sz="1100" b="0" i="1" baseline="0">
                        <a:solidFill>
                          <a:sysClr val="windowText" lastClr="000000"/>
                        </a:solidFill>
                        <a:effectLst/>
                        <a:latin typeface="Cambria Math" panose="02040503050406030204" pitchFamily="18" charset="0"/>
                        <a:ea typeface="+mn-ea"/>
                        <a:cs typeface="+mn-cs"/>
                      </a:rPr>
                      <m:t>=</m:t>
                    </m:r>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𝑑</m:t>
                        </m:r>
                      </m:e>
                      <m:sub>
                        <m:r>
                          <a:rPr lang="en-US" sz="1100" b="0" i="1" baseline="0">
                            <a:solidFill>
                              <a:sysClr val="windowText" lastClr="000000"/>
                            </a:solidFill>
                            <a:effectLst/>
                            <a:latin typeface="Cambria Math" panose="02040503050406030204" pitchFamily="18" charset="0"/>
                            <a:ea typeface="+mn-ea"/>
                            <a:cs typeface="+mn-cs"/>
                          </a:rPr>
                          <m:t>𝑗</m:t>
                        </m:r>
                      </m:sub>
                    </m:sSub>
                    <m:r>
                      <a:rPr lang="en-US" sz="1100" b="0" i="1" baseline="0">
                        <a:solidFill>
                          <a:sysClr val="windowText" lastClr="000000"/>
                        </a:solidFill>
                        <a:effectLst/>
                        <a:latin typeface="Cambria Math" panose="02040503050406030204" pitchFamily="18" charset="0"/>
                        <a:ea typeface="+mn-ea"/>
                        <a:cs typeface="+mn-cs"/>
                      </a:rPr>
                      <m:t>, </m:t>
                    </m:r>
                    <m:r>
                      <a:rPr lang="en-US" sz="1100" b="0" i="1" baseline="0">
                        <a:solidFill>
                          <a:sysClr val="windowText" lastClr="000000"/>
                        </a:solidFill>
                        <a:effectLst/>
                        <a:latin typeface="Cambria Math" panose="02040503050406030204" pitchFamily="18" charset="0"/>
                        <a:ea typeface="+mn-ea"/>
                        <a:cs typeface="+mn-cs"/>
                      </a:rPr>
                      <m:t>𝑗</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𝐶</m:t>
                    </m:r>
                    <m:r>
                      <a:rPr lang="en-US" sz="1100" b="0" i="1" baseline="0">
                        <a:solidFill>
                          <a:sysClr val="windowText" lastClr="000000"/>
                        </a:solidFill>
                        <a:effectLst/>
                        <a:latin typeface="Cambria Math" panose="02040503050406030204" pitchFamily="18" charset="0"/>
                        <a:ea typeface="+mn-ea"/>
                        <a:cs typeface="+mn-cs"/>
                      </a:rPr>
                      <m:t>        (3)</m:t>
                    </m:r>
                  </m:oMath>
                </m:oMathPara>
              </a14:m>
              <a:endParaRPr lang="fi-FI">
                <a:effectLst/>
              </a:endParaRPr>
            </a:p>
            <a:p>
              <a:pPr eaLnBrk="1" fontAlgn="auto" latinLnBrk="0" hangingPunct="1"/>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𝑖𝑘</m:t>
                        </m:r>
                      </m:sub>
                    </m:sSub>
                    <m:r>
                      <a:rPr lang="en-US" sz="1100" b="0" i="1">
                        <a:solidFill>
                          <a:schemeClr val="tx1"/>
                        </a:solidFill>
                        <a:effectLst/>
                        <a:latin typeface="Cambria Math" panose="02040503050406030204" pitchFamily="18" charset="0"/>
                        <a:ea typeface="+mn-ea"/>
                        <a:cs typeface="+mn-cs"/>
                      </a:rPr>
                      <m:t>≥0, </m:t>
                    </m:r>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𝑀</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𝑘</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𝑊</m:t>
                    </m:r>
                  </m:oMath>
                </m:oMathPara>
              </a14:m>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𝑘𝑗</m:t>
                        </m:r>
                      </m:sub>
                    </m:sSub>
                    <m:r>
                      <a:rPr lang="en-US" sz="1100" b="0" i="1">
                        <a:solidFill>
                          <a:schemeClr val="tx1"/>
                        </a:solidFill>
                        <a:effectLst/>
                        <a:latin typeface="Cambria Math" panose="02040503050406030204" pitchFamily="18" charset="0"/>
                        <a:ea typeface="+mn-ea"/>
                        <a:cs typeface="+mn-cs"/>
                      </a:rPr>
                      <m:t>≥0, </m:t>
                    </m:r>
                    <m:r>
                      <a:rPr lang="en-US" sz="1100" b="0" i="1">
                        <a:solidFill>
                          <a:schemeClr val="tx1"/>
                        </a:solidFill>
                        <a:effectLst/>
                        <a:latin typeface="Cambria Math" panose="02040503050406030204" pitchFamily="18" charset="0"/>
                        <a:ea typeface="+mn-ea"/>
                        <a:cs typeface="+mn-cs"/>
                      </a:rPr>
                      <m:t>𝑘</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𝑊</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𝑗</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𝐶</m:t>
                    </m:r>
                  </m:oMath>
                </m:oMathPara>
              </a14:m>
              <a:endParaRPr lang="en-US" sz="1100" b="0">
                <a:solidFill>
                  <a:schemeClr val="tx1"/>
                </a:solidFill>
                <a:effectLs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1" i="1">
                            <a:solidFill>
                              <a:schemeClr val="tx1"/>
                            </a:solidFill>
                            <a:effectLst/>
                            <a:latin typeface="Cambria Math" panose="02040503050406030204" pitchFamily="18" charset="0"/>
                            <a:ea typeface="+mn-ea"/>
                            <a:cs typeface="+mn-cs"/>
                          </a:rPr>
                        </m:ctrlPr>
                      </m:sSubPr>
                      <m:e>
                        <m:r>
                          <a:rPr lang="en-US" sz="1100" b="1" i="1">
                            <a:solidFill>
                              <a:schemeClr val="tx1"/>
                            </a:solidFill>
                            <a:effectLst/>
                            <a:latin typeface="Cambria Math" panose="02040503050406030204" pitchFamily="18" charset="0"/>
                            <a:ea typeface="+mn-ea"/>
                            <a:cs typeface="+mn-cs"/>
                          </a:rPr>
                          <m:t>𝒛</m:t>
                        </m:r>
                      </m:e>
                      <m:sub>
                        <m:r>
                          <a:rPr lang="en-US" sz="1100" b="1" i="1">
                            <a:solidFill>
                              <a:schemeClr val="tx1"/>
                            </a:solidFill>
                            <a:effectLst/>
                            <a:latin typeface="Cambria Math" panose="02040503050406030204" pitchFamily="18" charset="0"/>
                            <a:ea typeface="+mn-ea"/>
                            <a:cs typeface="+mn-cs"/>
                          </a:rPr>
                          <m:t>𝒊</m:t>
                        </m:r>
                      </m:sub>
                    </m:sSub>
                    <m:r>
                      <a:rPr lang="en-US" sz="1100" b="1" i="1">
                        <a:solidFill>
                          <a:schemeClr val="tx1"/>
                        </a:solidFill>
                        <a:effectLst/>
                        <a:latin typeface="Cambria Math" panose="02040503050406030204" pitchFamily="18" charset="0"/>
                        <a:ea typeface="+mn-ea"/>
                        <a:cs typeface="+mn-cs"/>
                      </a:rPr>
                      <m:t>∈</m:t>
                    </m:r>
                    <m:d>
                      <m:dPr>
                        <m:begChr m:val="{"/>
                        <m:endChr m:val="}"/>
                        <m:ctrlPr>
                          <a:rPr lang="en-US" sz="1100" b="1" i="1">
                            <a:solidFill>
                              <a:schemeClr val="tx1"/>
                            </a:solidFill>
                            <a:effectLst/>
                            <a:latin typeface="Cambria Math" panose="02040503050406030204" pitchFamily="18" charset="0"/>
                            <a:ea typeface="+mn-ea"/>
                            <a:cs typeface="+mn-cs"/>
                          </a:rPr>
                        </m:ctrlPr>
                      </m:dPr>
                      <m:e>
                        <m:r>
                          <a:rPr lang="en-US" sz="1100" b="1" i="1">
                            <a:solidFill>
                              <a:schemeClr val="tx1"/>
                            </a:solidFill>
                            <a:effectLst/>
                            <a:latin typeface="Cambria Math" panose="02040503050406030204" pitchFamily="18" charset="0"/>
                            <a:ea typeface="+mn-ea"/>
                            <a:cs typeface="+mn-cs"/>
                          </a:rPr>
                          <m:t>𝟎</m:t>
                        </m:r>
                        <m:r>
                          <a:rPr lang="en-US" sz="1100" b="1" i="1">
                            <a:solidFill>
                              <a:schemeClr val="tx1"/>
                            </a:solidFill>
                            <a:effectLst/>
                            <a:latin typeface="Cambria Math" panose="02040503050406030204" pitchFamily="18" charset="0"/>
                            <a:ea typeface="+mn-ea"/>
                            <a:cs typeface="+mn-cs"/>
                          </a:rPr>
                          <m:t>,</m:t>
                        </m:r>
                        <m:r>
                          <a:rPr lang="en-US" sz="1100" b="1" i="1">
                            <a:solidFill>
                              <a:schemeClr val="tx1"/>
                            </a:solidFill>
                            <a:effectLst/>
                            <a:latin typeface="Cambria Math" panose="02040503050406030204" pitchFamily="18" charset="0"/>
                            <a:ea typeface="+mn-ea"/>
                            <a:cs typeface="+mn-cs"/>
                          </a:rPr>
                          <m:t>𝟏</m:t>
                        </m:r>
                      </m:e>
                    </m:d>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𝑀</m:t>
                    </m:r>
                  </m:oMath>
                </m:oMathPara>
              </a14:m>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Unfortunately the Python implementation of the model was not completely finishd before the analyst responsible for its implementation broke her leg in a wierd skiing acident in the Alps. It is your job to finish the code and run the code to identify the optimal transportation routes as well as the mills in which extra capacity should be utilized.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You can use any Python environment you want, for instance, https://jupyter.cs.aalto.fi/</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a) </a:t>
              </a:r>
              <a:r>
                <a:rPr lang="en-US" sz="1100" b="0" i="0" u="none" strike="noStrike" baseline="0">
                  <a:solidFill>
                    <a:schemeClr val="tx1"/>
                  </a:solidFill>
                  <a:effectLst/>
                  <a:latin typeface="+mn-lt"/>
                  <a:ea typeface="+mn-ea"/>
                  <a:cs typeface="+mn-cs"/>
                </a:rPr>
                <a:t>Complete the source code ("transhipment.py" in MyCourses) and copy paste the lines of code you added to the textbox on the right. For each line of Python code you also need to have comments exlaining what it does in your own words. (3 pts)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b) </a:t>
              </a:r>
              <a:r>
                <a:rPr lang="en-US" sz="1100" b="0" i="0" u="none" strike="noStrike" baseline="0">
                  <a:solidFill>
                    <a:schemeClr val="tx1"/>
                  </a:solidFill>
                  <a:effectLst/>
                  <a:latin typeface="+mn-lt"/>
                  <a:ea typeface="+mn-ea"/>
                  <a:cs typeface="+mn-cs"/>
                </a:rPr>
                <a:t>Report the optimal total costs, i.e., optimal objective function value. (1 pt)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FF0000"/>
                  </a:solidFill>
                  <a:effectLst/>
                  <a:uLnTx/>
                  <a:uFillTx/>
                  <a:latin typeface="+mn-lt"/>
                  <a:ea typeface="+mn-ea"/>
                  <a:cs typeface="+mn-cs"/>
                </a:rPr>
                <a:t>Optimal total cost is 4174230.0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c) </a:t>
              </a:r>
              <a:r>
                <a:rPr lang="en-US" sz="1100" b="0" i="0" u="none" strike="noStrike" baseline="0">
                  <a:solidFill>
                    <a:schemeClr val="tx1"/>
                  </a:solidFill>
                  <a:effectLst/>
                  <a:latin typeface="+mn-lt"/>
                  <a:ea typeface="+mn-ea"/>
                  <a:cs typeface="+mn-cs"/>
                </a:rPr>
                <a:t>Report the mills in which it is optimal to utilize the extra capacity.</a:t>
              </a:r>
              <a:r>
                <a:rPr lang="en-US" sz="1100" b="0" i="0" baseline="0">
                  <a:solidFill>
                    <a:schemeClr val="tx1"/>
                  </a:solidFill>
                  <a:effectLst/>
                  <a:latin typeface="+mn-lt"/>
                  <a:ea typeface="+mn-ea"/>
                  <a:cs typeface="+mn-cs"/>
                </a:rPr>
                <a:t>(1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FF0000"/>
                  </a:solidFill>
                  <a:effectLst/>
                  <a:uLnTx/>
                  <a:uFillTx/>
                  <a:latin typeface="+mn-lt"/>
                  <a:ea typeface="+mn-ea"/>
                  <a:cs typeface="+mn-cs"/>
                </a:rPr>
                <a:t>The mills in which it is optimal to utilize the extra capacity: mill 0 and mill 2.</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d) </a:t>
              </a:r>
              <a:r>
                <a:rPr lang="en-US" sz="1100" b="0" i="0" u="none" strike="noStrike" baseline="0">
                  <a:solidFill>
                    <a:schemeClr val="tx1"/>
                  </a:solidFill>
                  <a:effectLst/>
                  <a:latin typeface="+mn-lt"/>
                  <a:ea typeface="+mn-ea"/>
                  <a:cs typeface="+mn-cs"/>
                </a:rPr>
                <a:t>Report the optimal transportation routes and volumes. Include only those routes in which some non-zero amount is being transported) </a:t>
              </a:r>
              <a:r>
                <a:rPr lang="en-US" sz="1100" b="0" i="0" baseline="0">
                  <a:solidFill>
                    <a:schemeClr val="tx1"/>
                  </a:solidFill>
                  <a:effectLst/>
                  <a:latin typeface="+mn-lt"/>
                  <a:ea typeface="+mn-ea"/>
                  <a:cs typeface="+mn-cs"/>
                </a:rPr>
                <a:t>(1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Transport 1690.0 tons from mill 0 to warehouse 0. </a:t>
              </a:r>
            </a:p>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baseline="0">
                  <a:solidFill>
                    <a:srgbClr val="FF0000"/>
                  </a:solidFill>
                  <a:effectLst/>
                  <a:latin typeface="+mn-lt"/>
                  <a:ea typeface="+mn-ea"/>
                  <a:cs typeface="+mn-cs"/>
                </a:rPr>
                <a:t>Transport 2820.0 tons from mill 0 to warehouse 1. </a:t>
              </a:r>
            </a:p>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baseline="0">
                  <a:solidFill>
                    <a:srgbClr val="FF0000"/>
                  </a:solidFill>
                  <a:effectLst/>
                  <a:latin typeface="+mn-lt"/>
                  <a:ea typeface="+mn-ea"/>
                  <a:cs typeface="+mn-cs"/>
                </a:rPr>
                <a:t>Transport 5710.0 tons from mill 0 to warehouse 2.</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0" i="0" u="none" strike="noStrike" baseline="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0000"/>
                  </a:solidFill>
                </a:rPr>
                <a:t>Transport 2100.0 tons from mill 1 to warehouse 3.</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0" i="0" u="none" strike="noStrike" baseline="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0000"/>
                  </a:solidFill>
                </a:rPr>
                <a:t>Transport 5700.0 tons from mill 2 to warehouse 3.</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0" i="0" u="none" strike="noStrike" baseline="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0000"/>
                  </a:solidFill>
                </a:rPr>
                <a:t>Transport 650.0 tons from warehouse 0 to customer area 0. </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0000"/>
                  </a:solidFill>
                </a:rPr>
                <a:t>Transport 260.0 tons from warehouse 0 to customer area 1. </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0000"/>
                  </a:solidFill>
                </a:rPr>
                <a:t>Transport 650.0 tons from warehouse 0 to customer area 2.</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0000"/>
                  </a:solidFill>
                </a:rPr>
                <a:t>Transport 130.0 tons from warehouse 0 to customer area 3. </a:t>
              </a: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rgbClr val="FF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0000"/>
                  </a:solidFill>
                </a:rPr>
                <a:t>Transport 1040.0 tons from warehouse 1 to customer area 10. </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0000"/>
                  </a:solidFill>
                </a:rPr>
                <a:t>Transport 1780.0 tons from warehouse 1 to customer area 12. </a:t>
              </a: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rgbClr val="FF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0000"/>
                  </a:solidFill>
                </a:rPr>
                <a:t>Transport 420.0 tons from warehouse 2 to customer area 4. </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0000"/>
                  </a:solidFill>
                </a:rPr>
                <a:t>Transport 3640.0 tons from warehouse 2 to customer area 9. </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0000"/>
                  </a:solidFill>
                </a:rPr>
                <a:t>Transport 1650.0 tons from warehouse 2 to customer area 11.</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0" i="0" u="none" strike="noStrike" baseline="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0000"/>
                  </a:solidFill>
                </a:rPr>
                <a:t>Transport 360.0 tons from warehouse 3 to customer area 4. </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0000"/>
                  </a:solidFill>
                </a:rPr>
                <a:t>Transport 2500.0 tons from warehouse 3 to customer area 5. </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0000"/>
                  </a:solidFill>
                </a:rPr>
                <a:t>Transport 910.0 tons from warehouse 3 to customer area 6. </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0000"/>
                  </a:solidFill>
                </a:rPr>
                <a:t>Transport 3120.0 tons from warehouse 3 to customer area 7. </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0000"/>
                  </a:solidFill>
                </a:rPr>
                <a:t>Transport 910.0 tons from warehouse 3 to customer area 8. </a:t>
              </a:r>
              <a:endParaRPr lang="en-US" sz="1200" b="0" i="0" u="none" strike="noStrike" baseline="0">
                <a:solidFill>
                  <a:srgbClr val="FF0000"/>
                </a:solidFill>
                <a:effectLst/>
                <a:latin typeface="+mn-lt"/>
                <a:ea typeface="+mn-ea"/>
                <a:cs typeface="+mn-cs"/>
              </a:endParaRPr>
            </a:p>
          </xdr:txBody>
        </xdr:sp>
      </mc:Choice>
      <mc:Fallback xmlns="">
        <xdr:sp macro="" textlink="">
          <xdr:nvSpPr>
            <xdr:cNvPr id="2" name="TextBox 1">
              <a:extLst>
                <a:ext uri="{FF2B5EF4-FFF2-40B4-BE49-F238E27FC236}">
                  <a16:creationId xmlns:a16="http://schemas.microsoft.com/office/drawing/2014/main" id="{7D9B6691-E9EA-4A3A-B8C6-6A0E7C0CC9CD}"/>
                </a:ext>
              </a:extLst>
            </xdr:cNvPr>
            <xdr:cNvSpPr txBox="1"/>
          </xdr:nvSpPr>
          <xdr:spPr>
            <a:xfrm>
              <a:off x="342899" y="504825"/>
              <a:ext cx="6038851" cy="1697355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Transhipment with fixed costs (6 pts)</a:t>
              </a:r>
            </a:p>
            <a:p>
              <a:r>
                <a:rPr lang="en-US" sz="1100" b="0" i="0" u="none" strike="noStrike" baseline="0">
                  <a:solidFill>
                    <a:schemeClr val="tx1"/>
                  </a:solidFill>
                  <a:effectLst/>
                  <a:latin typeface="+mn-lt"/>
                  <a:ea typeface="+mn-ea"/>
                  <a:cs typeface="+mn-cs"/>
                </a:rPr>
                <a:t>By now you are familiar with Pulp &amp; Paper Ltd. that produces cardboard at 3 mills in Finland, Sweden and Belgium. From the mills the cardboard is transported to 4 warehouses located in Finland, Lithuania, Czech Republic and the UK, and then the sheeted cardboard to 13 customer areas.</a:t>
              </a:r>
            </a:p>
            <a:p>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Sales &amp; Marketing department has just released its demand estimates for the following month and unfortunately the total demand exceed the total production capacity. The mills have informed Sales &amp; operations of the extra capacity they could provide for the following month and also provided estimates on the cost of making use of this extra capacity.</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The Advanced Analytics team has formulated a MILP model that extends the transhipment model you are familiar with to also optimize decisions on the use of the extra capacity. The model is as follows: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Indexes: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𝑀={0,1,2}</a:t>
              </a:r>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Mills </a:t>
              </a:r>
              <a:r>
                <a:rPr lang="en-US" sz="1100" b="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𝑊={0,…,3}</a:t>
              </a:r>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Warehouses</a:t>
              </a:r>
              <a:r>
                <a:rPr lang="en-US" sz="1100" b="0">
                  <a:solidFill>
                    <a:schemeClr val="tx1"/>
                  </a:solidFill>
                  <a:effectLst/>
                  <a:latin typeface="+mn-lt"/>
                  <a:ea typeface="+mn-ea"/>
                  <a:cs typeface="+mn-cs"/>
                </a:rPr>
                <a:t> </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𝐶={0,…,12}</a:t>
              </a:r>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Customer areas</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Parameters:</a:t>
              </a:r>
            </a:p>
            <a:p>
              <a:r>
                <a:rPr lang="en-US" sz="1100" b="0" i="0" baseline="0">
                  <a:solidFill>
                    <a:schemeClr val="tx1"/>
                  </a:solidFill>
                  <a:effectLst/>
                  <a:latin typeface="Cambria Math" panose="02040503050406030204" pitchFamily="18" charset="0"/>
                  <a:ea typeface="+mn-ea"/>
                  <a:cs typeface="+mn-cs"/>
                </a:rPr>
                <a:t>𝑑_𝑗</a:t>
              </a:r>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a:t>
              </a:r>
              <a:r>
                <a:rPr lang="en-US" sz="1100" b="0">
                  <a:solidFill>
                    <a:schemeClr val="tx1"/>
                  </a:solidFill>
                  <a:effectLst/>
                  <a:latin typeface="+mn-lt"/>
                  <a:ea typeface="+mn-ea"/>
                  <a:cs typeface="+mn-cs"/>
                </a:rPr>
                <a:t>demand in customer</a:t>
              </a:r>
              <a:r>
                <a:rPr lang="en-US" sz="1100" b="0" baseline="0">
                  <a:solidFill>
                    <a:schemeClr val="tx1"/>
                  </a:solidFill>
                  <a:effectLst/>
                  <a:latin typeface="+mn-lt"/>
                  <a:ea typeface="+mn-ea"/>
                  <a:cs typeface="+mn-cs"/>
                </a:rPr>
                <a:t> area </a:t>
              </a:r>
              <a:r>
                <a:rPr lang="en-US" sz="1100" b="0" i="0" baseline="0">
                  <a:solidFill>
                    <a:schemeClr val="tx1"/>
                  </a:solidFill>
                  <a:effectLst/>
                  <a:latin typeface="Cambria Math" panose="02040503050406030204" pitchFamily="18" charset="0"/>
                  <a:ea typeface="+mn-ea"/>
                  <a:cs typeface="+mn-cs"/>
                </a:rPr>
                <a:t>𝑗</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endParaRPr lang="fi-FI">
                <a:effectLst/>
              </a:endParaRPr>
            </a:p>
            <a:p>
              <a:r>
                <a:rPr lang="en-US" sz="1100" b="0" i="0" baseline="0">
                  <a:solidFill>
                    <a:schemeClr val="tx1"/>
                  </a:solidFill>
                  <a:effectLst/>
                  <a:latin typeface="Cambria Math" panose="02040503050406030204" pitchFamily="18" charset="0"/>
                  <a:ea typeface="+mn-ea"/>
                  <a:cs typeface="+mn-cs"/>
                </a:rPr>
                <a:t>𝑝_𝑖</a:t>
              </a:r>
              <a:r>
                <a:rPr lang="en-US" sz="1100" b="0">
                  <a:solidFill>
                    <a:schemeClr val="tx1"/>
                  </a:solidFill>
                  <a:effectLst/>
                  <a:latin typeface="+mn-lt"/>
                  <a:ea typeface="+mn-ea"/>
                  <a:cs typeface="+mn-cs"/>
                </a:rPr>
                <a:t>: production capacity at mill </a:t>
              </a:r>
              <a:r>
                <a:rPr lang="en-US" sz="1100" b="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𝑒_𝑖</a:t>
              </a:r>
              <a:r>
                <a:rPr lang="en-US" sz="1100" b="0">
                  <a:solidFill>
                    <a:schemeClr val="tx1"/>
                  </a:solidFill>
                  <a:effectLst/>
                  <a:latin typeface="+mn-lt"/>
                  <a:ea typeface="+mn-ea"/>
                  <a:cs typeface="+mn-cs"/>
                </a:rPr>
                <a:t>: extra production capacity at mill </a:t>
              </a:r>
              <a:r>
                <a:rPr lang="en-US" sz="1100" b="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𝑐_𝑖𝑘^𝑎</a:t>
              </a:r>
              <a:r>
                <a:rPr lang="en-US" sz="1100" b="0">
                  <a:solidFill>
                    <a:schemeClr val="tx1"/>
                  </a:solidFill>
                  <a:effectLst/>
                  <a:latin typeface="+mn-lt"/>
                  <a:ea typeface="+mn-ea"/>
                  <a:cs typeface="+mn-cs"/>
                </a:rPr>
                <a:t>: tranportation costs per ton from mill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to warehouse</a:t>
              </a:r>
              <a:r>
                <a:rPr lang="en-US" sz="1100" b="0" i="1"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𝑘</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𝑐_𝑘𝑗^𝑏</a:t>
              </a:r>
              <a:r>
                <a:rPr lang="en-US" sz="1100" b="0">
                  <a:solidFill>
                    <a:schemeClr val="tx1"/>
                  </a:solidFill>
                  <a:effectLst/>
                  <a:latin typeface="+mn-lt"/>
                  <a:ea typeface="+mn-ea"/>
                  <a:cs typeface="+mn-cs"/>
                </a:rPr>
                <a:t>: tranportation costs per ton from warehouse</a:t>
              </a:r>
              <a:r>
                <a:rPr lang="en-US" sz="1100" b="0" i="1"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𝑘</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customer area </a:t>
              </a:r>
              <a:r>
                <a:rPr lang="en-US" sz="1100" b="0" i="0" baseline="0">
                  <a:solidFill>
                    <a:schemeClr val="tx1"/>
                  </a:solidFill>
                  <a:effectLst/>
                  <a:latin typeface="Cambria Math" panose="02040503050406030204" pitchFamily="18" charset="0"/>
                  <a:ea typeface="+mn-ea"/>
                  <a:cs typeface="+mn-cs"/>
                </a:rPr>
                <a:t>𝑗</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𝑐_𝑖^𝑒</a:t>
              </a:r>
              <a:r>
                <a:rPr lang="en-US" sz="1100" b="0">
                  <a:solidFill>
                    <a:schemeClr val="tx1"/>
                  </a:solidFill>
                  <a:effectLst/>
                  <a:latin typeface="+mn-lt"/>
                  <a:ea typeface="+mn-ea"/>
                  <a:cs typeface="+mn-cs"/>
                </a:rPr>
                <a:t>:  cost of using the extra production capacity at mill </a:t>
              </a:r>
              <a:r>
                <a:rPr lang="en-US" sz="1100" b="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Decision variables: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𝑥_𝑖𝑘</a:t>
              </a:r>
              <a:r>
                <a:rPr lang="en-US" sz="1100" b="0" i="0" u="none" strike="noStrike" baseline="0">
                  <a:solidFill>
                    <a:schemeClr val="tx1"/>
                  </a:solidFill>
                  <a:effectLst/>
                  <a:latin typeface="+mn-lt"/>
                  <a:ea typeface="+mn-ea"/>
                  <a:cs typeface="+mn-cs"/>
                </a:rPr>
                <a:t>: Tons transported from </a:t>
              </a:r>
              <a:r>
                <a:rPr lang="en-US" sz="1100" b="0">
                  <a:solidFill>
                    <a:schemeClr val="tx1"/>
                  </a:solidFill>
                  <a:effectLst/>
                  <a:latin typeface="+mn-lt"/>
                  <a:ea typeface="+mn-ea"/>
                  <a:cs typeface="+mn-cs"/>
                </a:rPr>
                <a:t>mill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to warehouse</a:t>
              </a:r>
              <a:r>
                <a:rPr lang="en-US" sz="1100" b="0" i="1"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𝑘</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𝑦_𝑘𝑗</a:t>
              </a:r>
              <a:r>
                <a:rPr lang="en-US" sz="1100" b="0" i="0" baseline="0">
                  <a:solidFill>
                    <a:schemeClr val="tx1"/>
                  </a:solidFill>
                  <a:effectLst/>
                  <a:latin typeface="+mn-lt"/>
                  <a:ea typeface="+mn-ea"/>
                  <a:cs typeface="+mn-cs"/>
                </a:rPr>
                <a:t>: Tons transported from </a:t>
              </a:r>
              <a:r>
                <a:rPr lang="en-US" sz="1100" b="0">
                  <a:solidFill>
                    <a:schemeClr val="tx1"/>
                  </a:solidFill>
                  <a:effectLst/>
                  <a:latin typeface="+mn-lt"/>
                  <a:ea typeface="+mn-ea"/>
                  <a:cs typeface="+mn-cs"/>
                </a:rPr>
                <a:t>warehouse</a:t>
              </a:r>
              <a:r>
                <a:rPr lang="en-US" sz="1100" b="0" i="1"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𝑘</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customer area </a:t>
              </a:r>
              <a:r>
                <a:rPr lang="en-US" sz="1100" b="0" i="0" baseline="0">
                  <a:solidFill>
                    <a:schemeClr val="tx1"/>
                  </a:solidFill>
                  <a:effectLst/>
                  <a:latin typeface="Cambria Math" panose="02040503050406030204" pitchFamily="18" charset="0"/>
                  <a:ea typeface="+mn-ea"/>
                  <a:cs typeface="+mn-cs"/>
                </a:rPr>
                <a:t>𝑗</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𝑧_𝑖</a:t>
              </a:r>
              <a:r>
                <a:rPr lang="en-US" sz="1100" b="0" i="0" baseline="0">
                  <a:solidFill>
                    <a:schemeClr val="tx1"/>
                  </a:solidFill>
                  <a:effectLst/>
                  <a:latin typeface="+mn-lt"/>
                  <a:ea typeface="+mn-ea"/>
                  <a:cs typeface="+mn-cs"/>
                </a:rPr>
                <a:t>: Use extra capacity at mill </a:t>
              </a:r>
              <a:r>
                <a:rPr lang="en-US" sz="1100" b="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a:r>
                <a:rPr lang="en-US" sz="1100" b="0" i="0" baseline="0">
                  <a:solidFill>
                    <a:schemeClr val="tx1"/>
                  </a:solidFill>
                  <a:effectLst/>
                  <a:latin typeface="Cambria Math" panose="02040503050406030204" pitchFamily="18" charset="0"/>
                  <a:ea typeface="+mn-ea"/>
                  <a:cs typeface="+mn-cs"/>
                </a:rPr>
                <a:t>min⁡∑_(𝑖∈𝑀)▒〖∑_(𝑘∈𝑊)▒〖𝑐_𝑖𝑘^𝑎 𝑥_𝑖𝑘 〗+〗 ∑_(𝑘∈𝑊)▒∑_(𝑗∈𝐶)▒〖𝑐_𝑘𝑗^𝑏 𝑦_𝑘𝑗 〗+∑_(𝑖∈𝑀)▒〖𝑧_𝑖 𝑐_𝑖^𝑒 〗</a:t>
              </a:r>
              <a:endParaRPr lang="fi-FI">
                <a:effectLst/>
              </a:endParaRPr>
            </a:p>
            <a:p>
              <a:pPr/>
              <a:r>
                <a:rPr lang="en-US" sz="1100" b="0" i="0" baseline="0">
                  <a:solidFill>
                    <a:sysClr val="windowText" lastClr="000000"/>
                  </a:solidFill>
                  <a:effectLst/>
                  <a:latin typeface="Cambria Math" panose="02040503050406030204" pitchFamily="18" charset="0"/>
                  <a:ea typeface="+mn-ea"/>
                  <a:cs typeface="+mn-cs"/>
                </a:rPr>
                <a:t>∑_(𝑘∈𝑊)</a:t>
              </a:r>
              <a:r>
                <a:rPr lang="fi-FI" sz="1100" b="0" i="0" baseline="0">
                  <a:solidFill>
                    <a:sysClr val="windowText" lastClr="000000"/>
                  </a:solidFill>
                  <a:effectLst/>
                  <a:latin typeface="Cambria Math" panose="02040503050406030204" pitchFamily="18" charset="0"/>
                  <a:ea typeface="+mn-ea"/>
                  <a:cs typeface="+mn-cs"/>
                </a:rPr>
                <a:t>▒</a:t>
              </a:r>
              <a:r>
                <a:rPr lang="en-US" sz="1100" b="0" i="0" baseline="0">
                  <a:solidFill>
                    <a:sysClr val="windowText" lastClr="000000"/>
                  </a:solidFill>
                  <a:effectLst/>
                  <a:latin typeface="Cambria Math" panose="02040503050406030204" pitchFamily="18" charset="0"/>
                  <a:ea typeface="+mn-ea"/>
                  <a:cs typeface="+mn-cs"/>
                </a:rPr>
                <a:t>𝑥_𝑖</a:t>
              </a:r>
              <a:r>
                <a:rPr lang="fi-FI" sz="1100" b="0" i="0" baseline="0">
                  <a:solidFill>
                    <a:sysClr val="windowText" lastClr="000000"/>
                  </a:solidFill>
                  <a:effectLst/>
                  <a:latin typeface="Cambria Math" panose="02040503050406030204" pitchFamily="18" charset="0"/>
                  <a:ea typeface="+mn-ea"/>
                  <a:cs typeface="+mn-cs"/>
                </a:rPr>
                <a:t>𝑘 </a:t>
              </a:r>
              <a:r>
                <a:rPr lang="en-US" sz="1100" b="0" i="0" baseline="0">
                  <a:solidFill>
                    <a:sysClr val="windowText" lastClr="000000"/>
                  </a:solidFill>
                  <a:effectLst/>
                  <a:latin typeface="Cambria Math" panose="02040503050406030204" pitchFamily="18" charset="0"/>
                  <a:ea typeface="+mn-ea"/>
                  <a:cs typeface="+mn-cs"/>
                </a:rPr>
                <a:t>≤𝑝_i+𝑧_𝑖 𝑒_𝑖, 𝑖∈𝑀     (1)</a:t>
              </a:r>
              <a:endParaRPr lang="fi-FI">
                <a:solidFill>
                  <a:sysClr val="windowText" lastClr="000000"/>
                </a:solidFill>
                <a:effectLst/>
              </a:endParaRPr>
            </a:p>
            <a:p>
              <a:pPr eaLnBrk="1" fontAlgn="auto" latinLnBrk="0" hangingPunct="1"/>
              <a:r>
                <a:rPr lang="en-US" sz="1100" b="0" i="0" baseline="0">
                  <a:solidFill>
                    <a:sysClr val="windowText" lastClr="000000"/>
                  </a:solidFill>
                  <a:effectLst/>
                  <a:latin typeface="Cambria Math" panose="02040503050406030204" pitchFamily="18" charset="0"/>
                  <a:ea typeface="+mn-ea"/>
                  <a:cs typeface="+mn-cs"/>
                </a:rPr>
                <a:t>∑_(𝑖∈𝑀)▒𝑥_𝑖𝑘 =∑_(𝑗∈𝐶)▒</a:t>
              </a:r>
              <a:r>
                <a:rPr lang="fi-FI" sz="1100" b="0" i="0" baseline="0">
                  <a:solidFill>
                    <a:sysClr val="windowText" lastClr="000000"/>
                  </a:solidFill>
                  <a:effectLst/>
                  <a:latin typeface="Cambria Math" panose="02040503050406030204" pitchFamily="18" charset="0"/>
                  <a:ea typeface="+mn-ea"/>
                  <a:cs typeface="+mn-cs"/>
                </a:rPr>
                <a:t>𝑦</a:t>
              </a:r>
              <a:r>
                <a:rPr lang="en-US" sz="1100" b="0" i="0" baseline="0">
                  <a:solidFill>
                    <a:sysClr val="windowText" lastClr="000000"/>
                  </a:solidFill>
                  <a:effectLst/>
                  <a:latin typeface="Cambria Math" panose="02040503050406030204" pitchFamily="18" charset="0"/>
                  <a:ea typeface="+mn-ea"/>
                  <a:cs typeface="+mn-cs"/>
                </a:rPr>
                <a:t>_𝑘𝑗 , 𝑘∈𝑊     (2)</a:t>
              </a:r>
              <a:endParaRPr lang="fi-FI">
                <a:solidFill>
                  <a:sysClr val="windowText" lastClr="000000"/>
                </a:solidFill>
                <a:effectLst/>
              </a:endParaRPr>
            </a:p>
            <a:p>
              <a:pPr eaLnBrk="1" fontAlgn="auto" latinLnBrk="0" hangingPunct="1"/>
              <a:r>
                <a:rPr lang="en-US" sz="1100" b="0" i="0" baseline="0">
                  <a:solidFill>
                    <a:sysClr val="windowText" lastClr="000000"/>
                  </a:solidFill>
                  <a:effectLst/>
                  <a:latin typeface="Cambria Math" panose="02040503050406030204" pitchFamily="18" charset="0"/>
                  <a:ea typeface="+mn-ea"/>
                  <a:cs typeface="+mn-cs"/>
                </a:rPr>
                <a:t>∑_(𝑘∈𝑊)▒</a:t>
              </a:r>
              <a:r>
                <a:rPr lang="fi-FI" sz="1100" b="0" i="0" baseline="0">
                  <a:solidFill>
                    <a:sysClr val="windowText" lastClr="000000"/>
                  </a:solidFill>
                  <a:effectLst/>
                  <a:latin typeface="Cambria Math" panose="02040503050406030204" pitchFamily="18" charset="0"/>
                  <a:ea typeface="+mn-ea"/>
                  <a:cs typeface="+mn-cs"/>
                </a:rPr>
                <a:t>𝑦</a:t>
              </a:r>
              <a:r>
                <a:rPr lang="en-US" sz="1100" b="0" i="0" baseline="0">
                  <a:solidFill>
                    <a:sysClr val="windowText" lastClr="000000"/>
                  </a:solidFill>
                  <a:effectLst/>
                  <a:latin typeface="Cambria Math" panose="02040503050406030204" pitchFamily="18" charset="0"/>
                  <a:ea typeface="+mn-ea"/>
                  <a:cs typeface="+mn-cs"/>
                </a:rPr>
                <a:t>_𝑘𝑗 =𝑑_𝑗, 𝑗∈𝐶        (3)</a:t>
              </a:r>
              <a:endParaRPr lang="fi-FI">
                <a:effectLst/>
              </a:endParaRPr>
            </a:p>
            <a:p>
              <a:pPr eaLnBrk="1" fontAlgn="auto" latinLnBrk="0" hangingPunct="1"/>
              <a:r>
                <a:rPr lang="en-US" sz="1100" b="0" i="0">
                  <a:solidFill>
                    <a:schemeClr val="tx1"/>
                  </a:solidFill>
                  <a:effectLst/>
                  <a:latin typeface="Cambria Math" panose="02040503050406030204" pitchFamily="18" charset="0"/>
                  <a:ea typeface="+mn-ea"/>
                  <a:cs typeface="+mn-cs"/>
                </a:rPr>
                <a:t>𝑥_𝑖𝑘≥0, 𝑖∈𝑀, 𝑘∈𝑊</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𝑦_𝑘𝑗≥0, 𝑘∈𝑊, 𝑗 ∈𝐶</a:t>
              </a:r>
              <a:endParaRPr lang="en-US" sz="1100" b="0">
                <a:solidFill>
                  <a:schemeClr val="tx1"/>
                </a:solidFill>
                <a:effectLs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tx1"/>
                  </a:solidFill>
                  <a:effectLst/>
                  <a:latin typeface="Cambria Math" panose="02040503050406030204" pitchFamily="18" charset="0"/>
                  <a:ea typeface="+mn-ea"/>
                  <a:cs typeface="+mn-cs"/>
                </a:rPr>
                <a:t>𝒛_𝒊∈{𝟎,𝟏}</a:t>
              </a:r>
              <a:r>
                <a:rPr lang="en-US" sz="1100" b="0" i="0">
                  <a:solidFill>
                    <a:schemeClr val="tx1"/>
                  </a:solidFill>
                  <a:effectLst/>
                  <a:latin typeface="Cambria Math" panose="02040503050406030204" pitchFamily="18" charset="0"/>
                  <a:ea typeface="+mn-ea"/>
                  <a:cs typeface="+mn-cs"/>
                </a:rPr>
                <a:t>,𝑖∈𝑀</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Unfortunately the Python implementation of the model was not completely finishd before the analyst responsible for its implementation broke her leg in a wierd skiing acident in the Alps. It is your job to finish the code and run the code to identify the optimal transportation routes as well as the mills in which extra capacity should be utilized.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You can use any Python environment you want, for instance, https://jupyter.cs.aalto.fi/</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a) </a:t>
              </a:r>
              <a:r>
                <a:rPr lang="en-US" sz="1100" b="0" i="0" u="none" strike="noStrike" baseline="0">
                  <a:solidFill>
                    <a:schemeClr val="tx1"/>
                  </a:solidFill>
                  <a:effectLst/>
                  <a:latin typeface="+mn-lt"/>
                  <a:ea typeface="+mn-ea"/>
                  <a:cs typeface="+mn-cs"/>
                </a:rPr>
                <a:t>Complete the source code ("transhipment.py" in MyCourses) and copy paste the lines of code you added to the textbox on the right. For each line of Python code you also need to have comments exlaining what it does in your own words. (3 pts)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b) </a:t>
              </a:r>
              <a:r>
                <a:rPr lang="en-US" sz="1100" b="0" i="0" u="none" strike="noStrike" baseline="0">
                  <a:solidFill>
                    <a:schemeClr val="tx1"/>
                  </a:solidFill>
                  <a:effectLst/>
                  <a:latin typeface="+mn-lt"/>
                  <a:ea typeface="+mn-ea"/>
                  <a:cs typeface="+mn-cs"/>
                </a:rPr>
                <a:t>Report the optimal total costs, i.e., optimal objective function value. (1 pt)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FF0000"/>
                  </a:solidFill>
                  <a:effectLst/>
                  <a:uLnTx/>
                  <a:uFillTx/>
                  <a:latin typeface="+mn-lt"/>
                  <a:ea typeface="+mn-ea"/>
                  <a:cs typeface="+mn-cs"/>
                </a:rPr>
                <a:t>Optimal total cost is 4174230.0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c) </a:t>
              </a:r>
              <a:r>
                <a:rPr lang="en-US" sz="1100" b="0" i="0" u="none" strike="noStrike" baseline="0">
                  <a:solidFill>
                    <a:schemeClr val="tx1"/>
                  </a:solidFill>
                  <a:effectLst/>
                  <a:latin typeface="+mn-lt"/>
                  <a:ea typeface="+mn-ea"/>
                  <a:cs typeface="+mn-cs"/>
                </a:rPr>
                <a:t>Report the mills in which it is optimal to utilize the extra capacity.</a:t>
              </a:r>
              <a:r>
                <a:rPr lang="en-US" sz="1100" b="0" i="0" baseline="0">
                  <a:solidFill>
                    <a:schemeClr val="tx1"/>
                  </a:solidFill>
                  <a:effectLst/>
                  <a:latin typeface="+mn-lt"/>
                  <a:ea typeface="+mn-ea"/>
                  <a:cs typeface="+mn-cs"/>
                </a:rPr>
                <a:t>(1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FF0000"/>
                  </a:solidFill>
                  <a:effectLst/>
                  <a:uLnTx/>
                  <a:uFillTx/>
                  <a:latin typeface="+mn-lt"/>
                  <a:ea typeface="+mn-ea"/>
                  <a:cs typeface="+mn-cs"/>
                </a:rPr>
                <a:t>The mills in which it is optimal to utilize the extra capacity: mill 0 and mill 2.</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d) </a:t>
              </a:r>
              <a:r>
                <a:rPr lang="en-US" sz="1100" b="0" i="0" u="none" strike="noStrike" baseline="0">
                  <a:solidFill>
                    <a:schemeClr val="tx1"/>
                  </a:solidFill>
                  <a:effectLst/>
                  <a:latin typeface="+mn-lt"/>
                  <a:ea typeface="+mn-ea"/>
                  <a:cs typeface="+mn-cs"/>
                </a:rPr>
                <a:t>Report the optimal transportation routes and volumes. Include only those routes in which some non-zero amount is being transported) </a:t>
              </a:r>
              <a:r>
                <a:rPr lang="en-US" sz="1100" b="0" i="0" baseline="0">
                  <a:solidFill>
                    <a:schemeClr val="tx1"/>
                  </a:solidFill>
                  <a:effectLst/>
                  <a:latin typeface="+mn-lt"/>
                  <a:ea typeface="+mn-ea"/>
                  <a:cs typeface="+mn-cs"/>
                </a:rPr>
                <a:t>(1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Transport 1690.0 tons from mill 0 to warehouse 0. </a:t>
              </a:r>
            </a:p>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baseline="0">
                  <a:solidFill>
                    <a:srgbClr val="FF0000"/>
                  </a:solidFill>
                  <a:effectLst/>
                  <a:latin typeface="+mn-lt"/>
                  <a:ea typeface="+mn-ea"/>
                  <a:cs typeface="+mn-cs"/>
                </a:rPr>
                <a:t>Transport 2820.0 tons from mill 0 to warehouse 1. </a:t>
              </a:r>
            </a:p>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baseline="0">
                  <a:solidFill>
                    <a:srgbClr val="FF0000"/>
                  </a:solidFill>
                  <a:effectLst/>
                  <a:latin typeface="+mn-lt"/>
                  <a:ea typeface="+mn-ea"/>
                  <a:cs typeface="+mn-cs"/>
                </a:rPr>
                <a:t>Transport 5710.0 tons from mill 0 to warehouse 2.</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0" i="0" u="none" strike="noStrike" baseline="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0000"/>
                  </a:solidFill>
                </a:rPr>
                <a:t>Transport 2100.0 tons from mill 1 to warehouse 3.</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0" i="0" u="none" strike="noStrike" baseline="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0000"/>
                  </a:solidFill>
                </a:rPr>
                <a:t>Transport 5700.0 tons from mill 2 to warehouse 3.</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0" i="0" u="none" strike="noStrike" baseline="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0000"/>
                  </a:solidFill>
                </a:rPr>
                <a:t>Transport 650.0 tons from warehouse 0 to customer area 0. </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0000"/>
                  </a:solidFill>
                </a:rPr>
                <a:t>Transport 260.0 tons from warehouse 0 to customer area 1. </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0000"/>
                  </a:solidFill>
                </a:rPr>
                <a:t>Transport 650.0 tons from warehouse 0 to customer area 2.</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0000"/>
                  </a:solidFill>
                </a:rPr>
                <a:t>Transport 130.0 tons from warehouse 0 to customer area 3. </a:t>
              </a: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rgbClr val="FF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0000"/>
                  </a:solidFill>
                </a:rPr>
                <a:t>Transport 1040.0 tons from warehouse 1 to customer area 10. </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0000"/>
                  </a:solidFill>
                </a:rPr>
                <a:t>Transport 1780.0 tons from warehouse 1 to customer area 12. </a:t>
              </a: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rgbClr val="FF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0000"/>
                  </a:solidFill>
                </a:rPr>
                <a:t>Transport 420.0 tons from warehouse 2 to customer area 4. </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0000"/>
                  </a:solidFill>
                </a:rPr>
                <a:t>Transport 3640.0 tons from warehouse 2 to customer area 9. </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0000"/>
                  </a:solidFill>
                </a:rPr>
                <a:t>Transport 1650.0 tons from warehouse 2 to customer area 11.</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0" i="0" u="none" strike="noStrike" baseline="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0000"/>
                  </a:solidFill>
                </a:rPr>
                <a:t>Transport 360.0 tons from warehouse 3 to customer area 4. </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0000"/>
                  </a:solidFill>
                </a:rPr>
                <a:t>Transport 2500.0 tons from warehouse 3 to customer area 5. </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0000"/>
                  </a:solidFill>
                </a:rPr>
                <a:t>Transport 910.0 tons from warehouse 3 to customer area 6. </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0000"/>
                  </a:solidFill>
                </a:rPr>
                <a:t>Transport 3120.0 tons from warehouse 3 to customer area 7. </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FF0000"/>
                  </a:solidFill>
                </a:rPr>
                <a:t>Transport 910.0 tons from warehouse 3 to customer area 8. </a:t>
              </a:r>
              <a:endParaRPr lang="en-US" sz="1200" b="0" i="0" u="none" strike="noStrike" baseline="0">
                <a:solidFill>
                  <a:srgbClr val="FF0000"/>
                </a:solidFill>
                <a:effectLst/>
                <a:latin typeface="+mn-lt"/>
                <a:ea typeface="+mn-ea"/>
                <a:cs typeface="+mn-cs"/>
              </a:endParaRPr>
            </a:p>
          </xdr:txBody>
        </xdr:sp>
      </mc:Fallback>
    </mc:AlternateContent>
    <xdr:clientData/>
  </xdr:oneCellAnchor>
  <xdr:oneCellAnchor>
    <xdr:from>
      <xdr:col>11</xdr:col>
      <xdr:colOff>257173</xdr:colOff>
      <xdr:row>2</xdr:row>
      <xdr:rowOff>10885</xdr:rowOff>
    </xdr:from>
    <xdr:ext cx="6086475" cy="6981398"/>
    <xdr:sp macro="" textlink="">
      <xdr:nvSpPr>
        <xdr:cNvPr id="3" name="TextBox 2">
          <a:extLst>
            <a:ext uri="{FF2B5EF4-FFF2-40B4-BE49-F238E27FC236}">
              <a16:creationId xmlns:a16="http://schemas.microsoft.com/office/drawing/2014/main" id="{B6A7D284-FEFF-4AB1-AA68-A727D70DF358}"/>
            </a:ext>
          </a:extLst>
        </xdr:cNvPr>
        <xdr:cNvSpPr txBox="1"/>
      </xdr:nvSpPr>
      <xdr:spPr>
        <a:xfrm>
          <a:off x="7042602" y="527956"/>
          <a:ext cx="6086475" cy="6981398"/>
        </a:xfrm>
        <a:prstGeom prst="rect">
          <a:avLst/>
        </a:prstGeom>
        <a:solidFill>
          <a:sysClr val="window" lastClr="FFFFFF"/>
        </a:solidFill>
        <a:ln w="2222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i-FI" sz="1100">
              <a:solidFill>
                <a:srgbClr val="FF0000"/>
              </a:solidFill>
            </a:rPr>
            <a:t>ANSWER FOR a) </a:t>
          </a:r>
          <a:endParaRPr lang="fi-FI" sz="1100" baseline="0">
            <a:solidFill>
              <a:srgbClr val="FF0000"/>
            </a:solidFill>
          </a:endParaRPr>
        </a:p>
        <a:p>
          <a:r>
            <a:rPr lang="fi-FI" sz="1100" baseline="0">
              <a:solidFill>
                <a:srgbClr val="FF0000"/>
              </a:solidFill>
            </a:rPr>
            <a:t>#TODO: add objective function and constraints here after back from Alps!:</a:t>
          </a:r>
        </a:p>
        <a:p>
          <a:endParaRPr lang="fi-FI" sz="1100" baseline="0">
            <a:solidFill>
              <a:srgbClr val="FF0000"/>
            </a:solidFill>
          </a:endParaRPr>
        </a:p>
        <a:p>
          <a:r>
            <a:rPr lang="fi-FI" sz="1100" baseline="0">
              <a:solidFill>
                <a:srgbClr val="FF0000"/>
              </a:solidFill>
            </a:rPr>
            <a:t># Add the objective function:</a:t>
          </a:r>
        </a:p>
        <a:p>
          <a:r>
            <a:rPr lang="fi-FI" sz="1100" baseline="0">
              <a:solidFill>
                <a:srgbClr val="FF0000"/>
              </a:solidFill>
            </a:rPr>
            <a:t>model += (lpSum([Transp_cost_1[i][k] * X[i][k] for i in Mills for k in Warehouses]) + lpSum([Transp_cost_2[k][j] * Y[k][j] for k in Warehouses for j in Customer_areas]) + lpSum([Z[i] * Extra_cost[i] for i in Mills]), "Transportaion_costs")</a:t>
          </a:r>
        </a:p>
        <a:p>
          <a:endParaRPr lang="fi-FI" sz="1100" baseline="0">
            <a:solidFill>
              <a:srgbClr val="FF0000"/>
            </a:solidFill>
          </a:endParaRPr>
        </a:p>
        <a:p>
          <a:r>
            <a:rPr lang="fi-FI" sz="1100" baseline="0">
              <a:solidFill>
                <a:srgbClr val="FF0000"/>
              </a:solidFill>
            </a:rPr>
            <a:t># Add constraint (1): Production capacity at the mills i</a:t>
          </a:r>
        </a:p>
        <a:p>
          <a:r>
            <a:rPr lang="fi-FI" sz="1100" baseline="0">
              <a:solidFill>
                <a:srgbClr val="FF0000"/>
              </a:solidFill>
            </a:rPr>
            <a:t>for i in Mills:</a:t>
          </a:r>
        </a:p>
        <a:p>
          <a:r>
            <a:rPr lang="fi-FI" sz="1100" baseline="0">
              <a:solidFill>
                <a:srgbClr val="FF0000"/>
              </a:solidFill>
            </a:rPr>
            <a:t>    model += (lpSum([X[i][k] for k in Warehouses]) &lt;= Prod_max[i] + Z[i]* Prod_extra[i], "Production_capacity_at_mill_" + str(i))</a:t>
          </a:r>
        </a:p>
        <a:p>
          <a:endParaRPr lang="fi-FI" sz="1100" baseline="0">
            <a:solidFill>
              <a:srgbClr val="FF0000"/>
            </a:solidFill>
          </a:endParaRPr>
        </a:p>
        <a:p>
          <a:r>
            <a:rPr lang="fi-FI" sz="1100" baseline="0">
              <a:solidFill>
                <a:srgbClr val="FF0000"/>
              </a:solidFill>
            </a:rPr>
            <a:t># Add constraint (2): quantity transported from mill i to warehouse k = quantity transported from warehouse k to customer area j:</a:t>
          </a:r>
        </a:p>
        <a:p>
          <a:r>
            <a:rPr lang="fi-FI" sz="1100" baseline="0">
              <a:solidFill>
                <a:srgbClr val="FF0000"/>
              </a:solidFill>
            </a:rPr>
            <a:t>for k in Warehouses:</a:t>
          </a:r>
        </a:p>
        <a:p>
          <a:r>
            <a:rPr lang="fi-FI" sz="1100" baseline="0">
              <a:solidFill>
                <a:srgbClr val="FF0000"/>
              </a:solidFill>
            </a:rPr>
            <a:t>    model += (lpSum([X[i][k] for i in Mills]) == lpSum([Y[k][j] for j in Customer_areas]), "Goods_transported_to/from_warehouse" + str(k))</a:t>
          </a:r>
        </a:p>
        <a:p>
          <a:endParaRPr lang="fi-FI" sz="1100" baseline="0">
            <a:solidFill>
              <a:srgbClr val="FF0000"/>
            </a:solidFill>
          </a:endParaRPr>
        </a:p>
        <a:p>
          <a:r>
            <a:rPr lang="fi-FI" sz="1100" baseline="0">
              <a:solidFill>
                <a:srgbClr val="FF0000"/>
              </a:solidFill>
            </a:rPr>
            <a:t># Add constraint (3): Demand required at the customer areas j:</a:t>
          </a:r>
        </a:p>
        <a:p>
          <a:r>
            <a:rPr lang="fi-FI" sz="1100" baseline="0">
              <a:solidFill>
                <a:srgbClr val="FF0000"/>
              </a:solidFill>
            </a:rPr>
            <a:t>for j in Customer_areas:</a:t>
          </a:r>
        </a:p>
        <a:p>
          <a:r>
            <a:rPr lang="fi-FI" sz="1100" baseline="0">
              <a:solidFill>
                <a:srgbClr val="FF0000"/>
              </a:solidFill>
            </a:rPr>
            <a:t>    model += (lpSum([Y[k][j] for k in Warehouses]) == Demand[j], "Demands_at_customer_area" + str(j))</a:t>
          </a: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r>
            <a:rPr lang="fi-FI" sz="1100" baseline="0">
              <a:solidFill>
                <a:srgbClr val="FF0000"/>
              </a:solidFill>
            </a:rPr>
            <a:t> </a:t>
          </a:r>
          <a:endParaRPr lang="fi-FI" sz="1100">
            <a:solidFill>
              <a:srgbClr val="FF0000"/>
            </a:solidFill>
          </a:endParaRPr>
        </a:p>
      </xdr:txBody>
    </xdr:sp>
    <xdr:clientData/>
  </xdr:oneCellAnchor>
  <xdr:oneCellAnchor>
    <xdr:from>
      <xdr:col>21</xdr:col>
      <xdr:colOff>564697</xdr:colOff>
      <xdr:row>2</xdr:row>
      <xdr:rowOff>68036</xdr:rowOff>
    </xdr:from>
    <xdr:ext cx="5897563" cy="2581732"/>
    <xdr:sp macro="" textlink="">
      <xdr:nvSpPr>
        <xdr:cNvPr id="4" name="TextBox 3">
          <a:extLst>
            <a:ext uri="{FF2B5EF4-FFF2-40B4-BE49-F238E27FC236}">
              <a16:creationId xmlns:a16="http://schemas.microsoft.com/office/drawing/2014/main" id="{C8E32616-289B-4D91-8067-55B998C8B969}"/>
            </a:ext>
          </a:extLst>
        </xdr:cNvPr>
        <xdr:cNvSpPr txBox="1"/>
      </xdr:nvSpPr>
      <xdr:spPr>
        <a:xfrm>
          <a:off x="12994822" y="591911"/>
          <a:ext cx="5897563" cy="2581732"/>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eaLnBrk="1" fontAlgn="auto" latinLnBrk="0" hangingPunct="1"/>
          <a:r>
            <a:rPr lang="en-US" sz="1100" b="1" i="0" u="none" strike="noStrike">
              <a:solidFill>
                <a:schemeClr val="tx1"/>
              </a:solidFill>
              <a:effectLst/>
              <a:latin typeface="+mn-lt"/>
              <a:ea typeface="+mn-ea"/>
              <a:cs typeface="+mn-cs"/>
            </a:rPr>
            <a:t>a) </a:t>
          </a:r>
          <a:r>
            <a:rPr lang="en-US" sz="1100" b="0" i="1" baseline="0">
              <a:solidFill>
                <a:schemeClr val="tx1"/>
              </a:solidFill>
              <a:effectLst/>
              <a:latin typeface="+mn-lt"/>
              <a:ea typeface="+mn-ea"/>
              <a:cs typeface="+mn-cs"/>
            </a:rPr>
            <a:t>Is the implementation correct </a:t>
          </a:r>
          <a:r>
            <a:rPr lang="en-US" sz="1100" b="0" i="0" baseline="0">
              <a:solidFill>
                <a:schemeClr val="tx1"/>
              </a:solidFill>
              <a:effectLst/>
              <a:latin typeface="+mn-lt"/>
              <a:ea typeface="+mn-ea"/>
              <a:cs typeface="+mn-cs"/>
            </a:rPr>
            <a:t>(+0-3pts)</a:t>
          </a:r>
          <a:endParaRPr lang="en-US" sz="1100" b="0">
            <a:solidFill>
              <a:schemeClr val="tx1"/>
            </a:solidFill>
            <a:effectLst/>
            <a:latin typeface="+mn-lt"/>
            <a:ea typeface="+mn-ea"/>
            <a:cs typeface="+mn-cs"/>
          </a:endParaRPr>
        </a:p>
        <a:p>
          <a:pPr eaLnBrk="1" fontAlgn="auto" latinLnBrk="0" hangingPunct="1"/>
          <a:r>
            <a:rPr lang="en-US" sz="1100" b="0">
              <a:solidFill>
                <a:schemeClr val="tx1"/>
              </a:solidFill>
              <a:effectLst/>
              <a:latin typeface="+mn-lt"/>
              <a:ea typeface="+mn-ea"/>
              <a:cs typeface="+mn-cs"/>
            </a:rPr>
            <a:t>1pt for correct</a:t>
          </a:r>
          <a:r>
            <a:rPr lang="en-US" sz="1100" b="0" baseline="0">
              <a:solidFill>
                <a:schemeClr val="tx1"/>
              </a:solidFill>
              <a:effectLst/>
              <a:latin typeface="+mn-lt"/>
              <a:ea typeface="+mn-ea"/>
              <a:cs typeface="+mn-cs"/>
            </a:rPr>
            <a:t> </a:t>
          </a:r>
          <a:r>
            <a:rPr lang="en-US" sz="1100" b="0">
              <a:solidFill>
                <a:schemeClr val="tx1"/>
              </a:solidFill>
              <a:effectLst/>
              <a:latin typeface="+mn-lt"/>
              <a:ea typeface="+mn-ea"/>
              <a:cs typeface="+mn-cs"/>
            </a:rPr>
            <a:t>objective</a:t>
          </a:r>
          <a:r>
            <a:rPr lang="en-US" sz="1100" b="0" baseline="0">
              <a:solidFill>
                <a:schemeClr val="tx1"/>
              </a:solidFill>
              <a:effectLst/>
              <a:latin typeface="+mn-lt"/>
              <a:ea typeface="+mn-ea"/>
              <a:cs typeface="+mn-cs"/>
            </a:rPr>
            <a:t> function that includes comments</a:t>
          </a:r>
        </a:p>
        <a:p>
          <a:pPr eaLnBrk="1" fontAlgn="auto" latinLnBrk="0" hangingPunct="1"/>
          <a:r>
            <a:rPr lang="en-US" sz="1100" b="0" baseline="0">
              <a:solidFill>
                <a:schemeClr val="tx1"/>
              </a:solidFill>
              <a:effectLst/>
              <a:latin typeface="+mn-lt"/>
              <a:ea typeface="+mn-ea"/>
              <a:cs typeface="+mn-cs"/>
            </a:rPr>
            <a:t>1pt for each set of constraints (1), (2) and (3) that includes comments</a:t>
          </a:r>
          <a:endParaRPr lang="en-US" sz="1100" b="0">
            <a:solidFill>
              <a:schemeClr val="tx1"/>
            </a:solidFill>
            <a:effectLst/>
            <a:latin typeface="+mn-lt"/>
            <a:ea typeface="+mn-ea"/>
            <a:cs typeface="+mn-cs"/>
          </a:endParaRPr>
        </a:p>
        <a:p>
          <a:pPr eaLnBrk="1" fontAlgn="auto" latinLnBrk="0" hangingPunct="1"/>
          <a:r>
            <a:rPr lang="en-US" sz="1100" b="1">
              <a:solidFill>
                <a:schemeClr val="tx1"/>
              </a:solidFill>
              <a:effectLst/>
              <a:latin typeface="+mn-lt"/>
              <a:ea typeface="+mn-ea"/>
              <a:cs typeface="+mn-cs"/>
            </a:rPr>
            <a:t>b)</a:t>
          </a:r>
        </a:p>
        <a:p>
          <a:pPr eaLnBrk="1" fontAlgn="auto" latinLnBrk="0" hangingPunct="1"/>
          <a:r>
            <a:rPr lang="en-US" sz="1100" b="0">
              <a:solidFill>
                <a:schemeClr val="tx1"/>
              </a:solidFill>
              <a:effectLst/>
              <a:latin typeface="+mn-lt"/>
              <a:ea typeface="+mn-ea"/>
              <a:cs typeface="+mn-cs"/>
            </a:rPr>
            <a:t>1pt for correct answers</a:t>
          </a:r>
          <a:endParaRPr lang="en-US" sz="1100" b="0" baseline="0">
            <a:solidFill>
              <a:schemeClr val="tx1"/>
            </a:solidFill>
            <a:effectLst/>
            <a:latin typeface="+mn-lt"/>
            <a:ea typeface="+mn-ea"/>
            <a:cs typeface="+mn-cs"/>
          </a:endParaRPr>
        </a:p>
        <a:p>
          <a:pPr eaLnBrk="1" fontAlgn="auto" latinLnBrk="0" hangingPunct="1"/>
          <a:r>
            <a:rPr lang="en-US" sz="1100" b="0" baseline="0">
              <a:solidFill>
                <a:schemeClr val="tx1"/>
              </a:solidFill>
              <a:effectLst/>
              <a:latin typeface="+mn-lt"/>
              <a:ea typeface="+mn-ea"/>
              <a:cs typeface="+mn-cs"/>
            </a:rPr>
            <a:t>0.5pts in an answer has small mistakes</a:t>
          </a:r>
          <a:endParaRPr lang="en-US" sz="1100" b="0">
            <a:solidFill>
              <a:schemeClr val="tx1"/>
            </a:solidFill>
            <a:effectLst/>
            <a:latin typeface="+mn-lt"/>
            <a:ea typeface="+mn-ea"/>
            <a:cs typeface="+mn-cs"/>
          </a:endParaRPr>
        </a:p>
        <a:p>
          <a:pPr eaLnBrk="1" fontAlgn="auto" latinLnBrk="0" hangingPunct="1"/>
          <a:r>
            <a:rPr lang="en-US" sz="1100" b="1">
              <a:solidFill>
                <a:schemeClr val="tx1"/>
              </a:solidFill>
              <a:effectLst/>
              <a:latin typeface="+mn-lt"/>
              <a:ea typeface="+mn-ea"/>
              <a:cs typeface="+mn-cs"/>
            </a:rPr>
            <a:t>c)</a:t>
          </a:r>
          <a:endParaRPr lang="fi-FI">
            <a:effectLst/>
          </a:endParaRPr>
        </a:p>
        <a:p>
          <a:pPr eaLnBrk="1" fontAlgn="auto" latinLnBrk="0" hangingPunct="1"/>
          <a:r>
            <a:rPr lang="en-US" sz="1100" b="0">
              <a:solidFill>
                <a:schemeClr val="tx1"/>
              </a:solidFill>
              <a:effectLst/>
              <a:latin typeface="+mn-lt"/>
              <a:ea typeface="+mn-ea"/>
              <a:cs typeface="+mn-cs"/>
            </a:rPr>
            <a:t>1pt for correct answers</a:t>
          </a:r>
          <a:endParaRPr lang="fi-FI">
            <a:effectLst/>
          </a:endParaRPr>
        </a:p>
        <a:p>
          <a:pPr eaLnBrk="1" fontAlgn="auto" latinLnBrk="0" hangingPunct="1"/>
          <a:r>
            <a:rPr lang="en-US" sz="1100" b="0" baseline="0">
              <a:solidFill>
                <a:schemeClr val="tx1"/>
              </a:solidFill>
              <a:effectLst/>
              <a:latin typeface="+mn-lt"/>
              <a:ea typeface="+mn-ea"/>
              <a:cs typeface="+mn-cs"/>
            </a:rPr>
            <a:t>0.5pts in an answer has small mistakes</a:t>
          </a:r>
          <a:endParaRPr lang="en-US" sz="1100" b="0" i="0" u="none" strike="noStrike">
            <a:solidFill>
              <a:schemeClr val="tx1"/>
            </a:solidFill>
            <a:effectLst/>
            <a:latin typeface="+mn-lt"/>
            <a:ea typeface="+mn-ea"/>
            <a:cs typeface="+mn-cs"/>
          </a:endParaRPr>
        </a:p>
        <a:p>
          <a:pPr eaLnBrk="1" fontAlgn="auto" latinLnBrk="0" hangingPunct="1"/>
          <a:r>
            <a:rPr lang="en-US" sz="1100" b="1">
              <a:solidFill>
                <a:schemeClr val="tx1"/>
              </a:solidFill>
              <a:effectLst/>
              <a:latin typeface="+mn-lt"/>
              <a:ea typeface="+mn-ea"/>
              <a:cs typeface="+mn-cs"/>
            </a:rPr>
            <a:t>d)</a:t>
          </a:r>
          <a:endParaRPr lang="fi-FI">
            <a:effectLst/>
          </a:endParaRPr>
        </a:p>
        <a:p>
          <a:pPr eaLnBrk="1" fontAlgn="auto" latinLnBrk="0" hangingPunct="1"/>
          <a:r>
            <a:rPr lang="en-US" sz="1100" b="0">
              <a:solidFill>
                <a:schemeClr val="tx1"/>
              </a:solidFill>
              <a:effectLst/>
              <a:latin typeface="+mn-lt"/>
              <a:ea typeface="+mn-ea"/>
              <a:cs typeface="+mn-cs"/>
            </a:rPr>
            <a:t>1pt for correct answers</a:t>
          </a:r>
          <a:endParaRPr lang="fi-FI">
            <a:effectLst/>
          </a:endParaRPr>
        </a:p>
        <a:p>
          <a:pPr eaLnBrk="1" fontAlgn="auto" latinLnBrk="0" hangingPunct="1"/>
          <a:r>
            <a:rPr lang="en-US" sz="1100" b="0" baseline="0">
              <a:solidFill>
                <a:schemeClr val="tx1"/>
              </a:solidFill>
              <a:effectLst/>
              <a:latin typeface="+mn-lt"/>
              <a:ea typeface="+mn-ea"/>
              <a:cs typeface="+mn-cs"/>
            </a:rPr>
            <a:t>0.5pts in an answer has small mistakes</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a:solidFill>
              <a:schemeClr val="tx1"/>
            </a:solidFill>
            <a:effectLst/>
            <a:latin typeface="+mn-lt"/>
            <a:ea typeface="+mn-ea"/>
            <a:cs typeface="+mn-cs"/>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123825</xdr:colOff>
      <xdr:row>1</xdr:row>
      <xdr:rowOff>66675</xdr:rowOff>
    </xdr:from>
    <xdr:ext cx="9544050" cy="830580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3825" y="390525"/>
              <a:ext cx="9544050" cy="830580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Transportation problem with non-linear costs (6 pts)</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P&amp;T company produces canned peas.</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Peas are prepared at </a:t>
              </a:r>
              <a:r>
                <a:rPr lang="en-US" sz="1100" b="1" i="0">
                  <a:solidFill>
                    <a:schemeClr val="tx1"/>
                  </a:solidFill>
                  <a:effectLst/>
                  <a:latin typeface="+mn-lt"/>
                  <a:ea typeface="+mn-ea"/>
                  <a:cs typeface="+mn-cs"/>
                </a:rPr>
                <a:t>three canneries </a:t>
              </a:r>
              <a:r>
                <a:rPr lang="en-US" sz="1100" b="0" i="0">
                  <a:solidFill>
                    <a:schemeClr val="tx1"/>
                  </a:solidFill>
                  <a:effectLst/>
                  <a:latin typeface="+mn-lt"/>
                  <a:ea typeface="+mn-ea"/>
                  <a:cs typeface="+mn-cs"/>
                </a:rPr>
                <a:t>and shipped by truck to </a:t>
              </a:r>
              <a:r>
                <a:rPr lang="en-US" sz="1100" b="1" i="0">
                  <a:solidFill>
                    <a:schemeClr val="tx1"/>
                  </a:solidFill>
                  <a:effectLst/>
                  <a:latin typeface="+mn-lt"/>
                  <a:ea typeface="+mn-ea"/>
                  <a:cs typeface="+mn-cs"/>
                </a:rPr>
                <a:t>four warehouses.</a:t>
              </a:r>
              <a:endParaRPr lang="en-US" sz="1100" b="1"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company has started a project that seeks to </a:t>
              </a:r>
              <a:r>
                <a:rPr lang="en-US" sz="1100" b="1" i="0" baseline="0">
                  <a:solidFill>
                    <a:schemeClr val="tx1"/>
                  </a:solidFill>
                  <a:effectLst/>
                  <a:latin typeface="+mn-lt"/>
                  <a:ea typeface="+mn-ea"/>
                  <a:cs typeface="+mn-cs"/>
                </a:rPr>
                <a:t>reduce transportation costs</a:t>
              </a:r>
              <a:r>
                <a:rPr lang="en-US" sz="1100" b="0" i="0" baseline="0">
                  <a:solidFill>
                    <a:schemeClr val="tx1"/>
                  </a:solidFill>
                  <a:effectLst/>
                  <a:latin typeface="+mn-lt"/>
                  <a:ea typeface="+mn-ea"/>
                  <a:cs typeface="+mn-cs"/>
                </a:rPr>
                <a:t>. The current monthly distribution of peas, which meets warehouse demands (</a:t>
              </a: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𝑤</m:t>
                      </m:r>
                    </m:e>
                    <m:sub>
                      <m:r>
                        <a:rPr lang="en-US" sz="1100" b="0" i="1" baseline="0">
                          <a:solidFill>
                            <a:schemeClr val="tx1"/>
                          </a:solidFill>
                          <a:effectLst/>
                          <a:latin typeface="Cambria Math" panose="02040503050406030204" pitchFamily="18" charset="0"/>
                          <a:ea typeface="+mn-ea"/>
                          <a:cs typeface="+mn-cs"/>
                        </a:rPr>
                        <m:t>𝑗</m:t>
                      </m:r>
                    </m:sub>
                  </m:sSub>
                  <m:r>
                    <a:rPr lang="en-US" sz="1100" b="0" i="0" baseline="0">
                      <a:solidFill>
                        <a:schemeClr val="tx1"/>
                      </a:solidFill>
                      <a:effectLst/>
                      <a:latin typeface="Cambria Math" panose="02040503050406030204" pitchFamily="18" charset="0"/>
                      <a:ea typeface="+mn-ea"/>
                      <a:cs typeface="+mn-cs"/>
                    </a:rPr>
                    <m:t>) </m:t>
                  </m:r>
                </m:oMath>
              </a14:m>
              <a:r>
                <a:rPr lang="en-US" sz="1100" b="0" i="0" baseline="0">
                  <a:solidFill>
                    <a:schemeClr val="tx1"/>
                  </a:solidFill>
                  <a:effectLst/>
                  <a:latin typeface="+mn-lt"/>
                  <a:ea typeface="+mn-ea"/>
                  <a:cs typeface="+mn-cs"/>
                </a:rPr>
                <a:t>and consumes production capacities of canneries (</a:t>
              </a: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m:t>
                      </m:r>
                    </m:sub>
                  </m:sSub>
                </m:oMath>
              </a14:m>
              <a:r>
                <a:rPr lang="en-US" sz="1100" b="0" i="0" baseline="0">
                  <a:solidFill>
                    <a:schemeClr val="tx1"/>
                  </a:solidFill>
                  <a:effectLst/>
                  <a:latin typeface="+mn-lt"/>
                  <a:ea typeface="+mn-ea"/>
                  <a:cs typeface="+mn-cs"/>
                </a:rPr>
                <a:t>), is presented in Table 1. </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As a part of the project, the company has collected data on the transportation distances between the canneries and the warehouses (Table 2). They have also looked at historical data on shipping costs, and noticed that the single truck cost per kilometer on a particular route increases if a lot of peas are transported along that route. It is suspected that P&amp;T is such a large player that its use of the trucking capacity affects prices. Specifically, P&amp;T has found that the regression model </a:t>
              </a:r>
            </a:p>
            <a:p>
              <a:endParaRPr lang="en-US" sz="1100" b="0" i="0" baseline="0">
                <a:solidFill>
                  <a:schemeClr val="tx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d>
                      <m:dPr>
                        <m:begChr m:val="["/>
                        <m:endChr m:val="]"/>
                        <m:ctrlPr>
                          <a:rPr lang="en-US" sz="1100" b="0" i="1" baseline="0">
                            <a:solidFill>
                              <a:schemeClr val="tx1"/>
                            </a:solidFill>
                            <a:effectLst/>
                            <a:latin typeface="Cambria Math" panose="02040503050406030204" pitchFamily="18" charset="0"/>
                            <a:ea typeface="+mn-ea"/>
                            <a:cs typeface="+mn-cs"/>
                          </a:rPr>
                        </m:ctrlPr>
                      </m:dPr>
                      <m:e>
                        <m:r>
                          <a:rPr lang="en-US" sz="1100" b="0" i="1" baseline="0">
                            <a:solidFill>
                              <a:schemeClr val="tx1"/>
                            </a:solidFill>
                            <a:effectLst/>
                            <a:latin typeface="Cambria Math" panose="02040503050406030204" pitchFamily="18" charset="0"/>
                            <a:ea typeface="+mn-ea"/>
                            <a:cs typeface="+mn-cs"/>
                          </a:rPr>
                          <m:t>𝑐𝑜𝑠𝑡</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𝑜𝑓</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𝑎</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𝑠𝑖𝑛𝑔𝑙𝑒</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𝑡𝑟𝑢𝑐𝑘</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𝑝𝑒𝑟</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𝑘𝑚</m:t>
                        </m:r>
                        <m:r>
                          <a:rPr lang="en-US" sz="1100" b="0" i="1" baseline="0">
                            <a:solidFill>
                              <a:schemeClr val="tx1"/>
                            </a:solidFill>
                            <a:effectLst/>
                            <a:latin typeface="Cambria Math" panose="02040503050406030204" pitchFamily="18" charset="0"/>
                            <a:ea typeface="+mn-ea"/>
                            <a:cs typeface="+mn-cs"/>
                          </a:rPr>
                          <m:t> </m:t>
                        </m:r>
                      </m:e>
                    </m:d>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𝑎</m:t>
                    </m:r>
                    <m:r>
                      <a:rPr lang="en-US" sz="1100" b="0" i="1" baseline="0">
                        <a:solidFill>
                          <a:schemeClr val="tx1"/>
                        </a:solidFill>
                        <a:effectLst/>
                        <a:latin typeface="Cambria Math" panose="02040503050406030204" pitchFamily="18" charset="0"/>
                        <a:ea typeface="+mn-ea"/>
                        <a:cs typeface="+mn-cs"/>
                      </a:rPr>
                      <m:t>×</m:t>
                    </m:r>
                    <m:d>
                      <m:dPr>
                        <m:begChr m:val="["/>
                        <m:endChr m:val="]"/>
                        <m:ctrlPr>
                          <a:rPr lang="en-US" sz="1100" b="0" i="1" baseline="0">
                            <a:solidFill>
                              <a:schemeClr val="tx1"/>
                            </a:solidFill>
                            <a:effectLst/>
                            <a:latin typeface="Cambria Math" panose="02040503050406030204" pitchFamily="18" charset="0"/>
                            <a:ea typeface="+mn-ea"/>
                            <a:cs typeface="+mn-cs"/>
                          </a:rPr>
                        </m:ctrlPr>
                      </m:dPr>
                      <m:e>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𝑜𝑓</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𝑡𝑟𝑢𝑐𝑘𝑠</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𝑜𝑛</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𝑡h𝑒</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𝑟𝑜𝑢𝑡𝑒</m:t>
                        </m:r>
                      </m:e>
                    </m:d>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𝑏</m:t>
                    </m:r>
                    <m:r>
                      <a:rPr lang="en-US" sz="1100" b="0" i="1" baseline="0">
                        <a:solidFill>
                          <a:schemeClr val="tx1"/>
                        </a:solidFill>
                        <a:effectLst/>
                        <a:latin typeface="Cambria Math" panose="02040503050406030204" pitchFamily="18" charset="0"/>
                        <a:ea typeface="+mn-ea"/>
                        <a:cs typeface="+mn-cs"/>
                      </a:rPr>
                      <m:t> </m:t>
                    </m:r>
                  </m:oMath>
                </m:oMathPara>
              </a14:m>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fits the historical data well when coefficients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𝑎</m:t>
                  </m:r>
                </m:oMath>
              </a14:m>
              <a:r>
                <a:rPr lang="en-US" sz="1100" b="0" i="0" baseline="0">
                  <a:solidFill>
                    <a:schemeClr val="tx1"/>
                  </a:solidFill>
                  <a:effectLst/>
                  <a:latin typeface="+mn-lt"/>
                  <a:ea typeface="+mn-ea"/>
                  <a:cs typeface="+mn-cs"/>
                </a:rPr>
                <a:t> and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𝑏</m:t>
                  </m:r>
                </m:oMath>
              </a14:m>
              <a:r>
                <a:rPr lang="en-US" sz="1100" b="0" i="0" baseline="0">
                  <a:solidFill>
                    <a:schemeClr val="tx1"/>
                  </a:solidFill>
                  <a:effectLst/>
                  <a:latin typeface="+mn-lt"/>
                  <a:ea typeface="+mn-ea"/>
                  <a:cs typeface="+mn-cs"/>
                </a:rPr>
                <a:t> have the values presented in Table 3.</a:t>
              </a: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a) Mathematically formulate an NLP model to minimize transportation costs so that demands are satisfied and capacities are not exceeded. Use the notation </a:t>
              </a: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𝑥</m:t>
                      </m:r>
                    </m:e>
                    <m:sub>
                      <m:r>
                        <a:rPr lang="en-US" sz="1100" b="0" i="1" baseline="0">
                          <a:solidFill>
                            <a:schemeClr val="tx1"/>
                          </a:solidFill>
                          <a:effectLst/>
                          <a:latin typeface="Cambria Math" panose="02040503050406030204" pitchFamily="18" charset="0"/>
                          <a:ea typeface="+mn-ea"/>
                          <a:cs typeface="+mn-cs"/>
                        </a:rPr>
                        <m:t>𝑖𝑗</m:t>
                      </m:r>
                    </m:sub>
                  </m:sSub>
                </m:oMath>
              </a14:m>
              <a:r>
                <a:rPr lang="en-US" sz="1100" baseline="0">
                  <a:solidFill>
                    <a:schemeClr val="tx1"/>
                  </a:solidFill>
                  <a:effectLst/>
                  <a:latin typeface="+mn-lt"/>
                  <a:ea typeface="+mn-ea"/>
                  <a:cs typeface="+mn-cs"/>
                </a:rPr>
                <a:t>,  </a:t>
              </a:r>
              <a14:m>
                <m:oMath xmlns:m="http://schemas.openxmlformats.org/officeDocument/2006/math">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m:t>
                  </m:r>
                  <m:d>
                    <m:dPr>
                      <m:begChr m:val="{"/>
                      <m:endChr m:val="}"/>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1,…,3</m:t>
                      </m:r>
                    </m:e>
                  </m:d>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𝑗</m:t>
                  </m:r>
                  <m:r>
                    <a:rPr lang="en-US" sz="1100" b="0" i="1">
                      <a:solidFill>
                        <a:schemeClr val="tx1"/>
                      </a:solidFill>
                      <a:effectLst/>
                      <a:latin typeface="Cambria Math" panose="02040503050406030204" pitchFamily="18" charset="0"/>
                      <a:ea typeface="+mn-ea"/>
                      <a:cs typeface="+mn-cs"/>
                    </a:rPr>
                    <m:t>∈</m:t>
                  </m:r>
                  <m:d>
                    <m:dPr>
                      <m:begChr m:val="{"/>
                      <m:endChr m:val="}"/>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1,…,4</m:t>
                      </m:r>
                    </m:e>
                  </m:d>
                </m:oMath>
              </a14:m>
              <a:r>
                <a:rPr lang="en-US" sz="1100" baseline="0">
                  <a:solidFill>
                    <a:schemeClr val="tx1"/>
                  </a:solidFill>
                  <a:effectLst/>
                  <a:latin typeface="+mn-lt"/>
                  <a:ea typeface="+mn-ea"/>
                  <a:cs typeface="+mn-cs"/>
                </a:rPr>
                <a:t>, for the decision variables representing the transportation volumes (in number of trucks). For the fixed parameters use, </a:t>
              </a:r>
              <a:r>
                <a:rPr lang="en-US" sz="1100" b="0" i="0" baseline="0">
                  <a:solidFill>
                    <a:schemeClr val="tx1"/>
                  </a:solidFill>
                  <a:effectLst/>
                  <a:latin typeface="+mn-lt"/>
                  <a:ea typeface="+mn-ea"/>
                  <a:cs typeface="+mn-cs"/>
                </a:rPr>
                <a:t>in addition to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𝑎</m:t>
                  </m:r>
                </m:oMath>
              </a14:m>
              <a:r>
                <a:rPr lang="en-US" sz="1100" b="0" i="0" baseline="0">
                  <a:solidFill>
                    <a:schemeClr val="tx1"/>
                  </a:solidFill>
                  <a:effectLst/>
                  <a:latin typeface="+mn-lt"/>
                  <a:ea typeface="+mn-ea"/>
                  <a:cs typeface="+mn-cs"/>
                </a:rPr>
                <a:t> and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𝑏</m:t>
                  </m:r>
                </m:oMath>
              </a14:m>
              <a:r>
                <a:rPr lang="en-US" sz="1100" b="0" i="0" baseline="0">
                  <a:solidFill>
                    <a:schemeClr val="tx1"/>
                  </a:solidFill>
                  <a:effectLst/>
                  <a:latin typeface="+mn-lt"/>
                  <a:ea typeface="+mn-ea"/>
                  <a:cs typeface="+mn-cs"/>
                </a:rPr>
                <a:t>, the following symbols: </a:t>
              </a:r>
              <a:r>
                <a:rPr lang="en-US" sz="1100" baseline="0">
                  <a:solidFill>
                    <a:schemeClr val="tx1"/>
                  </a:solidFill>
                  <a:effectLst/>
                  <a:latin typeface="+mn-lt"/>
                  <a:ea typeface="+mn-ea"/>
                  <a:cs typeface="+mn-cs"/>
                </a:rPr>
                <a:t> </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𝑑</m:t>
                      </m:r>
                    </m:e>
                    <m:sub>
                      <m:r>
                        <a:rPr lang="en-US" sz="1100" b="0" i="1">
                          <a:solidFill>
                            <a:schemeClr val="tx1"/>
                          </a:solidFill>
                          <a:effectLst/>
                          <a:latin typeface="Cambria Math" panose="02040503050406030204" pitchFamily="18" charset="0"/>
                          <a:ea typeface="+mn-ea"/>
                          <a:cs typeface="+mn-cs"/>
                        </a:rPr>
                        <m:t>𝑖𝑗</m:t>
                      </m:r>
                    </m:sub>
                  </m:sSub>
                </m:oMath>
              </a14:m>
              <a:r>
                <a:rPr lang="en-US" sz="1100" baseline="0">
                  <a:solidFill>
                    <a:schemeClr val="tx1"/>
                  </a:solidFill>
                  <a:effectLst/>
                  <a:latin typeface="+mn-lt"/>
                  <a:ea typeface="+mn-ea"/>
                  <a:cs typeface="+mn-cs"/>
                </a:rPr>
                <a:t> for distances, </a:t>
              </a: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m:t>
                      </m:r>
                    </m:sub>
                  </m:sSub>
                </m:oMath>
              </a14:m>
              <a:r>
                <a:rPr lang="en-US" sz="1100" baseline="0">
                  <a:solidFill>
                    <a:schemeClr val="tx1"/>
                  </a:solidFill>
                  <a:effectLst/>
                  <a:latin typeface="+mn-lt"/>
                  <a:ea typeface="+mn-ea"/>
                  <a:cs typeface="+mn-cs"/>
                </a:rPr>
                <a:t> for cannery capacities and </a:t>
              </a: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𝑤</m:t>
                      </m:r>
                    </m:e>
                    <m:sub>
                      <m:r>
                        <a:rPr lang="en-US" sz="1100" b="0" i="1" baseline="0">
                          <a:solidFill>
                            <a:schemeClr val="tx1"/>
                          </a:solidFill>
                          <a:effectLst/>
                          <a:latin typeface="Cambria Math" panose="02040503050406030204" pitchFamily="18" charset="0"/>
                          <a:ea typeface="+mn-ea"/>
                          <a:cs typeface="+mn-cs"/>
                        </a:rPr>
                        <m:t>𝑗</m:t>
                      </m:r>
                    </m:sub>
                  </m:sSub>
                </m:oMath>
              </a14:m>
              <a:r>
                <a:rPr lang="en-US" sz="1100" baseline="0">
                  <a:solidFill>
                    <a:schemeClr val="tx1"/>
                  </a:solidFill>
                  <a:effectLst/>
                  <a:latin typeface="+mn-lt"/>
                  <a:ea typeface="+mn-ea"/>
                  <a:cs typeface="+mn-cs"/>
                </a:rPr>
                <a:t> for warehouse demands. (2p)</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solidFill>
                <a:effectLst/>
                <a:latin typeface="+mn-lt"/>
                <a:ea typeface="+mn-ea"/>
                <a:cs typeface="+mn-cs"/>
              </a:endParaRPr>
            </a:p>
            <a:p>
              <a:pPr algn="l"/>
              <a:r>
                <a:rPr lang="en-US" sz="1100" b="1" i="0" u="sng">
                  <a:solidFill>
                    <a:srgbClr val="FF0000"/>
                  </a:solidFill>
                  <a:effectLst/>
                  <a:latin typeface="+mn-lt"/>
                  <a:ea typeface="+mn-ea"/>
                  <a:cs typeface="+mn-cs"/>
                </a:rPr>
                <a:t>Decision variables</a:t>
              </a:r>
              <a:r>
                <a:rPr lang="en-US" sz="1100" b="0" i="0">
                  <a:solidFill>
                    <a:srgbClr val="FF0000"/>
                  </a:solidFill>
                  <a:effectLst/>
                  <a:latin typeface="+mn-lt"/>
                  <a:ea typeface="+mn-ea"/>
                  <a:cs typeface="+mn-cs"/>
                </a:rPr>
                <a:t>: </a:t>
              </a:r>
              <a14:m>
                <m:oMath xmlns:m="http://schemas.openxmlformats.org/officeDocument/2006/math">
                  <m:sSub>
                    <m:sSubPr>
                      <m:ctrlPr>
                        <a:rPr lang="en-US" sz="1100" b="0" i="1" baseline="0">
                          <a:solidFill>
                            <a:srgbClr val="FF0000"/>
                          </a:solidFill>
                          <a:effectLst/>
                          <a:latin typeface="Cambria Math" panose="02040503050406030204" pitchFamily="18" charset="0"/>
                          <a:ea typeface="+mn-ea"/>
                          <a:cs typeface="+mn-cs"/>
                        </a:rPr>
                      </m:ctrlPr>
                    </m:sSubPr>
                    <m:e>
                      <m:r>
                        <a:rPr lang="en-US" sz="1100" b="0" i="1" baseline="0">
                          <a:solidFill>
                            <a:srgbClr val="FF0000"/>
                          </a:solidFill>
                          <a:effectLst/>
                          <a:latin typeface="Cambria Math" panose="02040503050406030204" pitchFamily="18" charset="0"/>
                          <a:ea typeface="+mn-ea"/>
                          <a:cs typeface="+mn-cs"/>
                        </a:rPr>
                        <m:t>𝑥</m:t>
                      </m:r>
                    </m:e>
                    <m:sub>
                      <m:r>
                        <a:rPr lang="en-US" sz="1100" b="0" i="1" baseline="0">
                          <a:solidFill>
                            <a:srgbClr val="FF0000"/>
                          </a:solidFill>
                          <a:effectLst/>
                          <a:latin typeface="Cambria Math" panose="02040503050406030204" pitchFamily="18" charset="0"/>
                          <a:ea typeface="+mn-ea"/>
                          <a:cs typeface="+mn-cs"/>
                        </a:rPr>
                        <m:t>𝑖𝑗</m:t>
                      </m:r>
                    </m:sub>
                  </m:sSub>
                </m:oMath>
              </a14:m>
              <a:r>
                <a:rPr lang="en-US" sz="1100" b="0" i="0">
                  <a:solidFill>
                    <a:srgbClr val="FF0000"/>
                  </a:solidFill>
                  <a:effectLst/>
                  <a:latin typeface="+mn-lt"/>
                  <a:ea typeface="+mn-ea"/>
                  <a:cs typeface="+mn-cs"/>
                </a:rPr>
                <a:t> is the number of trucks (transportation volumes)</a:t>
              </a:r>
              <a:r>
                <a:rPr lang="en-US" sz="1100" b="0" i="0" baseline="0">
                  <a:solidFill>
                    <a:srgbClr val="FF0000"/>
                  </a:solidFill>
                  <a:effectLst/>
                  <a:latin typeface="+mn-lt"/>
                  <a:ea typeface="+mn-ea"/>
                  <a:cs typeface="+mn-cs"/>
                </a:rPr>
                <a:t> moved from Cannery i to Warehouse j (</a:t>
              </a:r>
              <a14:m>
                <m:oMath xmlns:m="http://schemas.openxmlformats.org/officeDocument/2006/math">
                  <m:r>
                    <m:rPr>
                      <m:sty m:val="p"/>
                    </m:rPr>
                    <a:rPr lang="en-US" sz="1100" b="0" i="0">
                      <a:solidFill>
                        <a:srgbClr val="FF0000"/>
                      </a:solidFill>
                      <a:effectLst/>
                      <a:latin typeface="Cambria Math" panose="02040503050406030204" pitchFamily="18" charset="0"/>
                      <a:ea typeface="+mn-ea"/>
                      <a:cs typeface="+mn-cs"/>
                    </a:rPr>
                    <m:t>i</m:t>
                  </m:r>
                  <m:r>
                    <a:rPr lang="en-US" sz="1100" b="0" i="0">
                      <a:solidFill>
                        <a:srgbClr val="FF0000"/>
                      </a:solidFill>
                      <a:effectLst/>
                      <a:latin typeface="Cambria Math" panose="02040503050406030204" pitchFamily="18" charset="0"/>
                      <a:ea typeface="+mn-ea"/>
                      <a:cs typeface="+mn-cs"/>
                    </a:rPr>
                    <m:t>∈</m:t>
                  </m:r>
                  <m:d>
                    <m:dPr>
                      <m:begChr m:val="{"/>
                      <m:endChr m:val="}"/>
                      <m:ctrlPr>
                        <a:rPr lang="en-US" sz="1100" b="0" i="1">
                          <a:solidFill>
                            <a:srgbClr val="FF0000"/>
                          </a:solidFill>
                          <a:effectLst/>
                          <a:latin typeface="Cambria Math" panose="02040503050406030204" pitchFamily="18" charset="0"/>
                          <a:ea typeface="+mn-ea"/>
                          <a:cs typeface="+mn-cs"/>
                        </a:rPr>
                      </m:ctrlPr>
                    </m:dPr>
                    <m:e>
                      <m:r>
                        <a:rPr lang="en-US" sz="1100" b="0" i="0">
                          <a:solidFill>
                            <a:srgbClr val="FF0000"/>
                          </a:solidFill>
                          <a:effectLst/>
                          <a:latin typeface="Cambria Math" panose="02040503050406030204" pitchFamily="18" charset="0"/>
                          <a:ea typeface="+mn-ea"/>
                          <a:cs typeface="+mn-cs"/>
                        </a:rPr>
                        <m:t>1,…,3</m:t>
                      </m:r>
                    </m:e>
                  </m:d>
                  <m:r>
                    <a:rPr lang="en-US" sz="1100" b="0" i="0">
                      <a:solidFill>
                        <a:srgbClr val="FF0000"/>
                      </a:solidFill>
                      <a:effectLst/>
                      <a:latin typeface="Cambria Math" panose="02040503050406030204" pitchFamily="18" charset="0"/>
                      <a:ea typeface="+mn-ea"/>
                      <a:cs typeface="+mn-cs"/>
                    </a:rPr>
                    <m:t>, </m:t>
                  </m:r>
                  <m:r>
                    <m:rPr>
                      <m:sty m:val="p"/>
                    </m:rPr>
                    <a:rPr lang="en-US" sz="1100" b="0" i="0">
                      <a:solidFill>
                        <a:srgbClr val="FF0000"/>
                      </a:solidFill>
                      <a:effectLst/>
                      <a:latin typeface="Cambria Math" panose="02040503050406030204" pitchFamily="18" charset="0"/>
                      <a:ea typeface="+mn-ea"/>
                      <a:cs typeface="+mn-cs"/>
                    </a:rPr>
                    <m:t>j</m:t>
                  </m:r>
                  <m:r>
                    <a:rPr lang="en-US" sz="1100" b="0" i="0">
                      <a:solidFill>
                        <a:srgbClr val="FF0000"/>
                      </a:solidFill>
                      <a:effectLst/>
                      <a:latin typeface="Cambria Math" panose="02040503050406030204" pitchFamily="18" charset="0"/>
                      <a:ea typeface="+mn-ea"/>
                      <a:cs typeface="+mn-cs"/>
                    </a:rPr>
                    <m:t>∈</m:t>
                  </m:r>
                  <m:d>
                    <m:dPr>
                      <m:begChr m:val="{"/>
                      <m:endChr m:val="}"/>
                      <m:ctrlPr>
                        <a:rPr lang="en-US" sz="1100" b="0" i="1">
                          <a:solidFill>
                            <a:srgbClr val="FF0000"/>
                          </a:solidFill>
                          <a:effectLst/>
                          <a:latin typeface="Cambria Math" panose="02040503050406030204" pitchFamily="18" charset="0"/>
                          <a:ea typeface="+mn-ea"/>
                          <a:cs typeface="+mn-cs"/>
                        </a:rPr>
                      </m:ctrlPr>
                    </m:dPr>
                    <m:e>
                      <m:r>
                        <a:rPr lang="en-US" sz="1100" b="0" i="0">
                          <a:solidFill>
                            <a:srgbClr val="FF0000"/>
                          </a:solidFill>
                          <a:effectLst/>
                          <a:latin typeface="Cambria Math" panose="02040503050406030204" pitchFamily="18" charset="0"/>
                          <a:ea typeface="+mn-ea"/>
                          <a:cs typeface="+mn-cs"/>
                        </a:rPr>
                        <m:t>1,…,4</m:t>
                      </m:r>
                    </m:e>
                  </m:d>
                </m:oMath>
              </a14:m>
              <a:r>
                <a:rPr lang="en-US" sz="1100" b="0" i="0">
                  <a:solidFill>
                    <a:srgbClr val="FF0000"/>
                  </a:solidFill>
                  <a:effectLst/>
                  <a:latin typeface="+mn-lt"/>
                  <a:ea typeface="+mn-ea"/>
                  <a:cs typeface="+mn-cs"/>
                </a:rPr>
                <a:t>)</a:t>
              </a:r>
            </a:p>
            <a:p>
              <a:pPr algn="l"/>
              <a:endParaRPr lang="en-US" sz="1100" b="0" i="0">
                <a:solidFill>
                  <a:srgbClr val="FF0000"/>
                </a:solidFill>
                <a:effectLst/>
                <a:latin typeface="+mn-lt"/>
                <a:ea typeface="+mn-ea"/>
                <a:cs typeface="+mn-cs"/>
              </a:endParaRPr>
            </a:p>
            <a:p>
              <a:pPr algn="l"/>
              <a:r>
                <a:rPr lang="en-US" sz="1100" b="1" i="0" u="sng">
                  <a:solidFill>
                    <a:srgbClr val="FF0000"/>
                  </a:solidFill>
                  <a:effectLst/>
                  <a:latin typeface="+mn-lt"/>
                  <a:ea typeface="+mn-ea"/>
                  <a:cs typeface="+mn-cs"/>
                </a:rPr>
                <a:t>Parameters: </a:t>
              </a:r>
            </a:p>
            <a:p>
              <a:pPr algn="l"/>
              <a14:m>
                <m:oMath xmlns:m="http://schemas.openxmlformats.org/officeDocument/2006/math">
                  <m:sSub>
                    <m:sSubPr>
                      <m:ctrlPr>
                        <a:rPr lang="en-US" sz="1100" b="0" i="1">
                          <a:solidFill>
                            <a:srgbClr val="FF0000"/>
                          </a:solidFill>
                          <a:effectLst/>
                          <a:latin typeface="Cambria Math" panose="02040503050406030204" pitchFamily="18" charset="0"/>
                          <a:ea typeface="+mn-ea"/>
                          <a:cs typeface="+mn-cs"/>
                        </a:rPr>
                      </m:ctrlPr>
                    </m:sSubPr>
                    <m:e>
                      <m:r>
                        <m:rPr>
                          <m:sty m:val="p"/>
                        </m:rPr>
                        <a:rPr lang="en-US" sz="1100" b="0" i="0">
                          <a:solidFill>
                            <a:srgbClr val="FF0000"/>
                          </a:solidFill>
                          <a:effectLst/>
                          <a:latin typeface="Cambria Math" panose="02040503050406030204" pitchFamily="18" charset="0"/>
                          <a:ea typeface="+mn-ea"/>
                          <a:cs typeface="+mn-cs"/>
                        </a:rPr>
                        <m:t>d</m:t>
                      </m:r>
                    </m:e>
                    <m:sub>
                      <m:r>
                        <m:rPr>
                          <m:sty m:val="p"/>
                        </m:rPr>
                        <a:rPr lang="en-US" sz="1100" b="0" i="0">
                          <a:solidFill>
                            <a:srgbClr val="FF0000"/>
                          </a:solidFill>
                          <a:effectLst/>
                          <a:latin typeface="Cambria Math" panose="02040503050406030204" pitchFamily="18" charset="0"/>
                          <a:ea typeface="+mn-ea"/>
                          <a:cs typeface="+mn-cs"/>
                        </a:rPr>
                        <m:t>ij</m:t>
                      </m:r>
                    </m:sub>
                  </m:sSub>
                </m:oMath>
              </a14:m>
              <a:r>
                <a:rPr lang="en-US" sz="1100" i="0" baseline="0">
                  <a:solidFill>
                    <a:srgbClr val="FF0000"/>
                  </a:solidFill>
                  <a:effectLst/>
                  <a:latin typeface="+mn-lt"/>
                  <a:ea typeface="+mn-ea"/>
                  <a:cs typeface="+mn-cs"/>
                </a:rPr>
                <a:t> is the distance between Cannery i to Warehouse j</a:t>
              </a:r>
            </a:p>
            <a:p>
              <a:pPr algn="l"/>
              <a14:m>
                <m:oMath xmlns:m="http://schemas.openxmlformats.org/officeDocument/2006/math">
                  <m:sSub>
                    <m:sSubPr>
                      <m:ctrlPr>
                        <a:rPr lang="en-US" sz="1100" b="0" i="1" baseline="0">
                          <a:solidFill>
                            <a:srgbClr val="FF0000"/>
                          </a:solidFill>
                          <a:effectLst/>
                          <a:latin typeface="Cambria Math" panose="02040503050406030204" pitchFamily="18" charset="0"/>
                          <a:ea typeface="+mn-ea"/>
                          <a:cs typeface="+mn-cs"/>
                        </a:rPr>
                      </m:ctrlPr>
                    </m:sSubPr>
                    <m:e>
                      <m:r>
                        <m:rPr>
                          <m:sty m:val="p"/>
                        </m:rPr>
                        <a:rPr lang="en-US" sz="1100" b="0" i="0" baseline="0">
                          <a:solidFill>
                            <a:srgbClr val="FF0000"/>
                          </a:solidFill>
                          <a:effectLst/>
                          <a:latin typeface="Cambria Math" panose="02040503050406030204" pitchFamily="18" charset="0"/>
                          <a:ea typeface="+mn-ea"/>
                          <a:cs typeface="+mn-cs"/>
                        </a:rPr>
                        <m:t>c</m:t>
                      </m:r>
                    </m:e>
                    <m:sub>
                      <m:r>
                        <m:rPr>
                          <m:sty m:val="p"/>
                        </m:rPr>
                        <a:rPr lang="en-US" sz="1100" b="0" i="0" baseline="0">
                          <a:solidFill>
                            <a:srgbClr val="FF0000"/>
                          </a:solidFill>
                          <a:effectLst/>
                          <a:latin typeface="Cambria Math" panose="02040503050406030204" pitchFamily="18" charset="0"/>
                          <a:ea typeface="+mn-ea"/>
                          <a:cs typeface="+mn-cs"/>
                        </a:rPr>
                        <m:t>i</m:t>
                      </m:r>
                    </m:sub>
                  </m:sSub>
                </m:oMath>
              </a14:m>
              <a:r>
                <a:rPr lang="en-US" sz="1100" i="0" baseline="0">
                  <a:solidFill>
                    <a:srgbClr val="FF0000"/>
                  </a:solidFill>
                  <a:effectLst/>
                  <a:latin typeface="+mn-lt"/>
                  <a:ea typeface="+mn-ea"/>
                  <a:cs typeface="+mn-cs"/>
                </a:rPr>
                <a:t> is the capacity of Cannery i</a:t>
              </a:r>
            </a:p>
            <a:p>
              <a:pPr algn="l"/>
              <a14:m>
                <m:oMath xmlns:m="http://schemas.openxmlformats.org/officeDocument/2006/math">
                  <m:sSub>
                    <m:sSubPr>
                      <m:ctrlPr>
                        <a:rPr lang="en-US" sz="1100" b="0" i="1" baseline="0">
                          <a:solidFill>
                            <a:srgbClr val="FF0000"/>
                          </a:solidFill>
                          <a:effectLst/>
                          <a:latin typeface="Cambria Math" panose="02040503050406030204" pitchFamily="18" charset="0"/>
                          <a:ea typeface="+mn-ea"/>
                          <a:cs typeface="+mn-cs"/>
                        </a:rPr>
                      </m:ctrlPr>
                    </m:sSubPr>
                    <m:e>
                      <m:r>
                        <m:rPr>
                          <m:sty m:val="p"/>
                        </m:rPr>
                        <a:rPr lang="en-US" sz="1100" b="0" i="0" baseline="0">
                          <a:solidFill>
                            <a:srgbClr val="FF0000"/>
                          </a:solidFill>
                          <a:effectLst/>
                          <a:latin typeface="Cambria Math" panose="02040503050406030204" pitchFamily="18" charset="0"/>
                          <a:ea typeface="+mn-ea"/>
                          <a:cs typeface="+mn-cs"/>
                        </a:rPr>
                        <m:t>w</m:t>
                      </m:r>
                    </m:e>
                    <m:sub>
                      <m:r>
                        <m:rPr>
                          <m:sty m:val="p"/>
                        </m:rPr>
                        <a:rPr lang="en-US" sz="1100" b="0" i="0" baseline="0">
                          <a:solidFill>
                            <a:srgbClr val="FF0000"/>
                          </a:solidFill>
                          <a:effectLst/>
                          <a:latin typeface="Cambria Math" panose="02040503050406030204" pitchFamily="18" charset="0"/>
                          <a:ea typeface="+mn-ea"/>
                          <a:cs typeface="+mn-cs"/>
                        </a:rPr>
                        <m:t>j</m:t>
                      </m:r>
                    </m:sub>
                  </m:sSub>
                </m:oMath>
              </a14:m>
              <a:r>
                <a:rPr lang="en-US" sz="1100" i="0" baseline="0">
                  <a:solidFill>
                    <a:srgbClr val="FF0000"/>
                  </a:solidFill>
                  <a:effectLst/>
                  <a:latin typeface="+mn-lt"/>
                  <a:ea typeface="+mn-ea"/>
                  <a:cs typeface="+mn-cs"/>
                </a:rPr>
                <a:t> is the demand of Warehouse j</a:t>
              </a:r>
            </a:p>
            <a:p>
              <a:pPr algn="l"/>
              <a:endParaRPr lang="en-US" sz="1100" b="0" i="0" baseline="0">
                <a:solidFill>
                  <a:srgbClr val="FF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i="0" u="sng" baseline="0">
                  <a:solidFill>
                    <a:srgbClr val="FF0000"/>
                  </a:solidFill>
                  <a:effectLst/>
                  <a:latin typeface="+mn-lt"/>
                  <a:ea typeface="+mn-ea"/>
                  <a:cs typeface="+mn-cs"/>
                </a:rPr>
                <a:t>Objective function: </a:t>
              </a:r>
              <a14:m>
                <m:oMath xmlns:m="http://schemas.openxmlformats.org/officeDocument/2006/math">
                  <m:r>
                    <m:rPr>
                      <m:sty m:val="p"/>
                    </m:rPr>
                    <a:rPr lang="en-US" sz="1100" b="0" i="0">
                      <a:solidFill>
                        <a:srgbClr val="FF0000"/>
                      </a:solidFill>
                      <a:effectLst/>
                      <a:latin typeface="Cambria Math" panose="02040503050406030204" pitchFamily="18" charset="0"/>
                      <a:ea typeface="+mn-ea"/>
                      <a:cs typeface="+mn-cs"/>
                    </a:rPr>
                    <m:t>min</m:t>
                  </m:r>
                  <m:r>
                    <a:rPr lang="en-US" sz="1100" b="1" i="0">
                      <a:solidFill>
                        <a:srgbClr val="FF0000"/>
                      </a:solidFill>
                      <a:effectLst/>
                      <a:latin typeface="Cambria Math" panose="02040503050406030204" pitchFamily="18" charset="0"/>
                      <a:ea typeface="+mn-ea"/>
                      <a:cs typeface="+mn-cs"/>
                    </a:rPr>
                    <m:t> </m:t>
                  </m:r>
                  <m:r>
                    <m:rPr>
                      <m:sty m:val="p"/>
                    </m:rPr>
                    <a:rPr lang="en-US" sz="1100" b="0" i="0">
                      <a:solidFill>
                        <a:srgbClr val="FF0000"/>
                      </a:solidFill>
                      <a:effectLst/>
                      <a:latin typeface="Cambria Math" panose="02040503050406030204" pitchFamily="18" charset="0"/>
                      <a:ea typeface="+mn-ea"/>
                      <a:cs typeface="+mn-cs"/>
                    </a:rPr>
                    <m:t>a</m:t>
                  </m:r>
                  <m:nary>
                    <m:naryPr>
                      <m:chr m:val="∑"/>
                      <m:ctrlPr>
                        <a:rPr lang="en-US" sz="1100" i="1">
                          <a:solidFill>
                            <a:srgbClr val="FF0000"/>
                          </a:solidFill>
                          <a:effectLst/>
                          <a:latin typeface="Cambria Math" panose="02040503050406030204" pitchFamily="18" charset="0"/>
                          <a:ea typeface="+mn-ea"/>
                          <a:cs typeface="+mn-cs"/>
                        </a:rPr>
                      </m:ctrlPr>
                    </m:naryPr>
                    <m:sub>
                      <m:r>
                        <m:rPr>
                          <m:sty m:val="p"/>
                          <m:brk m:alnAt="23"/>
                        </m:rPr>
                        <a:rPr lang="en-US" sz="1100" b="0" i="0">
                          <a:solidFill>
                            <a:srgbClr val="FF0000"/>
                          </a:solidFill>
                          <a:effectLst/>
                          <a:latin typeface="Cambria Math" panose="02040503050406030204" pitchFamily="18" charset="0"/>
                          <a:ea typeface="+mn-ea"/>
                          <a:cs typeface="+mn-cs"/>
                        </a:rPr>
                        <m:t>i</m:t>
                      </m:r>
                      <m:r>
                        <a:rPr lang="en-US" sz="1100" b="0" i="0">
                          <a:solidFill>
                            <a:srgbClr val="FF0000"/>
                          </a:solidFill>
                          <a:effectLst/>
                          <a:latin typeface="Cambria Math" panose="02040503050406030204" pitchFamily="18" charset="0"/>
                          <a:ea typeface="+mn-ea"/>
                          <a:cs typeface="+mn-cs"/>
                        </a:rPr>
                        <m:t>=1</m:t>
                      </m:r>
                    </m:sub>
                    <m:sup>
                      <m:r>
                        <a:rPr lang="en-US" sz="1100" b="0" i="0">
                          <a:solidFill>
                            <a:srgbClr val="FF0000"/>
                          </a:solidFill>
                          <a:effectLst/>
                          <a:latin typeface="Cambria Math" panose="02040503050406030204" pitchFamily="18" charset="0"/>
                          <a:ea typeface="+mn-ea"/>
                          <a:cs typeface="+mn-cs"/>
                        </a:rPr>
                        <m:t>3</m:t>
                      </m:r>
                    </m:sup>
                    <m:e>
                      <m:nary>
                        <m:naryPr>
                          <m:chr m:val="∑"/>
                          <m:ctrlPr>
                            <a:rPr lang="en-US" sz="1100" i="1">
                              <a:solidFill>
                                <a:srgbClr val="FF0000"/>
                              </a:solidFill>
                              <a:effectLst/>
                              <a:latin typeface="Cambria Math" panose="02040503050406030204" pitchFamily="18" charset="0"/>
                              <a:ea typeface="+mn-ea"/>
                              <a:cs typeface="+mn-cs"/>
                            </a:rPr>
                          </m:ctrlPr>
                        </m:naryPr>
                        <m:sub>
                          <m:r>
                            <m:rPr>
                              <m:sty m:val="p"/>
                              <m:brk m:alnAt="23"/>
                            </m:rPr>
                            <a:rPr lang="en-US" sz="1100" b="0" i="0">
                              <a:solidFill>
                                <a:srgbClr val="FF0000"/>
                              </a:solidFill>
                              <a:effectLst/>
                              <a:latin typeface="Cambria Math" panose="02040503050406030204" pitchFamily="18" charset="0"/>
                              <a:ea typeface="+mn-ea"/>
                              <a:cs typeface="+mn-cs"/>
                            </a:rPr>
                            <m:t>j</m:t>
                          </m:r>
                          <m:r>
                            <a:rPr lang="en-US" sz="1100" b="0" i="0">
                              <a:solidFill>
                                <a:srgbClr val="FF0000"/>
                              </a:solidFill>
                              <a:effectLst/>
                              <a:latin typeface="Cambria Math" panose="02040503050406030204" pitchFamily="18" charset="0"/>
                              <a:ea typeface="+mn-ea"/>
                              <a:cs typeface="+mn-cs"/>
                            </a:rPr>
                            <m:t>=1</m:t>
                          </m:r>
                        </m:sub>
                        <m:sup>
                          <m:r>
                            <a:rPr lang="en-US" sz="1100" b="0" i="0">
                              <a:solidFill>
                                <a:srgbClr val="FF0000"/>
                              </a:solidFill>
                              <a:effectLst/>
                              <a:latin typeface="Cambria Math" panose="02040503050406030204" pitchFamily="18" charset="0"/>
                              <a:ea typeface="+mn-ea"/>
                              <a:cs typeface="+mn-cs"/>
                            </a:rPr>
                            <m:t>4</m:t>
                          </m:r>
                        </m:sup>
                        <m:e>
                          <m:sSubSup>
                            <m:sSubSupPr>
                              <m:ctrlPr>
                                <a:rPr lang="en-US" sz="1100" i="1">
                                  <a:solidFill>
                                    <a:srgbClr val="FF0000"/>
                                  </a:solidFill>
                                  <a:effectLst/>
                                  <a:latin typeface="Cambria Math" panose="02040503050406030204" pitchFamily="18" charset="0"/>
                                  <a:ea typeface="+mn-ea"/>
                                  <a:cs typeface="+mn-cs"/>
                                </a:rPr>
                              </m:ctrlPr>
                            </m:sSubSupPr>
                            <m:e>
                              <m:r>
                                <m:rPr>
                                  <m:sty m:val="p"/>
                                </m:rPr>
                                <a:rPr lang="en-US" sz="1100" b="0" i="0">
                                  <a:solidFill>
                                    <a:srgbClr val="FF0000"/>
                                  </a:solidFill>
                                  <a:effectLst/>
                                  <a:latin typeface="Cambria Math" panose="02040503050406030204" pitchFamily="18" charset="0"/>
                                  <a:ea typeface="+mn-ea"/>
                                  <a:cs typeface="+mn-cs"/>
                                </a:rPr>
                                <m:t>x</m:t>
                              </m:r>
                            </m:e>
                            <m:sub>
                              <m:r>
                                <m:rPr>
                                  <m:sty m:val="p"/>
                                </m:rPr>
                                <a:rPr lang="en-US" sz="1100" b="0" i="0">
                                  <a:solidFill>
                                    <a:srgbClr val="FF0000"/>
                                  </a:solidFill>
                                  <a:effectLst/>
                                  <a:latin typeface="Cambria Math" panose="02040503050406030204" pitchFamily="18" charset="0"/>
                                  <a:ea typeface="+mn-ea"/>
                                  <a:cs typeface="+mn-cs"/>
                                </a:rPr>
                                <m:t>ij</m:t>
                              </m:r>
                            </m:sub>
                            <m:sup>
                              <m:r>
                                <a:rPr lang="en-US" sz="1100" b="0" i="0">
                                  <a:solidFill>
                                    <a:srgbClr val="FF0000"/>
                                  </a:solidFill>
                                  <a:effectLst/>
                                  <a:latin typeface="Cambria Math" panose="02040503050406030204" pitchFamily="18" charset="0"/>
                                  <a:ea typeface="+mn-ea"/>
                                  <a:cs typeface="+mn-cs"/>
                                </a:rPr>
                                <m:t>2</m:t>
                              </m:r>
                            </m:sup>
                          </m:sSubSup>
                          <m:sSub>
                            <m:sSubPr>
                              <m:ctrlPr>
                                <a:rPr lang="en-US" sz="1100" i="1">
                                  <a:solidFill>
                                    <a:srgbClr val="FF0000"/>
                                  </a:solidFill>
                                  <a:effectLst/>
                                  <a:latin typeface="Cambria Math" panose="02040503050406030204" pitchFamily="18" charset="0"/>
                                  <a:ea typeface="+mn-ea"/>
                                  <a:cs typeface="+mn-cs"/>
                                </a:rPr>
                              </m:ctrlPr>
                            </m:sSubPr>
                            <m:e>
                              <m:r>
                                <m:rPr>
                                  <m:sty m:val="p"/>
                                </m:rPr>
                                <a:rPr lang="en-US" sz="1100" b="0" i="0">
                                  <a:solidFill>
                                    <a:srgbClr val="FF0000"/>
                                  </a:solidFill>
                                  <a:effectLst/>
                                  <a:latin typeface="Cambria Math" panose="02040503050406030204" pitchFamily="18" charset="0"/>
                                  <a:ea typeface="+mn-ea"/>
                                  <a:cs typeface="+mn-cs"/>
                                </a:rPr>
                                <m:t>d</m:t>
                              </m:r>
                            </m:e>
                            <m:sub>
                              <m:r>
                                <m:rPr>
                                  <m:sty m:val="p"/>
                                </m:rPr>
                                <a:rPr lang="en-US" sz="1100" b="0" i="0">
                                  <a:solidFill>
                                    <a:srgbClr val="FF0000"/>
                                  </a:solidFill>
                                  <a:effectLst/>
                                  <a:latin typeface="Cambria Math" panose="02040503050406030204" pitchFamily="18" charset="0"/>
                                  <a:ea typeface="+mn-ea"/>
                                  <a:cs typeface="+mn-cs"/>
                                </a:rPr>
                                <m:t>ij</m:t>
                              </m:r>
                            </m:sub>
                          </m:sSub>
                        </m:e>
                      </m:nary>
                    </m:e>
                  </m:nary>
                  <m:r>
                    <a:rPr lang="en-US" sz="1100" b="0" i="0">
                      <a:solidFill>
                        <a:srgbClr val="FF0000"/>
                      </a:solidFill>
                      <a:effectLst/>
                      <a:latin typeface="Cambria Math" panose="02040503050406030204" pitchFamily="18" charset="0"/>
                      <a:ea typeface="+mn-ea"/>
                      <a:cs typeface="+mn-cs"/>
                    </a:rPr>
                    <m:t>+</m:t>
                  </m:r>
                  <m:r>
                    <m:rPr>
                      <m:sty m:val="p"/>
                    </m:rPr>
                    <a:rPr lang="en-US" sz="1100" b="0" i="0">
                      <a:solidFill>
                        <a:srgbClr val="FF0000"/>
                      </a:solidFill>
                      <a:effectLst/>
                      <a:latin typeface="Cambria Math" panose="02040503050406030204" pitchFamily="18" charset="0"/>
                      <a:ea typeface="+mn-ea"/>
                      <a:cs typeface="+mn-cs"/>
                    </a:rPr>
                    <m:t>b</m:t>
                  </m:r>
                  <m:nary>
                    <m:naryPr>
                      <m:chr m:val="∑"/>
                      <m:ctrlPr>
                        <a:rPr lang="en-US" sz="1100" i="1">
                          <a:solidFill>
                            <a:srgbClr val="FF0000"/>
                          </a:solidFill>
                          <a:effectLst/>
                          <a:latin typeface="Cambria Math" panose="02040503050406030204" pitchFamily="18" charset="0"/>
                          <a:ea typeface="+mn-ea"/>
                          <a:cs typeface="+mn-cs"/>
                        </a:rPr>
                      </m:ctrlPr>
                    </m:naryPr>
                    <m:sub>
                      <m:r>
                        <m:rPr>
                          <m:sty m:val="p"/>
                          <m:brk m:alnAt="23"/>
                        </m:rPr>
                        <a:rPr lang="en-US" sz="1100" b="0" i="0">
                          <a:solidFill>
                            <a:srgbClr val="FF0000"/>
                          </a:solidFill>
                          <a:effectLst/>
                          <a:latin typeface="Cambria Math" panose="02040503050406030204" pitchFamily="18" charset="0"/>
                          <a:ea typeface="+mn-ea"/>
                          <a:cs typeface="+mn-cs"/>
                        </a:rPr>
                        <m:t>i</m:t>
                      </m:r>
                      <m:r>
                        <a:rPr lang="en-US" sz="1100" b="0" i="0">
                          <a:solidFill>
                            <a:srgbClr val="FF0000"/>
                          </a:solidFill>
                          <a:effectLst/>
                          <a:latin typeface="Cambria Math" panose="02040503050406030204" pitchFamily="18" charset="0"/>
                          <a:ea typeface="+mn-ea"/>
                          <a:cs typeface="+mn-cs"/>
                        </a:rPr>
                        <m:t>=1</m:t>
                      </m:r>
                    </m:sub>
                    <m:sup>
                      <m:r>
                        <a:rPr lang="en-US" sz="1100" b="0" i="0">
                          <a:solidFill>
                            <a:srgbClr val="FF0000"/>
                          </a:solidFill>
                          <a:effectLst/>
                          <a:latin typeface="Cambria Math" panose="02040503050406030204" pitchFamily="18" charset="0"/>
                          <a:ea typeface="+mn-ea"/>
                          <a:cs typeface="+mn-cs"/>
                        </a:rPr>
                        <m:t>3</m:t>
                      </m:r>
                    </m:sup>
                    <m:e>
                      <m:nary>
                        <m:naryPr>
                          <m:chr m:val="∑"/>
                          <m:ctrlPr>
                            <a:rPr lang="en-US" sz="1100" i="1">
                              <a:solidFill>
                                <a:srgbClr val="FF0000"/>
                              </a:solidFill>
                              <a:effectLst/>
                              <a:latin typeface="Cambria Math" panose="02040503050406030204" pitchFamily="18" charset="0"/>
                              <a:ea typeface="+mn-ea"/>
                              <a:cs typeface="+mn-cs"/>
                            </a:rPr>
                          </m:ctrlPr>
                        </m:naryPr>
                        <m:sub>
                          <m:r>
                            <m:rPr>
                              <m:sty m:val="p"/>
                              <m:brk m:alnAt="23"/>
                            </m:rPr>
                            <a:rPr lang="en-US" sz="1100" b="0" i="0">
                              <a:solidFill>
                                <a:srgbClr val="FF0000"/>
                              </a:solidFill>
                              <a:effectLst/>
                              <a:latin typeface="Cambria Math" panose="02040503050406030204" pitchFamily="18" charset="0"/>
                              <a:ea typeface="+mn-ea"/>
                              <a:cs typeface="+mn-cs"/>
                            </a:rPr>
                            <m:t>j</m:t>
                          </m:r>
                          <m:r>
                            <a:rPr lang="en-US" sz="1100" b="0" i="0">
                              <a:solidFill>
                                <a:srgbClr val="FF0000"/>
                              </a:solidFill>
                              <a:effectLst/>
                              <a:latin typeface="Cambria Math" panose="02040503050406030204" pitchFamily="18" charset="0"/>
                              <a:ea typeface="+mn-ea"/>
                              <a:cs typeface="+mn-cs"/>
                            </a:rPr>
                            <m:t>=1</m:t>
                          </m:r>
                        </m:sub>
                        <m:sup>
                          <m:r>
                            <a:rPr lang="en-US" sz="1100" b="0" i="0">
                              <a:solidFill>
                                <a:srgbClr val="FF0000"/>
                              </a:solidFill>
                              <a:effectLst/>
                              <a:latin typeface="Cambria Math" panose="02040503050406030204" pitchFamily="18" charset="0"/>
                              <a:ea typeface="+mn-ea"/>
                              <a:cs typeface="+mn-cs"/>
                            </a:rPr>
                            <m:t>4</m:t>
                          </m:r>
                        </m:sup>
                        <m:e>
                          <m:sSub>
                            <m:sSubPr>
                              <m:ctrlPr>
                                <a:rPr lang="en-US" sz="1100" i="1">
                                  <a:solidFill>
                                    <a:srgbClr val="FF0000"/>
                                  </a:solidFill>
                                  <a:effectLst/>
                                  <a:latin typeface="Cambria Math" panose="02040503050406030204" pitchFamily="18" charset="0"/>
                                  <a:ea typeface="+mn-ea"/>
                                  <a:cs typeface="+mn-cs"/>
                                </a:rPr>
                              </m:ctrlPr>
                            </m:sSubPr>
                            <m:e>
                              <m:r>
                                <m:rPr>
                                  <m:sty m:val="p"/>
                                </m:rPr>
                                <a:rPr lang="en-US" sz="1100" b="0" i="0">
                                  <a:solidFill>
                                    <a:srgbClr val="FF0000"/>
                                  </a:solidFill>
                                  <a:effectLst/>
                                  <a:latin typeface="Cambria Math" panose="02040503050406030204" pitchFamily="18" charset="0"/>
                                  <a:ea typeface="+mn-ea"/>
                                  <a:cs typeface="+mn-cs"/>
                                </a:rPr>
                                <m:t>x</m:t>
                              </m:r>
                            </m:e>
                            <m:sub>
                              <m:r>
                                <m:rPr>
                                  <m:sty m:val="p"/>
                                </m:rPr>
                                <a:rPr lang="en-US" sz="1100" b="0" i="0">
                                  <a:solidFill>
                                    <a:srgbClr val="FF0000"/>
                                  </a:solidFill>
                                  <a:effectLst/>
                                  <a:latin typeface="Cambria Math" panose="02040503050406030204" pitchFamily="18" charset="0"/>
                                  <a:ea typeface="+mn-ea"/>
                                  <a:cs typeface="+mn-cs"/>
                                </a:rPr>
                                <m:t>ij</m:t>
                              </m:r>
                            </m:sub>
                          </m:sSub>
                          <m:sSub>
                            <m:sSubPr>
                              <m:ctrlPr>
                                <a:rPr lang="en-US" sz="1100" i="1">
                                  <a:solidFill>
                                    <a:srgbClr val="FF0000"/>
                                  </a:solidFill>
                                  <a:effectLst/>
                                  <a:latin typeface="Cambria Math" panose="02040503050406030204" pitchFamily="18" charset="0"/>
                                  <a:ea typeface="+mn-ea"/>
                                  <a:cs typeface="+mn-cs"/>
                                </a:rPr>
                              </m:ctrlPr>
                            </m:sSubPr>
                            <m:e>
                              <m:r>
                                <m:rPr>
                                  <m:sty m:val="p"/>
                                </m:rPr>
                                <a:rPr lang="en-US" sz="1100" b="0" i="0">
                                  <a:solidFill>
                                    <a:srgbClr val="FF0000"/>
                                  </a:solidFill>
                                  <a:effectLst/>
                                  <a:latin typeface="Cambria Math" panose="02040503050406030204" pitchFamily="18" charset="0"/>
                                  <a:ea typeface="+mn-ea"/>
                                  <a:cs typeface="+mn-cs"/>
                                </a:rPr>
                                <m:t>d</m:t>
                              </m:r>
                            </m:e>
                            <m:sub>
                              <m:r>
                                <m:rPr>
                                  <m:sty m:val="p"/>
                                </m:rPr>
                                <a:rPr lang="en-US" sz="1100" b="0" i="0">
                                  <a:solidFill>
                                    <a:srgbClr val="FF0000"/>
                                  </a:solidFill>
                                  <a:effectLst/>
                                  <a:latin typeface="Cambria Math" panose="02040503050406030204" pitchFamily="18" charset="0"/>
                                  <a:ea typeface="+mn-ea"/>
                                  <a:cs typeface="+mn-cs"/>
                                </a:rPr>
                                <m:t>ij</m:t>
                              </m:r>
                            </m:sub>
                          </m:sSub>
                        </m:e>
                      </m:nary>
                    </m:e>
                  </m:nary>
                </m:oMath>
              </a14:m>
              <a:endParaRPr lang="en-US" sz="1100" i="0">
                <a:solidFill>
                  <a:srgbClr val="FF0000"/>
                </a:solidFill>
                <a:effectLst/>
                <a:latin typeface="+mn-lt"/>
              </a:endParaRPr>
            </a:p>
            <a:p>
              <a:pPr algn="l"/>
              <a:endParaRPr lang="en-US" sz="1100" b="0" i="0">
                <a:solidFill>
                  <a:srgbClr val="FF0000"/>
                </a:solidFill>
                <a:effectLst/>
                <a:latin typeface="+mn-lt"/>
                <a:ea typeface="+mn-ea"/>
                <a:cs typeface="+mn-cs"/>
              </a:endParaRPr>
            </a:p>
            <a:p>
              <a:pPr algn="l"/>
              <a:r>
                <a:rPr lang="en-US" sz="1100" b="1" i="0" u="sng">
                  <a:solidFill>
                    <a:srgbClr val="FF0000"/>
                  </a:solidFill>
                  <a:effectLst/>
                  <a:latin typeface="+mn-lt"/>
                  <a:ea typeface="+mn-ea"/>
                  <a:cs typeface="+mn-cs"/>
                </a:rPr>
                <a:t>Constraints:</a:t>
              </a:r>
            </a:p>
            <a:p>
              <a:pPr algn="l"/>
              <a:r>
                <a:rPr lang="en-US" sz="1100" b="0" i="0">
                  <a:solidFill>
                    <a:srgbClr val="FF0000"/>
                  </a:solidFill>
                  <a:effectLst/>
                  <a:latin typeface="+mn-lt"/>
                  <a:ea typeface="+mn-ea"/>
                  <a:cs typeface="+mn-cs"/>
                </a:rPr>
                <a:t>(1) </a:t>
              </a:r>
              <a14:m>
                <m:oMath xmlns:m="http://schemas.openxmlformats.org/officeDocument/2006/math">
                  <m:nary>
                    <m:naryPr>
                      <m:chr m:val="∑"/>
                      <m:ctrlPr>
                        <a:rPr lang="en-US" sz="1100" i="1">
                          <a:solidFill>
                            <a:srgbClr val="FF0000"/>
                          </a:solidFill>
                          <a:effectLst/>
                          <a:latin typeface="Cambria Math" panose="02040503050406030204" pitchFamily="18" charset="0"/>
                          <a:ea typeface="+mn-ea"/>
                          <a:cs typeface="+mn-cs"/>
                        </a:rPr>
                      </m:ctrlPr>
                    </m:naryPr>
                    <m:sub>
                      <m:r>
                        <m:rPr>
                          <m:sty m:val="p"/>
                          <m:brk m:alnAt="23"/>
                        </m:rPr>
                        <a:rPr lang="en-US" sz="1100" b="0" i="0">
                          <a:solidFill>
                            <a:srgbClr val="FF0000"/>
                          </a:solidFill>
                          <a:effectLst/>
                          <a:latin typeface="Cambria Math" panose="02040503050406030204" pitchFamily="18" charset="0"/>
                          <a:ea typeface="+mn-ea"/>
                          <a:cs typeface="+mn-cs"/>
                        </a:rPr>
                        <m:t>j</m:t>
                      </m:r>
                      <m:r>
                        <a:rPr lang="en-US" sz="1100" b="0" i="0">
                          <a:solidFill>
                            <a:srgbClr val="FF0000"/>
                          </a:solidFill>
                          <a:effectLst/>
                          <a:latin typeface="Cambria Math" panose="02040503050406030204" pitchFamily="18" charset="0"/>
                          <a:ea typeface="+mn-ea"/>
                          <a:cs typeface="+mn-cs"/>
                        </a:rPr>
                        <m:t>=1</m:t>
                      </m:r>
                    </m:sub>
                    <m:sup>
                      <m:r>
                        <a:rPr lang="en-US" sz="1100" b="0" i="0">
                          <a:solidFill>
                            <a:srgbClr val="FF0000"/>
                          </a:solidFill>
                          <a:effectLst/>
                          <a:latin typeface="Cambria Math" panose="02040503050406030204" pitchFamily="18" charset="0"/>
                          <a:ea typeface="+mn-ea"/>
                          <a:cs typeface="+mn-cs"/>
                        </a:rPr>
                        <m:t>4</m:t>
                      </m:r>
                    </m:sup>
                    <m:e>
                      <m:sSub>
                        <m:sSubPr>
                          <m:ctrlPr>
                            <a:rPr lang="en-US" sz="1100" i="1">
                              <a:solidFill>
                                <a:srgbClr val="FF0000"/>
                              </a:solidFill>
                              <a:effectLst/>
                              <a:latin typeface="Cambria Math" panose="02040503050406030204" pitchFamily="18" charset="0"/>
                              <a:ea typeface="+mn-ea"/>
                              <a:cs typeface="+mn-cs"/>
                            </a:rPr>
                          </m:ctrlPr>
                        </m:sSubPr>
                        <m:e>
                          <m:r>
                            <m:rPr>
                              <m:sty m:val="p"/>
                            </m:rPr>
                            <a:rPr lang="en-US" sz="1100" b="0" i="0">
                              <a:solidFill>
                                <a:srgbClr val="FF0000"/>
                              </a:solidFill>
                              <a:effectLst/>
                              <a:latin typeface="Cambria Math" panose="02040503050406030204" pitchFamily="18" charset="0"/>
                              <a:ea typeface="+mn-ea"/>
                              <a:cs typeface="+mn-cs"/>
                            </a:rPr>
                            <m:t>x</m:t>
                          </m:r>
                        </m:e>
                        <m:sub>
                          <m:r>
                            <m:rPr>
                              <m:sty m:val="p"/>
                            </m:rPr>
                            <a:rPr lang="en-US" sz="1100" b="0" i="0">
                              <a:solidFill>
                                <a:srgbClr val="FF0000"/>
                              </a:solidFill>
                              <a:effectLst/>
                              <a:latin typeface="Cambria Math" panose="02040503050406030204" pitchFamily="18" charset="0"/>
                              <a:ea typeface="+mn-ea"/>
                              <a:cs typeface="+mn-cs"/>
                            </a:rPr>
                            <m:t>ij</m:t>
                          </m:r>
                        </m:sub>
                      </m:sSub>
                    </m:e>
                  </m:nary>
                  <m:r>
                    <a:rPr lang="en-US" sz="1100" b="0" i="0">
                      <a:solidFill>
                        <a:srgbClr val="FF0000"/>
                      </a:solidFill>
                      <a:effectLst/>
                      <a:latin typeface="Cambria Math" panose="02040503050406030204" pitchFamily="18" charset="0"/>
                      <a:ea typeface="+mn-ea"/>
                      <a:cs typeface="+mn-cs"/>
                    </a:rPr>
                    <m:t>≤</m:t>
                  </m:r>
                  <m:sSub>
                    <m:sSubPr>
                      <m:ctrlPr>
                        <a:rPr lang="en-US" sz="1100" b="0" i="1">
                          <a:solidFill>
                            <a:srgbClr val="FF0000"/>
                          </a:solidFill>
                          <a:effectLst/>
                          <a:latin typeface="Cambria Math" panose="02040503050406030204" pitchFamily="18" charset="0"/>
                          <a:ea typeface="+mn-ea"/>
                          <a:cs typeface="+mn-cs"/>
                        </a:rPr>
                      </m:ctrlPr>
                    </m:sSubPr>
                    <m:e>
                      <m:r>
                        <m:rPr>
                          <m:sty m:val="p"/>
                        </m:rPr>
                        <a:rPr lang="en-US" sz="1100" b="0" i="0">
                          <a:solidFill>
                            <a:srgbClr val="FF0000"/>
                          </a:solidFill>
                          <a:effectLst/>
                          <a:latin typeface="Cambria Math" panose="02040503050406030204" pitchFamily="18" charset="0"/>
                          <a:ea typeface="+mn-ea"/>
                          <a:cs typeface="+mn-cs"/>
                        </a:rPr>
                        <m:t>s</m:t>
                      </m:r>
                    </m:e>
                    <m:sub>
                      <m:r>
                        <m:rPr>
                          <m:sty m:val="p"/>
                        </m:rPr>
                        <a:rPr lang="en-US" sz="1100" b="0" i="0">
                          <a:solidFill>
                            <a:srgbClr val="FF0000"/>
                          </a:solidFill>
                          <a:effectLst/>
                          <a:latin typeface="Cambria Math" panose="02040503050406030204" pitchFamily="18" charset="0"/>
                          <a:ea typeface="+mn-ea"/>
                          <a:cs typeface="+mn-cs"/>
                        </a:rPr>
                        <m:t>i</m:t>
                      </m:r>
                    </m:sub>
                  </m:sSub>
                </m:oMath>
              </a14:m>
              <a:r>
                <a:rPr lang="en-US" sz="1100" b="0" i="0">
                  <a:solidFill>
                    <a:srgbClr val="FF0000"/>
                  </a:solidFill>
                  <a:effectLst/>
                  <a:latin typeface="+mn-lt"/>
                  <a:ea typeface="+mn-ea"/>
                  <a:cs typeface="+mn-cs"/>
                </a:rPr>
                <a:t> for each </a:t>
              </a:r>
              <a14:m>
                <m:oMath xmlns:m="http://schemas.openxmlformats.org/officeDocument/2006/math">
                  <m:r>
                    <m:rPr>
                      <m:nor/>
                    </m:rPr>
                    <a:rPr lang="en-US" sz="1100" i="0" baseline="0">
                      <a:solidFill>
                        <a:srgbClr val="FF0000"/>
                      </a:solidFill>
                      <a:effectLst/>
                      <a:latin typeface="+mn-lt"/>
                      <a:ea typeface="+mn-ea"/>
                      <a:cs typeface="+mn-cs"/>
                    </a:rPr>
                    <m:t>i</m:t>
                  </m:r>
                  <m:r>
                    <a:rPr lang="en-US" sz="1100" b="0" i="0">
                      <a:solidFill>
                        <a:srgbClr val="FF0000"/>
                      </a:solidFill>
                      <a:effectLst/>
                      <a:latin typeface="Cambria Math" panose="02040503050406030204" pitchFamily="18" charset="0"/>
                      <a:ea typeface="+mn-ea"/>
                      <a:cs typeface="+mn-cs"/>
                    </a:rPr>
                    <m:t> ∈</m:t>
                  </m:r>
                  <m:d>
                    <m:dPr>
                      <m:begChr m:val="{"/>
                      <m:endChr m:val="}"/>
                      <m:ctrlPr>
                        <a:rPr lang="en-US" sz="1100" b="0" i="1">
                          <a:solidFill>
                            <a:srgbClr val="FF0000"/>
                          </a:solidFill>
                          <a:effectLst/>
                          <a:latin typeface="Cambria Math" panose="02040503050406030204" pitchFamily="18" charset="0"/>
                          <a:ea typeface="+mn-ea"/>
                          <a:cs typeface="+mn-cs"/>
                        </a:rPr>
                      </m:ctrlPr>
                    </m:dPr>
                    <m:e>
                      <m:r>
                        <a:rPr lang="en-US" sz="1100" b="0" i="0">
                          <a:solidFill>
                            <a:srgbClr val="FF0000"/>
                          </a:solidFill>
                          <a:effectLst/>
                          <a:latin typeface="Cambria Math" panose="02040503050406030204" pitchFamily="18" charset="0"/>
                          <a:ea typeface="+mn-ea"/>
                          <a:cs typeface="+mn-cs"/>
                        </a:rPr>
                        <m:t>1,2,3</m:t>
                      </m:r>
                    </m:e>
                  </m:d>
                </m:oMath>
              </a14:m>
              <a:r>
                <a:rPr lang="en-US" sz="1100" b="0" i="0">
                  <a:solidFill>
                    <a:srgbClr val="FF0000"/>
                  </a:solidFill>
                  <a:effectLst/>
                  <a:latin typeface="+mn-lt"/>
                  <a:ea typeface="+mn-ea"/>
                  <a:cs typeface="+mn-cs"/>
                </a:rPr>
                <a:t> 	(Cannery</a:t>
              </a:r>
              <a:r>
                <a:rPr lang="en-US" sz="1100" b="0" i="0" baseline="0">
                  <a:solidFill>
                    <a:srgbClr val="FF0000"/>
                  </a:solidFill>
                  <a:effectLst/>
                  <a:latin typeface="+mn-lt"/>
                  <a:ea typeface="+mn-ea"/>
                  <a:cs typeface="+mn-cs"/>
                </a:rPr>
                <a:t> capacity constraint)</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i="0" baseline="0">
                  <a:solidFill>
                    <a:srgbClr val="FF0000"/>
                  </a:solidFill>
                  <a:effectLst/>
                  <a:latin typeface="+mn-lt"/>
                  <a:ea typeface="+mn-ea"/>
                  <a:cs typeface="+mn-cs"/>
                </a:rPr>
                <a:t>(2) </a:t>
              </a:r>
              <a14:m>
                <m:oMath xmlns:m="http://schemas.openxmlformats.org/officeDocument/2006/math">
                  <m:nary>
                    <m:naryPr>
                      <m:chr m:val="∑"/>
                      <m:ctrlPr>
                        <a:rPr lang="en-US" sz="1100" i="1">
                          <a:solidFill>
                            <a:srgbClr val="FF0000"/>
                          </a:solidFill>
                          <a:effectLst/>
                          <a:latin typeface="Cambria Math" panose="02040503050406030204" pitchFamily="18" charset="0"/>
                          <a:ea typeface="+mn-ea"/>
                          <a:cs typeface="+mn-cs"/>
                        </a:rPr>
                      </m:ctrlPr>
                    </m:naryPr>
                    <m:sub>
                      <m:r>
                        <m:rPr>
                          <m:sty m:val="p"/>
                        </m:rPr>
                        <a:rPr lang="en-US" sz="1100" b="0" i="0">
                          <a:solidFill>
                            <a:srgbClr val="FF0000"/>
                          </a:solidFill>
                          <a:effectLst/>
                          <a:latin typeface="Cambria Math" panose="02040503050406030204" pitchFamily="18" charset="0"/>
                          <a:ea typeface="+mn-ea"/>
                          <a:cs typeface="+mn-cs"/>
                        </a:rPr>
                        <m:t>i</m:t>
                      </m:r>
                      <m:r>
                        <a:rPr lang="en-US" sz="1100" b="0" i="0">
                          <a:solidFill>
                            <a:srgbClr val="FF0000"/>
                          </a:solidFill>
                          <a:effectLst/>
                          <a:latin typeface="Cambria Math" panose="02040503050406030204" pitchFamily="18" charset="0"/>
                          <a:ea typeface="+mn-ea"/>
                          <a:cs typeface="+mn-cs"/>
                        </a:rPr>
                        <m:t>=1</m:t>
                      </m:r>
                    </m:sub>
                    <m:sup>
                      <m:r>
                        <a:rPr lang="en-US" sz="1100" b="0" i="0">
                          <a:solidFill>
                            <a:srgbClr val="FF0000"/>
                          </a:solidFill>
                          <a:effectLst/>
                          <a:latin typeface="Cambria Math" panose="02040503050406030204" pitchFamily="18" charset="0"/>
                          <a:ea typeface="+mn-ea"/>
                          <a:cs typeface="+mn-cs"/>
                        </a:rPr>
                        <m:t>3</m:t>
                      </m:r>
                    </m:sup>
                    <m:e>
                      <m:sSub>
                        <m:sSubPr>
                          <m:ctrlPr>
                            <a:rPr lang="en-US" sz="1100" i="1">
                              <a:solidFill>
                                <a:srgbClr val="FF0000"/>
                              </a:solidFill>
                              <a:effectLst/>
                              <a:latin typeface="Cambria Math" panose="02040503050406030204" pitchFamily="18" charset="0"/>
                              <a:ea typeface="+mn-ea"/>
                              <a:cs typeface="+mn-cs"/>
                            </a:rPr>
                          </m:ctrlPr>
                        </m:sSubPr>
                        <m:e>
                          <m:r>
                            <m:rPr>
                              <m:sty m:val="p"/>
                            </m:rPr>
                            <a:rPr lang="en-US" sz="1100" b="0" i="0">
                              <a:solidFill>
                                <a:srgbClr val="FF0000"/>
                              </a:solidFill>
                              <a:effectLst/>
                              <a:latin typeface="Cambria Math" panose="02040503050406030204" pitchFamily="18" charset="0"/>
                              <a:ea typeface="+mn-ea"/>
                              <a:cs typeface="+mn-cs"/>
                            </a:rPr>
                            <m:t>x</m:t>
                          </m:r>
                        </m:e>
                        <m:sub>
                          <m:r>
                            <m:rPr>
                              <m:sty m:val="p"/>
                            </m:rPr>
                            <a:rPr lang="en-US" sz="1100" b="0" i="0">
                              <a:solidFill>
                                <a:srgbClr val="FF0000"/>
                              </a:solidFill>
                              <a:effectLst/>
                              <a:latin typeface="Cambria Math" panose="02040503050406030204" pitchFamily="18" charset="0"/>
                              <a:ea typeface="+mn-ea"/>
                              <a:cs typeface="+mn-cs"/>
                            </a:rPr>
                            <m:t>ij</m:t>
                          </m:r>
                        </m:sub>
                      </m:sSub>
                    </m:e>
                  </m:nary>
                  <m:r>
                    <a:rPr lang="en-US" sz="1100" b="0" i="0">
                      <a:solidFill>
                        <a:srgbClr val="FF0000"/>
                      </a:solidFill>
                      <a:effectLst/>
                      <a:latin typeface="Cambria Math" panose="02040503050406030204" pitchFamily="18" charset="0"/>
                      <a:ea typeface="+mn-ea"/>
                      <a:cs typeface="+mn-cs"/>
                    </a:rPr>
                    <m:t>=</m:t>
                  </m:r>
                  <m:sSub>
                    <m:sSubPr>
                      <m:ctrlPr>
                        <a:rPr lang="en-US" sz="1100" b="0" i="1">
                          <a:solidFill>
                            <a:srgbClr val="FF0000"/>
                          </a:solidFill>
                          <a:effectLst/>
                          <a:latin typeface="Cambria Math" panose="02040503050406030204" pitchFamily="18" charset="0"/>
                          <a:ea typeface="+mn-ea"/>
                          <a:cs typeface="+mn-cs"/>
                        </a:rPr>
                      </m:ctrlPr>
                    </m:sSubPr>
                    <m:e>
                      <m:r>
                        <m:rPr>
                          <m:sty m:val="p"/>
                        </m:rPr>
                        <a:rPr lang="en-US" sz="1100" b="0" i="0">
                          <a:solidFill>
                            <a:srgbClr val="FF0000"/>
                          </a:solidFill>
                          <a:effectLst/>
                          <a:latin typeface="Cambria Math" panose="02040503050406030204" pitchFamily="18" charset="0"/>
                          <a:ea typeface="+mn-ea"/>
                          <a:cs typeface="+mn-cs"/>
                        </a:rPr>
                        <m:t>d</m:t>
                      </m:r>
                    </m:e>
                    <m:sub>
                      <m:r>
                        <m:rPr>
                          <m:sty m:val="p"/>
                        </m:rPr>
                        <a:rPr lang="en-US" sz="1100" b="0" i="0">
                          <a:solidFill>
                            <a:srgbClr val="FF0000"/>
                          </a:solidFill>
                          <a:effectLst/>
                          <a:latin typeface="Cambria Math" panose="02040503050406030204" pitchFamily="18" charset="0"/>
                          <a:ea typeface="+mn-ea"/>
                          <a:cs typeface="+mn-cs"/>
                        </a:rPr>
                        <m:t>j</m:t>
                      </m:r>
                    </m:sub>
                  </m:sSub>
                </m:oMath>
              </a14:m>
              <a:r>
                <a:rPr lang="en-US" sz="1100" b="0" i="0">
                  <a:solidFill>
                    <a:srgbClr val="FF0000"/>
                  </a:solidFill>
                  <a:effectLst/>
                  <a:latin typeface="+mn-lt"/>
                  <a:ea typeface="+mn-ea"/>
                  <a:cs typeface="+mn-cs"/>
                </a:rPr>
                <a:t> </a:t>
              </a:r>
              <a14:m>
                <m:oMath xmlns:m="http://schemas.openxmlformats.org/officeDocument/2006/math">
                  <m:r>
                    <m:rPr>
                      <m:nor/>
                    </m:rPr>
                    <a:rPr lang="en-US" sz="1100" i="0">
                      <a:solidFill>
                        <a:srgbClr val="FF0000"/>
                      </a:solidFill>
                      <a:effectLst/>
                      <a:latin typeface="+mn-lt"/>
                      <a:ea typeface="+mn-ea"/>
                      <a:cs typeface="+mn-cs"/>
                    </a:rPr>
                    <m:t>for</m:t>
                  </m:r>
                  <m:r>
                    <m:rPr>
                      <m:nor/>
                    </m:rPr>
                    <a:rPr lang="en-US" sz="1100" i="0">
                      <a:solidFill>
                        <a:srgbClr val="FF0000"/>
                      </a:solidFill>
                      <a:effectLst/>
                      <a:latin typeface="+mn-lt"/>
                      <a:ea typeface="+mn-ea"/>
                      <a:cs typeface="+mn-cs"/>
                    </a:rPr>
                    <m:t> </m:t>
                  </m:r>
                  <m:r>
                    <m:rPr>
                      <m:nor/>
                    </m:rPr>
                    <a:rPr lang="en-US" sz="1100" i="0">
                      <a:solidFill>
                        <a:srgbClr val="FF0000"/>
                      </a:solidFill>
                      <a:effectLst/>
                      <a:latin typeface="+mn-lt"/>
                      <a:ea typeface="+mn-ea"/>
                      <a:cs typeface="+mn-cs"/>
                    </a:rPr>
                    <m:t>each</m:t>
                  </m:r>
                  <m:r>
                    <m:rPr>
                      <m:nor/>
                    </m:rPr>
                    <a:rPr lang="en-US" sz="1100" i="0">
                      <a:solidFill>
                        <a:srgbClr val="FF0000"/>
                      </a:solidFill>
                      <a:effectLst/>
                      <a:latin typeface="+mn-lt"/>
                      <a:ea typeface="+mn-ea"/>
                      <a:cs typeface="+mn-cs"/>
                    </a:rPr>
                    <m:t> </m:t>
                  </m:r>
                  <m:r>
                    <m:rPr>
                      <m:sty m:val="p"/>
                    </m:rPr>
                    <a:rPr lang="en-US" sz="1100" b="0" i="0">
                      <a:solidFill>
                        <a:srgbClr val="FF0000"/>
                      </a:solidFill>
                      <a:effectLst/>
                      <a:latin typeface="Cambria Math" panose="02040503050406030204" pitchFamily="18" charset="0"/>
                      <a:ea typeface="+mn-ea"/>
                      <a:cs typeface="+mn-cs"/>
                    </a:rPr>
                    <m:t>j</m:t>
                  </m:r>
                  <m:r>
                    <a:rPr lang="en-US" sz="1100" b="0" i="0">
                      <a:solidFill>
                        <a:srgbClr val="FF0000"/>
                      </a:solidFill>
                      <a:effectLst/>
                      <a:latin typeface="Cambria Math" panose="02040503050406030204" pitchFamily="18" charset="0"/>
                      <a:ea typeface="+mn-ea"/>
                      <a:cs typeface="+mn-cs"/>
                    </a:rPr>
                    <m:t>∈</m:t>
                  </m:r>
                  <m:d>
                    <m:dPr>
                      <m:begChr m:val="{"/>
                      <m:endChr m:val="}"/>
                      <m:ctrlPr>
                        <a:rPr lang="en-US" sz="1100" b="0" i="1">
                          <a:solidFill>
                            <a:srgbClr val="FF0000"/>
                          </a:solidFill>
                          <a:effectLst/>
                          <a:latin typeface="Cambria Math" panose="02040503050406030204" pitchFamily="18" charset="0"/>
                          <a:ea typeface="+mn-ea"/>
                          <a:cs typeface="+mn-cs"/>
                        </a:rPr>
                      </m:ctrlPr>
                    </m:dPr>
                    <m:e>
                      <m:r>
                        <a:rPr lang="en-US" sz="1100" b="0" i="0">
                          <a:solidFill>
                            <a:srgbClr val="FF0000"/>
                          </a:solidFill>
                          <a:effectLst/>
                          <a:latin typeface="Cambria Math" panose="02040503050406030204" pitchFamily="18" charset="0"/>
                          <a:ea typeface="+mn-ea"/>
                          <a:cs typeface="+mn-cs"/>
                        </a:rPr>
                        <m:t>1,2,3,4</m:t>
                      </m:r>
                    </m:e>
                  </m:d>
                  <m:r>
                    <a:rPr lang="en-US" sz="1100" b="0" i="0">
                      <a:solidFill>
                        <a:srgbClr val="FF0000"/>
                      </a:solidFill>
                      <a:effectLst/>
                      <a:latin typeface="Cambria Math" panose="02040503050406030204" pitchFamily="18" charset="0"/>
                      <a:ea typeface="+mn-ea"/>
                      <a:cs typeface="+mn-cs"/>
                    </a:rPr>
                    <m:t> </m:t>
                  </m:r>
                </m:oMath>
              </a14:m>
              <a:r>
                <a:rPr lang="en-US" sz="1100" b="0" i="0">
                  <a:solidFill>
                    <a:srgbClr val="FF0000"/>
                  </a:solidFill>
                  <a:effectLst/>
                  <a:latin typeface="+mn-lt"/>
                  <a:ea typeface="+mn-ea"/>
                  <a:cs typeface="+mn-cs"/>
                </a:rPr>
                <a:t>	(Warehouse demand constraint)</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i="0">
                  <a:solidFill>
                    <a:srgbClr val="FF0000"/>
                  </a:solidFill>
                  <a:effectLst/>
                  <a:latin typeface="+mn-lt"/>
                  <a:ea typeface="+mn-ea"/>
                  <a:cs typeface="+mn-cs"/>
                </a:rPr>
                <a:t>Non-negativity: </a:t>
              </a:r>
              <a14:m>
                <m:oMath xmlns:m="http://schemas.openxmlformats.org/officeDocument/2006/math">
                  <m:sSub>
                    <m:sSubPr>
                      <m:ctrlPr>
                        <a:rPr lang="en-US" sz="1100" b="0" i="1" baseline="0">
                          <a:solidFill>
                            <a:srgbClr val="FF0000"/>
                          </a:solidFill>
                          <a:effectLst/>
                          <a:latin typeface="Cambria Math" panose="02040503050406030204" pitchFamily="18" charset="0"/>
                          <a:ea typeface="+mn-ea"/>
                          <a:cs typeface="+mn-cs"/>
                        </a:rPr>
                      </m:ctrlPr>
                    </m:sSubPr>
                    <m:e>
                      <m:r>
                        <a:rPr lang="en-US" sz="1100" b="0" i="1" baseline="0">
                          <a:solidFill>
                            <a:srgbClr val="FF0000"/>
                          </a:solidFill>
                          <a:effectLst/>
                          <a:latin typeface="Cambria Math" panose="02040503050406030204" pitchFamily="18" charset="0"/>
                          <a:ea typeface="+mn-ea"/>
                          <a:cs typeface="+mn-cs"/>
                        </a:rPr>
                        <m:t>𝑥</m:t>
                      </m:r>
                    </m:e>
                    <m:sub>
                      <m:r>
                        <a:rPr lang="en-US" sz="1100" b="0" i="1" baseline="0">
                          <a:solidFill>
                            <a:srgbClr val="FF0000"/>
                          </a:solidFill>
                          <a:effectLst/>
                          <a:latin typeface="Cambria Math" panose="02040503050406030204" pitchFamily="18" charset="0"/>
                          <a:ea typeface="+mn-ea"/>
                          <a:cs typeface="+mn-cs"/>
                        </a:rPr>
                        <m:t>𝑖𝑗</m:t>
                      </m:r>
                    </m:sub>
                  </m:sSub>
                  <m:r>
                    <m:rPr>
                      <m:nor/>
                    </m:rPr>
                    <a:rPr lang="en-US" sz="1100" b="0" i="0">
                      <a:solidFill>
                        <a:srgbClr val="FF0000"/>
                      </a:solidFill>
                      <a:effectLst/>
                      <a:latin typeface="+mn-lt"/>
                      <a:ea typeface="+mn-ea"/>
                      <a:cs typeface="+mn-cs"/>
                    </a:rPr>
                    <m:t> </m:t>
                  </m:r>
                  <m:r>
                    <a:rPr lang="en-US" sz="1100" b="0" i="0">
                      <a:solidFill>
                        <a:srgbClr val="FF0000"/>
                      </a:solidFill>
                      <a:effectLst/>
                      <a:latin typeface="Cambria Math" panose="02040503050406030204" pitchFamily="18" charset="0"/>
                      <a:ea typeface="+mn-ea"/>
                      <a:cs typeface="+mn-cs"/>
                    </a:rPr>
                    <m:t>≥0</m:t>
                  </m:r>
                </m:oMath>
              </a14:m>
              <a:r>
                <a:rPr lang="en-US" sz="1100" b="0" i="1">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b="0">
                <a:solidFill>
                  <a:srgbClr val="FF0000"/>
                </a:solidFill>
                <a:effectLst/>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b) Implement a spreadsheet model (3p) [HINT: With the current distribution plan the transporation costs would be equal to $234137]</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c) Solve the model using "GRG nonlinear"-algorithm with the current plan as a starting solution (i.e. as values in the variable cells when opening solver) . Report the optimal objective function value. (0.5 p)</a:t>
              </a:r>
            </a:p>
            <a:p>
              <a:endParaRPr lang="en-US" sz="1100" b="0" i="0" baseline="0">
                <a:solidFill>
                  <a:schemeClr val="tx1"/>
                </a:solidFill>
                <a:effectLst/>
                <a:latin typeface="+mn-lt"/>
                <a:ea typeface="+mn-ea"/>
                <a:cs typeface="+mn-cs"/>
              </a:endParaRPr>
            </a:p>
            <a:p>
              <a:r>
                <a:rPr kumimoji="0" lang="en-US" sz="1100" b="0" i="0" u="none" strike="noStrike" kern="0" cap="none" spc="0" normalizeH="0" baseline="0" noProof="0">
                  <a:ln>
                    <a:noFill/>
                  </a:ln>
                  <a:solidFill>
                    <a:srgbClr val="FF0000"/>
                  </a:solidFill>
                  <a:effectLst/>
                  <a:uLnTx/>
                  <a:uFillTx/>
                  <a:latin typeface="+mn-lt"/>
                  <a:ea typeface="+mn-ea"/>
                  <a:cs typeface="+mn-cs"/>
                </a:rPr>
                <a:t>When solving</a:t>
              </a:r>
              <a:r>
                <a:rPr lang="en-US" sz="1100" b="0" i="0" baseline="0">
                  <a:solidFill>
                    <a:srgbClr val="FF0000"/>
                  </a:solidFill>
                  <a:effectLst/>
                  <a:latin typeface="+mn-lt"/>
                  <a:ea typeface="+mn-ea"/>
                  <a:cs typeface="+mn-cs"/>
                </a:rPr>
                <a:t> the model using "GRG nonlinear"-algorithm with the current plan as a starting solution, the optimal objective function value is </a:t>
              </a:r>
              <a:r>
                <a:rPr lang="en-US" sz="1100" b="0" i="0" u="none" strike="noStrike">
                  <a:solidFill>
                    <a:srgbClr val="FF0000"/>
                  </a:solidFill>
                  <a:effectLst/>
                  <a:latin typeface="+mn-lt"/>
                  <a:ea typeface="+mn-ea"/>
                  <a:cs typeface="+mn-cs"/>
                </a:rPr>
                <a:t>188177.11</a:t>
              </a:r>
              <a:r>
                <a:rPr lang="en-US" b="0">
                  <a:solidFill>
                    <a:srgbClr val="FF0000"/>
                  </a:solidFill>
                </a:rPr>
                <a:t> $ </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d) Solve the model using "GRG-nonlinear"-algorithm with a starting solution of all zeros. Report optimal objective function value (0.5 p) [HINT: this might differ from the value in c) but can also be the same]</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r>
                <a:rPr lang="en-US" sz="1100" b="0" i="0" baseline="0">
                  <a:solidFill>
                    <a:srgbClr val="FF0000"/>
                  </a:solidFill>
                  <a:effectLst/>
                  <a:latin typeface="+mn-lt"/>
                  <a:ea typeface="+mn-ea"/>
                  <a:cs typeface="+mn-cs"/>
                </a:rPr>
                <a:t>When solving the model using "GRG nonlinear"-algorithm with a starting solution of all zeros, the optimal objective function value is 188174.76 $</a:t>
              </a:r>
              <a:endParaRPr lang="en-US">
                <a:solidFill>
                  <a:srgbClr val="FF0000"/>
                </a:solidFill>
                <a:effectLst/>
              </a:endParaRPr>
            </a:p>
          </xdr:txBody>
        </xdr:sp>
      </mc:Choice>
      <mc:Fallback xmlns="">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186" y="370376"/>
              <a:ext cx="9539288" cy="807836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baseline="0"/>
                <a:t>Transportation problem with non-linear costs (6 pts)</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P&amp;T company produces canned peas.</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Peas are prepared at </a:t>
              </a:r>
              <a:r>
                <a:rPr lang="en-US" sz="1100" b="1" i="0">
                  <a:solidFill>
                    <a:schemeClr val="tx1"/>
                  </a:solidFill>
                  <a:effectLst/>
                  <a:latin typeface="+mn-lt"/>
                  <a:ea typeface="+mn-ea"/>
                  <a:cs typeface="+mn-cs"/>
                </a:rPr>
                <a:t>three canneries </a:t>
              </a:r>
              <a:r>
                <a:rPr lang="en-US" sz="1100" b="0" i="0">
                  <a:solidFill>
                    <a:schemeClr val="tx1"/>
                  </a:solidFill>
                  <a:effectLst/>
                  <a:latin typeface="+mn-lt"/>
                  <a:ea typeface="+mn-ea"/>
                  <a:cs typeface="+mn-cs"/>
                </a:rPr>
                <a:t>and shipped by truck to </a:t>
              </a:r>
              <a:r>
                <a:rPr lang="en-US" sz="1100" b="1" i="0">
                  <a:solidFill>
                    <a:schemeClr val="tx1"/>
                  </a:solidFill>
                  <a:effectLst/>
                  <a:latin typeface="+mn-lt"/>
                  <a:ea typeface="+mn-ea"/>
                  <a:cs typeface="+mn-cs"/>
                </a:rPr>
                <a:t>four warehouses.</a:t>
              </a:r>
              <a:endParaRPr lang="en-US" sz="1100" b="1"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company has started a project that seeks to </a:t>
              </a:r>
              <a:r>
                <a:rPr lang="en-US" sz="1100" b="1" i="0" baseline="0">
                  <a:solidFill>
                    <a:schemeClr val="tx1"/>
                  </a:solidFill>
                  <a:effectLst/>
                  <a:latin typeface="+mn-lt"/>
                  <a:ea typeface="+mn-ea"/>
                  <a:cs typeface="+mn-cs"/>
                </a:rPr>
                <a:t>reduce transportation costs</a:t>
              </a:r>
              <a:r>
                <a:rPr lang="en-US" sz="1100" b="0" i="0" baseline="0">
                  <a:solidFill>
                    <a:schemeClr val="tx1"/>
                  </a:solidFill>
                  <a:effectLst/>
                  <a:latin typeface="+mn-lt"/>
                  <a:ea typeface="+mn-ea"/>
                  <a:cs typeface="+mn-cs"/>
                </a:rPr>
                <a:t>. The current monthly distribution of peas, which meets warehouse demands (</a:t>
              </a:r>
              <a:r>
                <a:rPr lang="en-US" sz="1100" b="0" i="0" baseline="0">
                  <a:solidFill>
                    <a:schemeClr val="tx1"/>
                  </a:solidFill>
                  <a:effectLst/>
                  <a:latin typeface="Cambria Math" panose="02040503050406030204" pitchFamily="18" charset="0"/>
                  <a:ea typeface="+mn-ea"/>
                  <a:cs typeface="+mn-cs"/>
                </a:rPr>
                <a:t>𝑤_𝑗) </a:t>
              </a:r>
              <a:r>
                <a:rPr lang="en-US" sz="1100" b="0" i="0" baseline="0">
                  <a:solidFill>
                    <a:schemeClr val="tx1"/>
                  </a:solidFill>
                  <a:effectLst/>
                  <a:latin typeface="+mn-lt"/>
                  <a:ea typeface="+mn-ea"/>
                  <a:cs typeface="+mn-cs"/>
                </a:rPr>
                <a:t>and consumes production capacities of canneries (</a:t>
              </a:r>
              <a:r>
                <a:rPr lang="en-US" sz="1100" b="0" i="0" baseline="0">
                  <a:solidFill>
                    <a:schemeClr val="tx1"/>
                  </a:solidFill>
                  <a:effectLst/>
                  <a:latin typeface="Cambria Math" panose="02040503050406030204" pitchFamily="18" charset="0"/>
                  <a:ea typeface="+mn-ea"/>
                  <a:cs typeface="+mn-cs"/>
                </a:rPr>
                <a:t>𝑐_𝑖</a:t>
              </a:r>
              <a:r>
                <a:rPr lang="en-US" sz="1100" b="0" i="0" baseline="0">
                  <a:solidFill>
                    <a:schemeClr val="tx1"/>
                  </a:solidFill>
                  <a:effectLst/>
                  <a:latin typeface="+mn-lt"/>
                  <a:ea typeface="+mn-ea"/>
                  <a:cs typeface="+mn-cs"/>
                </a:rPr>
                <a:t>), is presented in Table 1. </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As a part of the project, the company has collected data on the transportation distances between the canneries and the warehouses (Table 2). They have also looked at historical data on shipping costs, and noticed that the single truck cost per kilometer on a particular route increases if a lot of peas are transported along that route. It is suspected that P&amp;T is such a large player that its use of the trucking capacity affects prices. Specifically, P&amp;T has found that the regression model </a:t>
              </a:r>
            </a:p>
            <a:p>
              <a:endParaRPr lang="en-US" sz="1100" b="0" i="0" baseline="0">
                <a:solidFill>
                  <a:schemeClr val="tx1"/>
                </a:solidFill>
                <a:effectLst/>
                <a:latin typeface="+mn-lt"/>
                <a:ea typeface="+mn-ea"/>
                <a:cs typeface="+mn-cs"/>
              </a:endParaRPr>
            </a:p>
            <a:p>
              <a:pPr/>
              <a:r>
                <a:rPr lang="en-US" sz="1100" b="0" i="0" baseline="0">
                  <a:solidFill>
                    <a:schemeClr val="tx1"/>
                  </a:solidFill>
                  <a:effectLst/>
                  <a:latin typeface="Cambria Math" panose="02040503050406030204" pitchFamily="18" charset="0"/>
                  <a:ea typeface="+mn-ea"/>
                  <a:cs typeface="+mn-cs"/>
                </a:rPr>
                <a:t>[𝑐𝑜𝑠𝑡 𝑜𝑓 𝑎 𝑠𝑖𝑛𝑔𝑙𝑒 𝑡𝑟𝑢𝑐𝑘 𝑝𝑒𝑟 𝑘𝑚 ]=𝑎×[# 𝑜𝑓 𝑡𝑟𝑢𝑐𝑘𝑠 𝑜𝑛 𝑡ℎ𝑒 𝑟𝑜𝑢𝑡𝑒]+𝑏 </a:t>
              </a:r>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fits the historical data well when coefficients </a:t>
              </a:r>
              <a:r>
                <a:rPr lang="en-US" sz="1100" b="0" i="0" baseline="0">
                  <a:solidFill>
                    <a:schemeClr val="tx1"/>
                  </a:solidFill>
                  <a:effectLst/>
                  <a:latin typeface="Cambria Math" panose="02040503050406030204" pitchFamily="18" charset="0"/>
                  <a:ea typeface="+mn-ea"/>
                  <a:cs typeface="+mn-cs"/>
                </a:rPr>
                <a:t>𝑎</a:t>
              </a:r>
              <a:r>
                <a:rPr lang="en-US" sz="1100" b="0" i="0" baseline="0">
                  <a:solidFill>
                    <a:schemeClr val="tx1"/>
                  </a:solidFill>
                  <a:effectLst/>
                  <a:latin typeface="+mn-lt"/>
                  <a:ea typeface="+mn-ea"/>
                  <a:cs typeface="+mn-cs"/>
                </a:rPr>
                <a:t> and </a:t>
              </a:r>
              <a:r>
                <a:rPr lang="en-US" sz="1100" b="0" i="0" baseline="0">
                  <a:solidFill>
                    <a:schemeClr val="tx1"/>
                  </a:solidFill>
                  <a:effectLst/>
                  <a:latin typeface="Cambria Math" panose="02040503050406030204" pitchFamily="18" charset="0"/>
                  <a:ea typeface="+mn-ea"/>
                  <a:cs typeface="+mn-cs"/>
                </a:rPr>
                <a:t>𝑏</a:t>
              </a:r>
              <a:r>
                <a:rPr lang="en-US" sz="1100" b="0" i="0" baseline="0">
                  <a:solidFill>
                    <a:schemeClr val="tx1"/>
                  </a:solidFill>
                  <a:effectLst/>
                  <a:latin typeface="+mn-lt"/>
                  <a:ea typeface="+mn-ea"/>
                  <a:cs typeface="+mn-cs"/>
                </a:rPr>
                <a:t> have the values presented in Table 3.</a:t>
              </a: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a) Mathematically formulate an NLP model to minimize transportation costs so that demands are satisfied and capacities are not exceeded. Use the notation </a:t>
              </a:r>
              <a:r>
                <a:rPr lang="en-US" sz="1100" b="0" i="0" baseline="0">
                  <a:solidFill>
                    <a:schemeClr val="tx1"/>
                  </a:solidFill>
                  <a:effectLst/>
                  <a:latin typeface="Cambria Math" panose="02040503050406030204" pitchFamily="18" charset="0"/>
                  <a:ea typeface="+mn-ea"/>
                  <a:cs typeface="+mn-cs"/>
                </a:rPr>
                <a:t>𝑥_𝑖𝑗</a:t>
              </a:r>
              <a:r>
                <a:rPr lang="en-US" sz="1100" baseline="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𝑖∈{1,…,3}, 𝑗∈{1,…,4}</a:t>
              </a:r>
              <a:r>
                <a:rPr lang="en-US" sz="1100" baseline="0">
                  <a:solidFill>
                    <a:schemeClr val="tx1"/>
                  </a:solidFill>
                  <a:effectLst/>
                  <a:latin typeface="+mn-lt"/>
                  <a:ea typeface="+mn-ea"/>
                  <a:cs typeface="+mn-cs"/>
                </a:rPr>
                <a:t>, for the decision variables representing the transportation volumes (in number of trucks). For the fixed parameters use, </a:t>
              </a:r>
              <a:r>
                <a:rPr lang="en-US" sz="1100" b="0" i="0" baseline="0">
                  <a:solidFill>
                    <a:schemeClr val="tx1"/>
                  </a:solidFill>
                  <a:effectLst/>
                  <a:latin typeface="+mn-lt"/>
                  <a:ea typeface="+mn-ea"/>
                  <a:cs typeface="+mn-cs"/>
                </a:rPr>
                <a:t>in addition to </a:t>
              </a:r>
              <a:r>
                <a:rPr lang="en-US" sz="1100" b="0" i="0" baseline="0">
                  <a:solidFill>
                    <a:schemeClr val="tx1"/>
                  </a:solidFill>
                  <a:effectLst/>
                  <a:latin typeface="Cambria Math" panose="02040503050406030204" pitchFamily="18" charset="0"/>
                  <a:ea typeface="+mn-ea"/>
                  <a:cs typeface="+mn-cs"/>
                </a:rPr>
                <a:t>𝑎</a:t>
              </a:r>
              <a:r>
                <a:rPr lang="en-US" sz="1100" b="0" i="0" baseline="0">
                  <a:solidFill>
                    <a:schemeClr val="tx1"/>
                  </a:solidFill>
                  <a:effectLst/>
                  <a:latin typeface="+mn-lt"/>
                  <a:ea typeface="+mn-ea"/>
                  <a:cs typeface="+mn-cs"/>
                </a:rPr>
                <a:t> and </a:t>
              </a:r>
              <a:r>
                <a:rPr lang="en-US" sz="1100" b="0" i="0" baseline="0">
                  <a:solidFill>
                    <a:schemeClr val="tx1"/>
                  </a:solidFill>
                  <a:effectLst/>
                  <a:latin typeface="Cambria Math" panose="02040503050406030204" pitchFamily="18" charset="0"/>
                  <a:ea typeface="+mn-ea"/>
                  <a:cs typeface="+mn-cs"/>
                </a:rPr>
                <a:t>𝑏</a:t>
              </a:r>
              <a:r>
                <a:rPr lang="en-US" sz="1100" b="0" i="0" baseline="0">
                  <a:solidFill>
                    <a:schemeClr val="tx1"/>
                  </a:solidFill>
                  <a:effectLst/>
                  <a:latin typeface="+mn-lt"/>
                  <a:ea typeface="+mn-ea"/>
                  <a:cs typeface="+mn-cs"/>
                </a:rPr>
                <a:t>, the following symbols: </a:t>
              </a:r>
              <a:r>
                <a:rPr lang="en-US" sz="1100" baseline="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𝑑_𝑖𝑗</a:t>
              </a:r>
              <a:r>
                <a:rPr lang="en-US" sz="1100" baseline="0">
                  <a:solidFill>
                    <a:schemeClr val="tx1"/>
                  </a:solidFill>
                  <a:effectLst/>
                  <a:latin typeface="+mn-lt"/>
                  <a:ea typeface="+mn-ea"/>
                  <a:cs typeface="+mn-cs"/>
                </a:rPr>
                <a:t> for distances, </a:t>
              </a:r>
              <a:r>
                <a:rPr lang="en-US" sz="1100" b="0" i="0" baseline="0">
                  <a:solidFill>
                    <a:schemeClr val="tx1"/>
                  </a:solidFill>
                  <a:effectLst/>
                  <a:latin typeface="Cambria Math" panose="02040503050406030204" pitchFamily="18" charset="0"/>
                  <a:ea typeface="+mn-ea"/>
                  <a:cs typeface="+mn-cs"/>
                </a:rPr>
                <a:t>𝑐_𝑖</a:t>
              </a:r>
              <a:r>
                <a:rPr lang="en-US" sz="1100" baseline="0">
                  <a:solidFill>
                    <a:schemeClr val="tx1"/>
                  </a:solidFill>
                  <a:effectLst/>
                  <a:latin typeface="+mn-lt"/>
                  <a:ea typeface="+mn-ea"/>
                  <a:cs typeface="+mn-cs"/>
                </a:rPr>
                <a:t> for cannery capacities and </a:t>
              </a:r>
              <a:r>
                <a:rPr lang="en-US" sz="1100" b="0" i="0" baseline="0">
                  <a:solidFill>
                    <a:schemeClr val="tx1"/>
                  </a:solidFill>
                  <a:effectLst/>
                  <a:latin typeface="Cambria Math" panose="02040503050406030204" pitchFamily="18" charset="0"/>
                  <a:ea typeface="+mn-ea"/>
                  <a:cs typeface="+mn-cs"/>
                </a:rPr>
                <a:t>𝑤_𝑗</a:t>
              </a:r>
              <a:r>
                <a:rPr lang="en-US" sz="1100" baseline="0">
                  <a:solidFill>
                    <a:schemeClr val="tx1"/>
                  </a:solidFill>
                  <a:effectLst/>
                  <a:latin typeface="+mn-lt"/>
                  <a:ea typeface="+mn-ea"/>
                  <a:cs typeface="+mn-cs"/>
                </a:rPr>
                <a:t> for warehouse demands. (2p)</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solidFill>
                <a:effectLst/>
                <a:latin typeface="+mn-lt"/>
                <a:ea typeface="+mn-ea"/>
                <a:cs typeface="+mn-cs"/>
              </a:endParaRPr>
            </a:p>
            <a:p>
              <a:pPr algn="l"/>
              <a:r>
                <a:rPr lang="en-US" sz="1100" b="1" i="0" u="sng">
                  <a:solidFill>
                    <a:srgbClr val="FF0000"/>
                  </a:solidFill>
                  <a:effectLst/>
                  <a:latin typeface="+mn-lt"/>
                  <a:ea typeface="+mn-ea"/>
                  <a:cs typeface="+mn-cs"/>
                </a:rPr>
                <a:t>Decision variables</a:t>
              </a:r>
              <a:r>
                <a:rPr lang="en-US" sz="1100" b="0" i="0">
                  <a:solidFill>
                    <a:srgbClr val="FF0000"/>
                  </a:solidFill>
                  <a:effectLst/>
                  <a:latin typeface="+mn-lt"/>
                  <a:ea typeface="+mn-ea"/>
                  <a:cs typeface="+mn-cs"/>
                </a:rPr>
                <a:t>: </a:t>
              </a:r>
              <a:r>
                <a:rPr lang="en-US" sz="1100" b="0" i="0" baseline="0">
                  <a:solidFill>
                    <a:srgbClr val="FF0000"/>
                  </a:solidFill>
                  <a:effectLst/>
                  <a:latin typeface="Cambria Math" panose="02040503050406030204" pitchFamily="18" charset="0"/>
                  <a:ea typeface="+mn-ea"/>
                  <a:cs typeface="+mn-cs"/>
                </a:rPr>
                <a:t>𝑥_𝑖𝑗</a:t>
              </a:r>
              <a:r>
                <a:rPr lang="en-US" sz="1100" b="0" i="0">
                  <a:solidFill>
                    <a:srgbClr val="FF0000"/>
                  </a:solidFill>
                  <a:effectLst/>
                  <a:latin typeface="+mn-lt"/>
                  <a:ea typeface="+mn-ea"/>
                  <a:cs typeface="+mn-cs"/>
                </a:rPr>
                <a:t> is the number of trucks (transportation volumes)</a:t>
              </a:r>
              <a:r>
                <a:rPr lang="en-US" sz="1100" b="0" i="0" baseline="0">
                  <a:solidFill>
                    <a:srgbClr val="FF0000"/>
                  </a:solidFill>
                  <a:effectLst/>
                  <a:latin typeface="+mn-lt"/>
                  <a:ea typeface="+mn-ea"/>
                  <a:cs typeface="+mn-cs"/>
                </a:rPr>
                <a:t> moved from Cannery i to Warehouse j (</a:t>
              </a:r>
              <a:r>
                <a:rPr lang="en-US" sz="1100" b="0" i="0">
                  <a:solidFill>
                    <a:srgbClr val="FF0000"/>
                  </a:solidFill>
                  <a:effectLst/>
                  <a:latin typeface="Cambria Math" panose="02040503050406030204" pitchFamily="18" charset="0"/>
                  <a:ea typeface="+mn-ea"/>
                  <a:cs typeface="+mn-cs"/>
                </a:rPr>
                <a:t>i∈{1,…,3}, j∈{1,…,4}</a:t>
              </a:r>
              <a:r>
                <a:rPr lang="en-US" sz="1100" b="0" i="0">
                  <a:solidFill>
                    <a:srgbClr val="FF0000"/>
                  </a:solidFill>
                  <a:effectLst/>
                  <a:latin typeface="+mn-lt"/>
                  <a:ea typeface="+mn-ea"/>
                  <a:cs typeface="+mn-cs"/>
                </a:rPr>
                <a:t>)</a:t>
              </a:r>
            </a:p>
            <a:p>
              <a:pPr algn="l"/>
              <a:endParaRPr lang="en-US" sz="1100" b="0" i="0">
                <a:solidFill>
                  <a:srgbClr val="FF0000"/>
                </a:solidFill>
                <a:effectLst/>
                <a:latin typeface="+mn-lt"/>
                <a:ea typeface="+mn-ea"/>
                <a:cs typeface="+mn-cs"/>
              </a:endParaRPr>
            </a:p>
            <a:p>
              <a:pPr algn="l"/>
              <a:r>
                <a:rPr lang="en-US" sz="1100" b="1" i="0" u="sng">
                  <a:solidFill>
                    <a:srgbClr val="FF0000"/>
                  </a:solidFill>
                  <a:effectLst/>
                  <a:latin typeface="+mn-lt"/>
                  <a:ea typeface="+mn-ea"/>
                  <a:cs typeface="+mn-cs"/>
                </a:rPr>
                <a:t>Parameters: </a:t>
              </a:r>
            </a:p>
            <a:p>
              <a:pPr algn="l"/>
              <a:r>
                <a:rPr lang="en-US" sz="1100" b="0" i="0">
                  <a:solidFill>
                    <a:srgbClr val="FF0000"/>
                  </a:solidFill>
                  <a:effectLst/>
                  <a:latin typeface="Cambria Math" panose="02040503050406030204" pitchFamily="18" charset="0"/>
                  <a:ea typeface="+mn-ea"/>
                  <a:cs typeface="+mn-cs"/>
                </a:rPr>
                <a:t>d_ij</a:t>
              </a:r>
              <a:r>
                <a:rPr lang="en-US" sz="1100" i="0" baseline="0">
                  <a:solidFill>
                    <a:srgbClr val="FF0000"/>
                  </a:solidFill>
                  <a:effectLst/>
                  <a:latin typeface="+mn-lt"/>
                  <a:ea typeface="+mn-ea"/>
                  <a:cs typeface="+mn-cs"/>
                </a:rPr>
                <a:t> is the distance between Cannery i to Warehouse j</a:t>
              </a:r>
            </a:p>
            <a:p>
              <a:pPr algn="l"/>
              <a:r>
                <a:rPr lang="en-US" sz="1100" b="0" i="0" baseline="0">
                  <a:solidFill>
                    <a:srgbClr val="FF0000"/>
                  </a:solidFill>
                  <a:effectLst/>
                  <a:latin typeface="Cambria Math" panose="02040503050406030204" pitchFamily="18" charset="0"/>
                  <a:ea typeface="+mn-ea"/>
                  <a:cs typeface="+mn-cs"/>
                </a:rPr>
                <a:t>c_i</a:t>
              </a:r>
              <a:r>
                <a:rPr lang="en-US" sz="1100" i="0" baseline="0">
                  <a:solidFill>
                    <a:srgbClr val="FF0000"/>
                  </a:solidFill>
                  <a:effectLst/>
                  <a:latin typeface="+mn-lt"/>
                  <a:ea typeface="+mn-ea"/>
                  <a:cs typeface="+mn-cs"/>
                </a:rPr>
                <a:t> is the capacity of Cannery i</a:t>
              </a:r>
            </a:p>
            <a:p>
              <a:pPr algn="l"/>
              <a:r>
                <a:rPr lang="en-US" sz="1100" b="0" i="0" baseline="0">
                  <a:solidFill>
                    <a:srgbClr val="FF0000"/>
                  </a:solidFill>
                  <a:effectLst/>
                  <a:latin typeface="Cambria Math" panose="02040503050406030204" pitchFamily="18" charset="0"/>
                  <a:ea typeface="+mn-ea"/>
                  <a:cs typeface="+mn-cs"/>
                </a:rPr>
                <a:t>w_j</a:t>
              </a:r>
              <a:r>
                <a:rPr lang="en-US" sz="1100" i="0" baseline="0">
                  <a:solidFill>
                    <a:srgbClr val="FF0000"/>
                  </a:solidFill>
                  <a:effectLst/>
                  <a:latin typeface="+mn-lt"/>
                  <a:ea typeface="+mn-ea"/>
                  <a:cs typeface="+mn-cs"/>
                </a:rPr>
                <a:t> is the demand of Warehouse j</a:t>
              </a:r>
            </a:p>
            <a:p>
              <a:pPr algn="l"/>
              <a:endParaRPr lang="en-US" sz="1100" b="0" i="0" baseline="0">
                <a:solidFill>
                  <a:srgbClr val="FF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i="0" u="sng" baseline="0">
                  <a:solidFill>
                    <a:srgbClr val="FF0000"/>
                  </a:solidFill>
                  <a:effectLst/>
                  <a:latin typeface="+mn-lt"/>
                  <a:ea typeface="+mn-ea"/>
                  <a:cs typeface="+mn-cs"/>
                </a:rPr>
                <a:t>Objective function: </a:t>
              </a:r>
              <a:r>
                <a:rPr lang="en-US" sz="1100" b="0" i="0">
                  <a:solidFill>
                    <a:srgbClr val="FF0000"/>
                  </a:solidFill>
                  <a:effectLst/>
                  <a:latin typeface="Cambria Math" panose="02040503050406030204" pitchFamily="18" charset="0"/>
                  <a:ea typeface="+mn-ea"/>
                  <a:cs typeface="+mn-cs"/>
                </a:rPr>
                <a:t>min</a:t>
              </a:r>
              <a:r>
                <a:rPr lang="en-US" sz="1100" b="1" i="0">
                  <a:solidFill>
                    <a:srgbClr val="FF0000"/>
                  </a:solidFill>
                  <a:effectLst/>
                  <a:latin typeface="Cambria Math" panose="02040503050406030204" pitchFamily="18" charset="0"/>
                  <a:ea typeface="+mn-ea"/>
                  <a:cs typeface="+mn-cs"/>
                </a:rPr>
                <a:t> </a:t>
              </a:r>
              <a:r>
                <a:rPr lang="en-US" sz="1100" b="0" i="0">
                  <a:solidFill>
                    <a:srgbClr val="FF0000"/>
                  </a:solidFill>
                  <a:effectLst/>
                  <a:latin typeface="Cambria Math" panose="02040503050406030204" pitchFamily="18" charset="0"/>
                  <a:ea typeface="+mn-ea"/>
                  <a:cs typeface="+mn-cs"/>
                </a:rPr>
                <a:t>a</a:t>
              </a:r>
              <a:r>
                <a:rPr lang="en-US" sz="1100" i="0">
                  <a:solidFill>
                    <a:srgbClr val="FF0000"/>
                  </a:solidFill>
                  <a:effectLst/>
                  <a:latin typeface="Cambria Math" panose="02040503050406030204" pitchFamily="18" charset="0"/>
                  <a:ea typeface="+mn-ea"/>
                  <a:cs typeface="+mn-cs"/>
                </a:rPr>
                <a:t>∑</a:t>
              </a:r>
              <a:r>
                <a:rPr lang="en-US" sz="1100" b="0" i="0">
                  <a:solidFill>
                    <a:srgbClr val="FF0000"/>
                  </a:solidFill>
                  <a:effectLst/>
                  <a:latin typeface="Cambria Math" panose="02040503050406030204" pitchFamily="18" charset="0"/>
                  <a:ea typeface="+mn-ea"/>
                  <a:cs typeface="+mn-cs"/>
                </a:rPr>
                <a:t>_(i=1)^3▒∑_(j=1)^4▒〖x_ij^2 d_ij 〗+b</a:t>
              </a:r>
              <a:r>
                <a:rPr lang="en-US" sz="1100" i="0">
                  <a:solidFill>
                    <a:srgbClr val="FF0000"/>
                  </a:solidFill>
                  <a:effectLst/>
                  <a:latin typeface="Cambria Math" panose="02040503050406030204" pitchFamily="18" charset="0"/>
                  <a:ea typeface="+mn-ea"/>
                  <a:cs typeface="+mn-cs"/>
                </a:rPr>
                <a:t>∑</a:t>
              </a:r>
              <a:r>
                <a:rPr lang="en-US" sz="1100" b="0" i="0">
                  <a:solidFill>
                    <a:srgbClr val="FF0000"/>
                  </a:solidFill>
                  <a:effectLst/>
                  <a:latin typeface="Cambria Math" panose="02040503050406030204" pitchFamily="18" charset="0"/>
                  <a:ea typeface="+mn-ea"/>
                  <a:cs typeface="+mn-cs"/>
                </a:rPr>
                <a:t>_(i=1)^3▒∑_(j=1)^4▒〖x_ij d_ij 〗</a:t>
              </a:r>
              <a:endParaRPr lang="en-US" sz="1100" i="0">
                <a:solidFill>
                  <a:srgbClr val="FF0000"/>
                </a:solidFill>
                <a:effectLst/>
                <a:latin typeface="+mn-lt"/>
              </a:endParaRPr>
            </a:p>
            <a:p>
              <a:pPr algn="l"/>
              <a:endParaRPr lang="en-US" sz="1100" b="0" i="0">
                <a:solidFill>
                  <a:srgbClr val="FF0000"/>
                </a:solidFill>
                <a:effectLst/>
                <a:latin typeface="+mn-lt"/>
                <a:ea typeface="+mn-ea"/>
                <a:cs typeface="+mn-cs"/>
              </a:endParaRPr>
            </a:p>
            <a:p>
              <a:pPr algn="l"/>
              <a:r>
                <a:rPr lang="en-US" sz="1100" b="1" i="0" u="sng">
                  <a:solidFill>
                    <a:srgbClr val="FF0000"/>
                  </a:solidFill>
                  <a:effectLst/>
                  <a:latin typeface="+mn-lt"/>
                  <a:ea typeface="+mn-ea"/>
                  <a:cs typeface="+mn-cs"/>
                </a:rPr>
                <a:t>Constraints:</a:t>
              </a:r>
            </a:p>
            <a:p>
              <a:pPr algn="l"/>
              <a:r>
                <a:rPr lang="en-US" sz="1100" b="0" i="0">
                  <a:solidFill>
                    <a:srgbClr val="FF0000"/>
                  </a:solidFill>
                  <a:effectLst/>
                  <a:latin typeface="+mn-lt"/>
                  <a:ea typeface="+mn-ea"/>
                  <a:cs typeface="+mn-cs"/>
                </a:rPr>
                <a:t>(1) </a:t>
              </a:r>
              <a:r>
                <a:rPr lang="en-US" sz="1100" i="0">
                  <a:solidFill>
                    <a:srgbClr val="FF0000"/>
                  </a:solidFill>
                  <a:effectLst/>
                  <a:latin typeface="Cambria Math" panose="02040503050406030204" pitchFamily="18" charset="0"/>
                  <a:ea typeface="+mn-ea"/>
                  <a:cs typeface="+mn-cs"/>
                </a:rPr>
                <a:t>∑</a:t>
              </a:r>
              <a:r>
                <a:rPr lang="en-US" sz="1100" b="0" i="0">
                  <a:solidFill>
                    <a:srgbClr val="FF0000"/>
                  </a:solidFill>
                  <a:effectLst/>
                  <a:latin typeface="Cambria Math" panose="02040503050406030204" pitchFamily="18" charset="0"/>
                  <a:ea typeface="+mn-ea"/>
                  <a:cs typeface="+mn-cs"/>
                </a:rPr>
                <a:t>_(j=1)^4▒x_ij ≤s_i</a:t>
              </a:r>
              <a:r>
                <a:rPr lang="en-US" sz="1100" b="0" i="0">
                  <a:solidFill>
                    <a:srgbClr val="FF0000"/>
                  </a:solidFill>
                  <a:effectLst/>
                  <a:latin typeface="+mn-lt"/>
                  <a:ea typeface="+mn-ea"/>
                  <a:cs typeface="+mn-cs"/>
                </a:rPr>
                <a:t> for each </a:t>
              </a:r>
              <a:r>
                <a:rPr lang="en-US" sz="1100" i="0" baseline="0">
                  <a:solidFill>
                    <a:srgbClr val="FF0000"/>
                  </a:solidFill>
                  <a:effectLst/>
                  <a:latin typeface="Cambria Math" panose="02040503050406030204" pitchFamily="18" charset="0"/>
                  <a:ea typeface="+mn-ea"/>
                  <a:cs typeface="+mn-cs"/>
                </a:rPr>
                <a:t>"i</a:t>
              </a:r>
              <a:r>
                <a:rPr lang="en-US" sz="1100" b="0" i="0" baseline="0">
                  <a:solidFill>
                    <a:srgbClr val="FF0000"/>
                  </a:solidFill>
                  <a:effectLst/>
                  <a:latin typeface="Cambria Math" panose="02040503050406030204" pitchFamily="18" charset="0"/>
                  <a:ea typeface="+mn-ea"/>
                  <a:cs typeface="+mn-cs"/>
                </a:rPr>
                <a:t>"</a:t>
              </a:r>
              <a:r>
                <a:rPr lang="en-US" sz="1100" b="0" i="0">
                  <a:solidFill>
                    <a:srgbClr val="FF0000"/>
                  </a:solidFill>
                  <a:effectLst/>
                  <a:latin typeface="Cambria Math" panose="02040503050406030204" pitchFamily="18" charset="0"/>
                  <a:ea typeface="+mn-ea"/>
                  <a:cs typeface="+mn-cs"/>
                </a:rPr>
                <a:t> ∈{1,2,3}</a:t>
              </a:r>
              <a:r>
                <a:rPr lang="en-US" sz="1100" b="0" i="0">
                  <a:solidFill>
                    <a:srgbClr val="FF0000"/>
                  </a:solidFill>
                  <a:effectLst/>
                  <a:latin typeface="+mn-lt"/>
                  <a:ea typeface="+mn-ea"/>
                  <a:cs typeface="+mn-cs"/>
                </a:rPr>
                <a:t> 	(Cannery</a:t>
              </a:r>
              <a:r>
                <a:rPr lang="en-US" sz="1100" b="0" i="0" baseline="0">
                  <a:solidFill>
                    <a:srgbClr val="FF0000"/>
                  </a:solidFill>
                  <a:effectLst/>
                  <a:latin typeface="+mn-lt"/>
                  <a:ea typeface="+mn-ea"/>
                  <a:cs typeface="+mn-cs"/>
                </a:rPr>
                <a:t> capacity constraint)</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i="0" baseline="0">
                  <a:solidFill>
                    <a:srgbClr val="FF0000"/>
                  </a:solidFill>
                  <a:effectLst/>
                  <a:latin typeface="+mn-lt"/>
                  <a:ea typeface="+mn-ea"/>
                  <a:cs typeface="+mn-cs"/>
                </a:rPr>
                <a:t>(2) </a:t>
              </a:r>
              <a:r>
                <a:rPr lang="en-US" sz="1100" i="0">
                  <a:solidFill>
                    <a:srgbClr val="FF0000"/>
                  </a:solidFill>
                  <a:effectLst/>
                  <a:latin typeface="Cambria Math" panose="02040503050406030204" pitchFamily="18" charset="0"/>
                  <a:ea typeface="+mn-ea"/>
                  <a:cs typeface="+mn-cs"/>
                </a:rPr>
                <a:t>∑</a:t>
              </a:r>
              <a:r>
                <a:rPr lang="en-US" sz="1100" b="0" i="0">
                  <a:solidFill>
                    <a:srgbClr val="FF0000"/>
                  </a:solidFill>
                  <a:effectLst/>
                  <a:latin typeface="Cambria Math" panose="02040503050406030204" pitchFamily="18" charset="0"/>
                  <a:ea typeface="+mn-ea"/>
                  <a:cs typeface="+mn-cs"/>
                </a:rPr>
                <a:t>_(i=1)^3▒x_ij =d_j</a:t>
              </a:r>
              <a:r>
                <a:rPr lang="en-US" sz="1100" b="0" i="0">
                  <a:solidFill>
                    <a:srgbClr val="FF0000"/>
                  </a:solidFill>
                  <a:effectLst/>
                  <a:latin typeface="+mn-lt"/>
                  <a:ea typeface="+mn-ea"/>
                  <a:cs typeface="+mn-cs"/>
                </a:rPr>
                <a:t> </a:t>
              </a:r>
              <a:r>
                <a:rPr lang="en-US" sz="1100" i="0">
                  <a:solidFill>
                    <a:srgbClr val="FF0000"/>
                  </a:solidFill>
                  <a:effectLst/>
                  <a:latin typeface="Cambria Math" panose="02040503050406030204" pitchFamily="18" charset="0"/>
                  <a:ea typeface="+mn-ea"/>
                  <a:cs typeface="+mn-cs"/>
                </a:rPr>
                <a:t>"for each </a:t>
              </a:r>
              <a:r>
                <a:rPr lang="en-US" sz="1100" b="0" i="0">
                  <a:solidFill>
                    <a:srgbClr val="FF0000"/>
                  </a:solidFill>
                  <a:effectLst/>
                  <a:latin typeface="Cambria Math" panose="02040503050406030204" pitchFamily="18" charset="0"/>
                  <a:ea typeface="+mn-ea"/>
                  <a:cs typeface="+mn-cs"/>
                </a:rPr>
                <a:t>" j∈{1,2,3,4}  </a:t>
              </a:r>
              <a:r>
                <a:rPr lang="en-US" sz="1100" b="0" i="0">
                  <a:solidFill>
                    <a:srgbClr val="FF0000"/>
                  </a:solidFill>
                  <a:effectLst/>
                  <a:latin typeface="+mn-lt"/>
                  <a:ea typeface="+mn-ea"/>
                  <a:cs typeface="+mn-cs"/>
                </a:rPr>
                <a:t>	(Warehouse demand constraint)</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i="0">
                  <a:solidFill>
                    <a:srgbClr val="FF0000"/>
                  </a:solidFill>
                  <a:effectLst/>
                  <a:latin typeface="+mn-lt"/>
                  <a:ea typeface="+mn-ea"/>
                  <a:cs typeface="+mn-cs"/>
                </a:rPr>
                <a:t>Non-negativity: </a:t>
              </a:r>
              <a:r>
                <a:rPr lang="en-US" sz="1100" b="0" i="0" baseline="0">
                  <a:solidFill>
                    <a:srgbClr val="FF0000"/>
                  </a:solidFill>
                  <a:effectLst/>
                  <a:latin typeface="Cambria Math" panose="02040503050406030204" pitchFamily="18" charset="0"/>
                  <a:ea typeface="+mn-ea"/>
                  <a:cs typeface="+mn-cs"/>
                </a:rPr>
                <a:t>𝑥_𝑖𝑗</a:t>
              </a:r>
              <a:r>
                <a:rPr lang="en-US" sz="1100" b="0" i="0" baseline="0">
                  <a:solidFill>
                    <a:srgbClr val="FF0000"/>
                  </a:solidFill>
                  <a:effectLst/>
                  <a:latin typeface="+mn-lt"/>
                  <a:ea typeface="+mn-ea"/>
                  <a:cs typeface="+mn-cs"/>
                </a:rPr>
                <a:t> </a:t>
              </a:r>
              <a:r>
                <a:rPr lang="en-US" sz="1100" b="0" i="0" baseline="0">
                  <a:solidFill>
                    <a:srgbClr val="FF0000"/>
                  </a:solidFill>
                  <a:effectLst/>
                  <a:latin typeface="Cambria Math" panose="02040503050406030204" pitchFamily="18" charset="0"/>
                  <a:ea typeface="+mn-ea"/>
                  <a:cs typeface="+mn-cs"/>
                </a:rPr>
                <a:t>"</a:t>
              </a:r>
              <a:r>
                <a:rPr lang="en-US" sz="1100" b="0" i="0">
                  <a:solidFill>
                    <a:srgbClr val="FF0000"/>
                  </a:solidFill>
                  <a:effectLst/>
                  <a:latin typeface="Cambria Math" panose="02040503050406030204" pitchFamily="18" charset="0"/>
                  <a:ea typeface="+mn-ea"/>
                  <a:cs typeface="+mn-cs"/>
                </a:rPr>
                <a:t> "≥0</a:t>
              </a:r>
              <a:r>
                <a:rPr lang="en-US" sz="1100" b="0" i="1">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b="0">
                <a:solidFill>
                  <a:srgbClr val="FF0000"/>
                </a:solidFill>
                <a:effectLst/>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b) Implement a spreadsheet model (3p) [HINT: With the current distribution plan the transporation costs would be equal to $234137]</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c) Solve the model using "GRG nonlinear"-algorithm with the current plan as a starting solution (i.e. as values in the variable cells when opening solver) . Report the optimal objective function value. (0.5 p)</a:t>
              </a:r>
            </a:p>
            <a:p>
              <a:endParaRPr lang="en-US" sz="1100" b="0" i="0" baseline="0">
                <a:solidFill>
                  <a:schemeClr val="tx1"/>
                </a:solidFill>
                <a:effectLst/>
                <a:latin typeface="+mn-lt"/>
                <a:ea typeface="+mn-ea"/>
                <a:cs typeface="+mn-cs"/>
              </a:endParaRPr>
            </a:p>
            <a:p>
              <a:r>
                <a:rPr kumimoji="0" lang="en-US" sz="1100" b="0" i="0" u="none" strike="noStrike" kern="0" cap="none" spc="0" normalizeH="0" baseline="0" noProof="0">
                  <a:ln>
                    <a:noFill/>
                  </a:ln>
                  <a:solidFill>
                    <a:srgbClr val="FF0000"/>
                  </a:solidFill>
                  <a:effectLst/>
                  <a:uLnTx/>
                  <a:uFillTx/>
                  <a:latin typeface="+mn-lt"/>
                  <a:ea typeface="+mn-ea"/>
                  <a:cs typeface="+mn-cs"/>
                </a:rPr>
                <a:t>When solving</a:t>
              </a:r>
              <a:r>
                <a:rPr lang="en-US" sz="1100" b="0" i="0" baseline="0">
                  <a:solidFill>
                    <a:srgbClr val="FF0000"/>
                  </a:solidFill>
                  <a:effectLst/>
                  <a:latin typeface="+mn-lt"/>
                  <a:ea typeface="+mn-ea"/>
                  <a:cs typeface="+mn-cs"/>
                </a:rPr>
                <a:t> the model using "GRG nonlinear"-algorithm with the current plan as a starting solution, the optimal objective function value is </a:t>
              </a:r>
              <a:r>
                <a:rPr lang="en-US" sz="1100" b="0" i="0" u="none" strike="noStrike">
                  <a:solidFill>
                    <a:srgbClr val="FF0000"/>
                  </a:solidFill>
                  <a:effectLst/>
                  <a:latin typeface="+mn-lt"/>
                  <a:ea typeface="+mn-ea"/>
                  <a:cs typeface="+mn-cs"/>
                </a:rPr>
                <a:t>188177.11</a:t>
              </a:r>
              <a:r>
                <a:rPr lang="en-US" b="0">
                  <a:solidFill>
                    <a:srgbClr val="FF0000"/>
                  </a:solidFill>
                </a:rPr>
                <a:t> $ </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d) Solve the model using "GRG-nonlinear"-algorithm with a starting solution of all zeros. Report optimal objective function value (0.5 p) [HINT: this might differ from the value in c) but can also be the same]</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r>
                <a:rPr lang="en-US" sz="1100" b="0" i="0" baseline="0">
                  <a:solidFill>
                    <a:srgbClr val="FF0000"/>
                  </a:solidFill>
                  <a:effectLst/>
                  <a:latin typeface="+mn-lt"/>
                  <a:ea typeface="+mn-ea"/>
                  <a:cs typeface="+mn-cs"/>
                </a:rPr>
                <a:t>When solving the model using "GRG nonlinear"-algorithm with a starting solution of all zeros, the optimal objective function value is 188174.76 $</a:t>
              </a:r>
              <a:endParaRPr lang="en-US">
                <a:solidFill>
                  <a:srgbClr val="FF0000"/>
                </a:solidFill>
                <a:effectLst/>
              </a:endParaRPr>
            </a:p>
          </xdr:txBody>
        </xdr:sp>
      </mc:Fallback>
    </mc:AlternateContent>
    <xdr:clientData/>
  </xdr:oneCellAnchor>
  <xdr:oneCellAnchor>
    <xdr:from>
      <xdr:col>15</xdr:col>
      <xdr:colOff>347841</xdr:colOff>
      <xdr:row>1</xdr:row>
      <xdr:rowOff>189342</xdr:rowOff>
    </xdr:from>
    <xdr:ext cx="5038724" cy="4084708"/>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9892894" y="520210"/>
          <a:ext cx="5038724" cy="4084708"/>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endParaRPr lang="en-US" sz="1600" b="1" baseline="0"/>
        </a:p>
        <a:p>
          <a:pPr eaLnBrk="1" fontAlgn="auto" latinLnBrk="0" hangingPunct="1"/>
          <a:r>
            <a:rPr lang="en-US" sz="1100" b="1" baseline="0">
              <a:solidFill>
                <a:schemeClr val="tx1"/>
              </a:solidFill>
              <a:effectLst/>
              <a:latin typeface="+mn-lt"/>
              <a:ea typeface="+mn-ea"/>
              <a:cs typeface="+mn-cs"/>
            </a:rPr>
            <a:t>a) </a:t>
          </a:r>
          <a:r>
            <a:rPr lang="en-US" sz="1100" b="0" i="1" baseline="0">
              <a:solidFill>
                <a:schemeClr val="tx1"/>
              </a:solidFill>
              <a:effectLst/>
              <a:latin typeface="+mn-lt"/>
              <a:ea typeface="+mn-ea"/>
              <a:cs typeface="+mn-cs"/>
            </a:rPr>
            <a:t>Is the formulation reasonable? </a:t>
          </a:r>
          <a:r>
            <a:rPr lang="en-US" sz="1100" b="0" i="0" baseline="0">
              <a:solidFill>
                <a:schemeClr val="tx1"/>
              </a:solidFill>
              <a:effectLst/>
              <a:latin typeface="+mn-lt"/>
              <a:ea typeface="+mn-ea"/>
              <a:cs typeface="+mn-cs"/>
            </a:rPr>
            <a:t>(+0-2pts)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and correct. (Note that multiple equivalent formulations exist.) (2 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minor mistakes  (1pts)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major mistakes. (0.5pts)</a:t>
          </a:r>
          <a:endParaRPr lang="en-US">
            <a:effectLst/>
          </a:endParaRPr>
        </a:p>
        <a:p>
          <a:r>
            <a:rPr lang="en-US" sz="1100" b="0" i="0" baseline="0">
              <a:solidFill>
                <a:schemeClr val="tx1"/>
              </a:solidFill>
              <a:effectLst/>
              <a:latin typeface="+mn-lt"/>
              <a:ea typeface="+mn-ea"/>
              <a:cs typeface="+mn-cs"/>
            </a:rPr>
            <a:t>Completely unreasonable or no mathematical formulation given. (0 pts)</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r>
            <a:rPr lang="en-US" sz="1100" b="0" i="0">
              <a:solidFill>
                <a:schemeClr val="tx1"/>
              </a:solidFill>
              <a:effectLst/>
              <a:latin typeface="+mn-lt"/>
              <a:ea typeface="+mn-ea"/>
              <a:cs typeface="+mn-cs"/>
            </a:rPr>
            <a:t> </a:t>
          </a:r>
          <a:endParaRPr lang="en-US">
            <a:effectLst/>
          </a:endParaRPr>
        </a:p>
        <a:p>
          <a:pPr eaLnBrk="1" fontAlgn="auto" latinLnBrk="0" hangingPunct="1"/>
          <a:r>
            <a:rPr lang="en-US" sz="1100" b="1" i="0">
              <a:solidFill>
                <a:schemeClr val="tx1"/>
              </a:solidFill>
              <a:effectLst/>
              <a:latin typeface="+mn-lt"/>
              <a:ea typeface="+mn-ea"/>
              <a:cs typeface="+mn-cs"/>
            </a:rPr>
            <a:t>b) </a:t>
          </a:r>
          <a:r>
            <a:rPr lang="en-US" sz="1100" b="0" i="1" baseline="0">
              <a:solidFill>
                <a:schemeClr val="tx1"/>
              </a:solidFill>
              <a:effectLst/>
              <a:latin typeface="+mn-lt"/>
              <a:ea typeface="+mn-ea"/>
              <a:cs typeface="+mn-cs"/>
            </a:rPr>
            <a:t>Is the spreadsheet implementation reasonable? </a:t>
          </a:r>
          <a:r>
            <a:rPr lang="en-US" sz="1100" b="0" i="0" baseline="0">
              <a:solidFill>
                <a:schemeClr val="tx1"/>
              </a:solidFill>
              <a:effectLst/>
              <a:latin typeface="+mn-lt"/>
              <a:ea typeface="+mn-ea"/>
              <a:cs typeface="+mn-cs"/>
            </a:rPr>
            <a:t>(+0-3pts)</a:t>
          </a:r>
          <a:endParaRPr lang="en-US">
            <a:effectLst/>
          </a:endParaRPr>
        </a:p>
        <a:p>
          <a:pPr eaLnBrk="1" fontAlgn="auto" latinLnBrk="0" hangingPunct="1"/>
          <a:r>
            <a:rPr lang="en-US" sz="1100" b="0" i="0" baseline="0">
              <a:solidFill>
                <a:schemeClr val="tx1"/>
              </a:solidFill>
              <a:effectLst/>
              <a:latin typeface="+mn-lt"/>
              <a:ea typeface="+mn-ea"/>
              <a:cs typeface="+mn-cs"/>
            </a:rPr>
            <a:t>The variables are clearly named and the cell values correspond to the objective function and constraint coefficients. (3pt)</a:t>
          </a:r>
          <a:endParaRPr lang="en-US">
            <a:effectLst/>
          </a:endParaRPr>
        </a:p>
        <a:p>
          <a:pPr eaLnBrk="1" fontAlgn="auto" latinLnBrk="0" hangingPunct="1"/>
          <a:r>
            <a:rPr lang="en-US" sz="1100" b="0" i="0" baseline="0">
              <a:solidFill>
                <a:schemeClr val="tx1"/>
              </a:solidFill>
              <a:effectLst/>
              <a:latin typeface="+mn-lt"/>
              <a:ea typeface="+mn-ea"/>
              <a:cs typeface="+mn-cs"/>
            </a:rPr>
            <a:t>Small errors or not clearly names (2pt)</a:t>
          </a:r>
          <a:endParaRPr lang="en-US">
            <a:effectLst/>
          </a:endParaRPr>
        </a:p>
        <a:p>
          <a:pPr eaLnBrk="1" fontAlgn="auto" latinLnBrk="0" hangingPunct="1"/>
          <a:r>
            <a:rPr lang="en-US" sz="1100" b="0" i="0" baseline="0">
              <a:solidFill>
                <a:schemeClr val="tx1"/>
              </a:solidFill>
              <a:effectLst/>
              <a:latin typeface="+mn-lt"/>
              <a:ea typeface="+mn-ea"/>
              <a:cs typeface="+mn-cs"/>
            </a:rPr>
            <a:t>There are major errors in the spreadsheet implementation. (1pt)</a:t>
          </a:r>
          <a:endParaRPr lang="en-US">
            <a:effectLst/>
          </a:endParaRPr>
        </a:p>
        <a:p>
          <a:pPr eaLnBrk="1" fontAlgn="auto" latinLnBrk="0" hangingPunct="1"/>
          <a:r>
            <a:rPr lang="en-US" sz="1100" b="0" i="0" baseline="0">
              <a:solidFill>
                <a:schemeClr val="tx1"/>
              </a:solidFill>
              <a:effectLst/>
              <a:latin typeface="+mn-lt"/>
              <a:ea typeface="+mn-ea"/>
              <a:cs typeface="+mn-cs"/>
            </a:rPr>
            <a:t>No spreadsheet implementation given. (0 pts)</a:t>
          </a:r>
          <a:endParaRPr lang="en-US">
            <a:effectLst/>
          </a:endParaRPr>
        </a:p>
        <a:p>
          <a:pPr eaLnBrk="1" fontAlgn="auto" latinLnBrk="0" hangingPunct="1"/>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eaLnBrk="1" fontAlgn="auto" latinLnBrk="0" hangingPunct="1"/>
          <a:r>
            <a:rPr lang="en-US" sz="1100" b="1" i="0" u="none" strike="noStrike">
              <a:solidFill>
                <a:schemeClr val="tx1"/>
              </a:solidFill>
              <a:effectLst/>
              <a:latin typeface="+mn-lt"/>
              <a:ea typeface="+mn-ea"/>
              <a:cs typeface="+mn-cs"/>
            </a:rPr>
            <a:t>c) </a:t>
          </a:r>
          <a:r>
            <a:rPr lang="en-US" sz="1100" i="0">
              <a:solidFill>
                <a:schemeClr val="tx1"/>
              </a:solidFill>
              <a:effectLst/>
              <a:latin typeface="+mn-lt"/>
              <a:ea typeface="+mn-ea"/>
              <a:cs typeface="+mn-cs"/>
            </a:rPr>
            <a:t>Resonable value,</a:t>
          </a:r>
          <a:r>
            <a:rPr lang="en-US" sz="1100" i="0" baseline="0">
              <a:solidFill>
                <a:schemeClr val="tx1"/>
              </a:solidFill>
              <a:effectLst/>
              <a:latin typeface="+mn-lt"/>
              <a:ea typeface="+mn-ea"/>
              <a:cs typeface="+mn-cs"/>
            </a:rPr>
            <a:t> does not have to be correct as non-linear solver is not that good </a:t>
          </a:r>
          <a:r>
            <a:rPr lang="en-US" sz="1100" i="0">
              <a:solidFill>
                <a:schemeClr val="tx1"/>
              </a:solidFill>
              <a:effectLst/>
              <a:latin typeface="+mn-lt"/>
              <a:ea typeface="+mn-ea"/>
              <a:cs typeface="+mn-cs"/>
            </a:rPr>
            <a:t>(+0.5pt)</a:t>
          </a:r>
        </a:p>
        <a:p>
          <a:pPr eaLnBrk="1" fontAlgn="auto" latinLnBrk="0" hangingPunct="1"/>
          <a:endParaRPr lang="en-US">
            <a:effectLst/>
          </a:endParaRPr>
        </a:p>
        <a:p>
          <a:pPr eaLnBrk="1" fontAlgn="auto" latinLnBrk="0" hangingPunct="1"/>
          <a:r>
            <a:rPr lang="en-US" sz="1100" b="1" i="0" baseline="0">
              <a:solidFill>
                <a:schemeClr val="tx1"/>
              </a:solidFill>
              <a:effectLst/>
              <a:latin typeface="+mn-lt"/>
              <a:ea typeface="+mn-ea"/>
              <a:cs typeface="+mn-cs"/>
            </a:rPr>
            <a:t>d) </a:t>
          </a:r>
          <a:r>
            <a:rPr lang="en-US" sz="1100" i="0">
              <a:solidFill>
                <a:schemeClr val="tx1"/>
              </a:solidFill>
              <a:effectLst/>
              <a:latin typeface="+mn-lt"/>
              <a:ea typeface="+mn-ea"/>
              <a:cs typeface="+mn-cs"/>
            </a:rPr>
            <a:t>Resonable value,</a:t>
          </a:r>
          <a:r>
            <a:rPr lang="en-US" sz="1100" i="0" baseline="0">
              <a:solidFill>
                <a:schemeClr val="tx1"/>
              </a:solidFill>
              <a:effectLst/>
              <a:latin typeface="+mn-lt"/>
              <a:ea typeface="+mn-ea"/>
              <a:cs typeface="+mn-cs"/>
            </a:rPr>
            <a:t> does not have to be correct as non-linear solver is not that good </a:t>
          </a:r>
          <a:r>
            <a:rPr lang="en-US" sz="1100" b="0" i="0" baseline="0">
              <a:solidFill>
                <a:schemeClr val="tx1"/>
              </a:solidFill>
              <a:effectLst/>
              <a:latin typeface="+mn-lt"/>
              <a:ea typeface="+mn-ea"/>
              <a:cs typeface="+mn-cs"/>
            </a:rPr>
            <a:t>(+0.5pt)</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a:solidFill>
              <a:schemeClr val="tx1"/>
            </a:solidFill>
            <a:effectLst/>
            <a:latin typeface="+mn-lt"/>
            <a:ea typeface="+mn-ea"/>
            <a:cs typeface="+mn-cs"/>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61913</xdr:colOff>
      <xdr:row>1</xdr:row>
      <xdr:rowOff>127000</xdr:rowOff>
    </xdr:from>
    <xdr:ext cx="5391150" cy="8609061"/>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235095" y="454121"/>
              <a:ext cx="5391150" cy="8609061"/>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Non-linear location problem (4 pts)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Whale Oil Ltd. operates six offshore oilrigs. It is planning to build a service platform from which maintenance helicopters could serve the rigs, and needs to decide what would be the best location for the service platform to minimize</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annual flight costs. </a:t>
              </a:r>
              <a:r>
                <a:rPr lang="en-US" sz="1100" b="0" i="0">
                  <a:solidFill>
                    <a:schemeClr val="tx1"/>
                  </a:solidFill>
                  <a:effectLst/>
                  <a:latin typeface="+mn-lt"/>
                  <a:ea typeface="+mn-ea"/>
                  <a:cs typeface="+mn-cs"/>
                </a:rPr>
                <a:t>The locations of the rigs are given in the Table</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1</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and illustrated on the attached</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map.</a:t>
              </a:r>
              <a:r>
                <a:rPr lang="en-US" sz="1100" b="0" i="0" baseline="0">
                  <a:solidFill>
                    <a:schemeClr val="tx1"/>
                  </a:solidFill>
                  <a:effectLst/>
                  <a:latin typeface="+mn-lt"/>
                  <a:ea typeface="+mn-ea"/>
                  <a:cs typeface="+mn-cs"/>
                </a:rPr>
                <a:t> </a:t>
              </a:r>
              <a:endParaRPr lang="en-US">
                <a:effectLst/>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The cost of one kilometer helicopter flight is about 5 euros. It is estimated that there will be 200 flights annually to each rig, except for Norne (100 flights) and Ormen Lange (800 flights). Furthermore</a:t>
              </a:r>
              <a:r>
                <a:rPr lang="en-US" sz="1100" b="1" i="0" u="none" strike="noStrike">
                  <a:solidFill>
                    <a:schemeClr val="tx1"/>
                  </a:solidFill>
                  <a:effectLst/>
                  <a:latin typeface="+mn-lt"/>
                  <a:ea typeface="+mn-ea"/>
                  <a:cs typeface="+mn-cs"/>
                </a:rPr>
                <a:t>, the service platform </a:t>
              </a:r>
              <a:r>
                <a:rPr lang="en-US" sz="1100" b="0" i="0" u="none" strike="noStrike">
                  <a:solidFill>
                    <a:schemeClr val="tx1"/>
                  </a:solidFill>
                  <a:effectLst/>
                  <a:latin typeface="+mn-lt"/>
                  <a:ea typeface="+mn-ea"/>
                  <a:cs typeface="+mn-cs"/>
                </a:rPr>
                <a:t>has to be within 80 km range from one </a:t>
              </a:r>
              <a:r>
                <a:rPr lang="en-US" sz="1100" b="0" i="0" u="none" strike="noStrike" baseline="0">
                  <a:solidFill>
                    <a:schemeClr val="tx1"/>
                  </a:solidFill>
                  <a:effectLst/>
                  <a:latin typeface="+mn-lt"/>
                  <a:ea typeface="+mn-ea"/>
                  <a:cs typeface="+mn-cs"/>
                </a:rPr>
                <a:t>of </a:t>
              </a:r>
              <a:r>
                <a:rPr lang="en-US" sz="1100" b="0" i="0" u="none" strike="noStrike">
                  <a:solidFill>
                    <a:schemeClr val="tx1"/>
                  </a:solidFill>
                  <a:effectLst/>
                  <a:latin typeface="+mn-lt"/>
                  <a:ea typeface="+mn-ea"/>
                  <a:cs typeface="+mn-cs"/>
                </a:rPr>
                <a:t>the two land bases to allow building fiber optic communications cables.</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a) Mathematically</a:t>
              </a:r>
              <a:r>
                <a:rPr lang="en-US" sz="1100" b="0" i="0" u="none" strike="noStrike" baseline="0">
                  <a:solidFill>
                    <a:schemeClr val="tx1"/>
                  </a:solidFill>
                  <a:effectLst/>
                  <a:latin typeface="+mn-lt"/>
                  <a:ea typeface="+mn-ea"/>
                  <a:cs typeface="+mn-cs"/>
                </a:rPr>
                <a:t> formulate an NLP problem that identifies the cost minimizing location for the service platform (2p) [HINT: You can use the notations in Table 1 to make your formulation more compact]</a:t>
              </a:r>
            </a:p>
            <a:p>
              <a:endParaRPr lang="en-US" sz="1100" b="0" i="0" u="none" strike="noStrike" baseline="0">
                <a:solidFill>
                  <a:schemeClr val="tx1"/>
                </a:solidFill>
                <a:effectLst/>
                <a:latin typeface="+mn-lt"/>
                <a:ea typeface="+mn-ea"/>
                <a:cs typeface="+mn-cs"/>
              </a:endParaRPr>
            </a:p>
            <a:p>
              <a:r>
                <a:rPr lang="en-US" sz="1100" b="1" i="0" u="sng">
                  <a:solidFill>
                    <a:srgbClr val="FF0000"/>
                  </a:solidFill>
                  <a:effectLst/>
                  <a:latin typeface="+mn-lt"/>
                  <a:ea typeface="+mn-ea"/>
                  <a:cs typeface="+mn-cs"/>
                </a:rPr>
                <a:t>Decision</a:t>
              </a:r>
              <a:r>
                <a:rPr lang="en-US" sz="1100" b="1" i="0" u="sng" baseline="0">
                  <a:solidFill>
                    <a:srgbClr val="FF0000"/>
                  </a:solidFill>
                  <a:effectLst/>
                  <a:latin typeface="+mn-lt"/>
                  <a:ea typeface="+mn-ea"/>
                  <a:cs typeface="+mn-cs"/>
                </a:rPr>
                <a:t> variables: </a:t>
              </a:r>
              <a:r>
                <a:rPr lang="en-US" sz="1100" b="0" i="0" baseline="0">
                  <a:solidFill>
                    <a:srgbClr val="FF0000"/>
                  </a:solidFill>
                  <a:effectLst/>
                  <a:latin typeface="+mn-lt"/>
                  <a:ea typeface="+mn-ea"/>
                  <a:cs typeface="+mn-cs"/>
                </a:rPr>
                <a:t>x</a:t>
              </a:r>
              <a:r>
                <a:rPr lang="en-US" sz="1100" b="0" i="0" baseline="-25000">
                  <a:solidFill>
                    <a:srgbClr val="FF0000"/>
                  </a:solidFill>
                  <a:effectLst/>
                  <a:latin typeface="+mn-lt"/>
                  <a:ea typeface="+mn-ea"/>
                  <a:cs typeface="+mn-cs"/>
                </a:rPr>
                <a:t>0</a:t>
              </a:r>
              <a:r>
                <a:rPr lang="en-US" sz="1100" b="0" i="0" baseline="0">
                  <a:solidFill>
                    <a:srgbClr val="FF0000"/>
                  </a:solidFill>
                  <a:effectLst/>
                  <a:latin typeface="+mn-lt"/>
                  <a:ea typeface="+mn-ea"/>
                  <a:cs typeface="+mn-cs"/>
                </a:rPr>
                <a:t>, </a:t>
              </a:r>
              <a14:m>
                <m:oMath xmlns:m="http://schemas.openxmlformats.org/officeDocument/2006/math">
                  <m:r>
                    <a:rPr lang="en-US" sz="1100" b="0" i="1">
                      <a:solidFill>
                        <a:srgbClr val="FF0000"/>
                      </a:solidFill>
                      <a:effectLst/>
                      <a:latin typeface="Cambria Math" panose="02040503050406030204" pitchFamily="18" charset="0"/>
                      <a:ea typeface="+mn-ea"/>
                      <a:cs typeface="+mn-cs"/>
                    </a:rPr>
                    <m:t>𝑦</m:t>
                  </m:r>
                  <m:r>
                    <a:rPr lang="en-US" sz="1100" b="0" i="1" baseline="-25000">
                      <a:solidFill>
                        <a:srgbClr val="FF0000"/>
                      </a:solidFill>
                      <a:effectLst/>
                      <a:latin typeface="Cambria Math" panose="02040503050406030204" pitchFamily="18" charset="0"/>
                      <a:ea typeface="+mn-ea"/>
                      <a:cs typeface="+mn-cs"/>
                    </a:rPr>
                    <m:t>0</m:t>
                  </m:r>
                  <m:r>
                    <a:rPr lang="en-US" sz="1100" b="0" i="1">
                      <a:solidFill>
                        <a:srgbClr val="FF0000"/>
                      </a:solidFill>
                      <a:effectLst/>
                      <a:latin typeface="Cambria Math" panose="02040503050406030204" pitchFamily="18" charset="0"/>
                      <a:ea typeface="+mn-ea"/>
                      <a:cs typeface="+mn-cs"/>
                    </a:rPr>
                    <m:t> </m:t>
                  </m:r>
                  <m:r>
                    <a:rPr lang="en-US" sz="1100" b="0" i="1">
                      <a:solidFill>
                        <a:srgbClr val="FF0000"/>
                      </a:solidFill>
                      <a:effectLst/>
                      <a:latin typeface="Cambria Math" panose="02040503050406030204" pitchFamily="18" charset="0"/>
                      <a:ea typeface="+mn-ea"/>
                      <a:cs typeface="+mn-cs"/>
                    </a:rPr>
                    <m:t>𝑖𝑠</m:t>
                  </m:r>
                  <m:r>
                    <a:rPr lang="en-US" sz="1100" b="0" i="1">
                      <a:solidFill>
                        <a:srgbClr val="FF0000"/>
                      </a:solidFill>
                      <a:effectLst/>
                      <a:latin typeface="Cambria Math" panose="02040503050406030204" pitchFamily="18" charset="0"/>
                      <a:ea typeface="+mn-ea"/>
                      <a:cs typeface="+mn-cs"/>
                    </a:rPr>
                    <m:t> </m:t>
                  </m:r>
                  <m:r>
                    <a:rPr lang="en-US" sz="1100" b="0" i="1">
                      <a:solidFill>
                        <a:srgbClr val="FF0000"/>
                      </a:solidFill>
                      <a:effectLst/>
                      <a:latin typeface="Cambria Math" panose="02040503050406030204" pitchFamily="18" charset="0"/>
                      <a:ea typeface="+mn-ea"/>
                      <a:cs typeface="+mn-cs"/>
                    </a:rPr>
                    <m:t>𝑡h𝑒</m:t>
                  </m:r>
                  <m:r>
                    <a:rPr lang="en-US" sz="1100" b="0" i="1">
                      <a:solidFill>
                        <a:srgbClr val="FF0000"/>
                      </a:solidFill>
                      <a:effectLst/>
                      <a:latin typeface="Cambria Math" panose="02040503050406030204" pitchFamily="18" charset="0"/>
                      <a:ea typeface="+mn-ea"/>
                      <a:cs typeface="+mn-cs"/>
                    </a:rPr>
                    <m:t> </m:t>
                  </m:r>
                  <m:r>
                    <a:rPr lang="en-US" sz="1100" b="0" i="1">
                      <a:solidFill>
                        <a:srgbClr val="FF0000"/>
                      </a:solidFill>
                      <a:effectLst/>
                      <a:latin typeface="Cambria Math" panose="02040503050406030204" pitchFamily="18" charset="0"/>
                      <a:ea typeface="+mn-ea"/>
                      <a:cs typeface="+mn-cs"/>
                    </a:rPr>
                    <m:t>𝑐𝑜𝑜𝑟𝑑𝑖𝑛𝑎𝑡𝑒</m:t>
                  </m:r>
                  <m:r>
                    <a:rPr lang="en-US" sz="1100" b="0" i="1">
                      <a:solidFill>
                        <a:srgbClr val="FF0000"/>
                      </a:solidFill>
                      <a:effectLst/>
                      <a:latin typeface="Cambria Math" panose="02040503050406030204" pitchFamily="18" charset="0"/>
                      <a:ea typeface="+mn-ea"/>
                      <a:cs typeface="+mn-cs"/>
                    </a:rPr>
                    <m:t> </m:t>
                  </m:r>
                  <m:r>
                    <a:rPr lang="en-US" sz="1100" b="0" i="1">
                      <a:solidFill>
                        <a:srgbClr val="FF0000"/>
                      </a:solidFill>
                      <a:effectLst/>
                      <a:latin typeface="Cambria Math" panose="02040503050406030204" pitchFamily="18" charset="0"/>
                      <a:ea typeface="+mn-ea"/>
                      <a:cs typeface="+mn-cs"/>
                    </a:rPr>
                    <m:t>𝑝𝑜𝑠𝑖𝑡𝑖𝑜𝑛</m:t>
                  </m:r>
                  <m:r>
                    <a:rPr lang="en-US" sz="1100" b="0" i="1">
                      <a:solidFill>
                        <a:srgbClr val="FF0000"/>
                      </a:solidFill>
                      <a:effectLst/>
                      <a:latin typeface="Cambria Math" panose="02040503050406030204" pitchFamily="18" charset="0"/>
                      <a:ea typeface="+mn-ea"/>
                      <a:cs typeface="+mn-cs"/>
                    </a:rPr>
                    <m:t> </m:t>
                  </m:r>
                  <m:r>
                    <a:rPr lang="en-US" sz="1100" b="0" i="1">
                      <a:solidFill>
                        <a:srgbClr val="FF0000"/>
                      </a:solidFill>
                      <a:effectLst/>
                      <a:latin typeface="Cambria Math" panose="02040503050406030204" pitchFamily="18" charset="0"/>
                      <a:ea typeface="+mn-ea"/>
                      <a:cs typeface="+mn-cs"/>
                    </a:rPr>
                    <m:t>𝑜𝑓</m:t>
                  </m:r>
                  <m:r>
                    <a:rPr lang="en-US" sz="1100" b="0" i="1">
                      <a:solidFill>
                        <a:srgbClr val="FF0000"/>
                      </a:solidFill>
                      <a:effectLst/>
                      <a:latin typeface="Cambria Math" panose="02040503050406030204" pitchFamily="18" charset="0"/>
                      <a:ea typeface="+mn-ea"/>
                      <a:cs typeface="+mn-cs"/>
                    </a:rPr>
                    <m:t> </m:t>
                  </m:r>
                  <m:r>
                    <a:rPr lang="en-US" sz="1100" b="0" i="1">
                      <a:solidFill>
                        <a:srgbClr val="FF0000"/>
                      </a:solidFill>
                      <a:effectLst/>
                      <a:latin typeface="Cambria Math" panose="02040503050406030204" pitchFamily="18" charset="0"/>
                      <a:ea typeface="+mn-ea"/>
                      <a:cs typeface="+mn-cs"/>
                    </a:rPr>
                    <m:t>𝑡h𝑒</m:t>
                  </m:r>
                  <m:r>
                    <a:rPr lang="en-US" sz="1100" b="0" i="1">
                      <a:solidFill>
                        <a:srgbClr val="FF0000"/>
                      </a:solidFill>
                      <a:effectLst/>
                      <a:latin typeface="Cambria Math" panose="02040503050406030204" pitchFamily="18" charset="0"/>
                      <a:ea typeface="+mn-ea"/>
                      <a:cs typeface="+mn-cs"/>
                    </a:rPr>
                    <m:t> </m:t>
                  </m:r>
                  <m:r>
                    <a:rPr lang="en-US" sz="1100" b="0" i="1">
                      <a:solidFill>
                        <a:srgbClr val="FF0000"/>
                      </a:solidFill>
                      <a:effectLst/>
                      <a:latin typeface="Cambria Math" panose="02040503050406030204" pitchFamily="18" charset="0"/>
                      <a:ea typeface="+mn-ea"/>
                      <a:cs typeface="+mn-cs"/>
                    </a:rPr>
                    <m:t>𝑠𝑒𝑟𝑣𝑖𝑐𝑒</m:t>
                  </m:r>
                  <m:r>
                    <a:rPr lang="en-US" sz="1100" b="0" i="1">
                      <a:solidFill>
                        <a:srgbClr val="FF0000"/>
                      </a:solidFill>
                      <a:effectLst/>
                      <a:latin typeface="Cambria Math" panose="02040503050406030204" pitchFamily="18" charset="0"/>
                      <a:ea typeface="+mn-ea"/>
                      <a:cs typeface="+mn-cs"/>
                    </a:rPr>
                    <m:t> </m:t>
                  </m:r>
                  <m:r>
                    <a:rPr lang="en-US" sz="1100" b="0" i="1">
                      <a:solidFill>
                        <a:srgbClr val="FF0000"/>
                      </a:solidFill>
                      <a:effectLst/>
                      <a:latin typeface="Cambria Math" panose="02040503050406030204" pitchFamily="18" charset="0"/>
                      <a:ea typeface="+mn-ea"/>
                      <a:cs typeface="+mn-cs"/>
                    </a:rPr>
                    <m:t>𝑝𝑙𝑎𝑡𝑓𝑜𝑟𝑚</m:t>
                  </m:r>
                </m:oMath>
              </a14:m>
              <a:endParaRPr lang="en-US" sz="1100" b="0" i="0" u="none" strike="noStrike" baseline="0">
                <a:solidFill>
                  <a:srgbClr val="FF0000"/>
                </a:solidFill>
                <a:effectLst/>
                <a:latin typeface="+mn-lt"/>
                <a:ea typeface="+mn-ea"/>
                <a:cs typeface="+mn-cs"/>
              </a:endParaRPr>
            </a:p>
            <a:p>
              <a:endParaRPr lang="en-US" sz="1100" b="0" i="0" u="none" strike="noStrike" baseline="0">
                <a:solidFill>
                  <a:srgbClr val="FF0000"/>
                </a:solidFill>
                <a:effectLst/>
                <a:latin typeface="+mn-lt"/>
                <a:ea typeface="+mn-ea"/>
                <a:cs typeface="+mn-cs"/>
              </a:endParaRPr>
            </a:p>
            <a:p>
              <a:r>
                <a:rPr lang="en-US" sz="1100" b="1" u="sng">
                  <a:solidFill>
                    <a:srgbClr val="FF0000"/>
                  </a:solidFill>
                  <a:effectLst/>
                  <a:latin typeface="+mn-lt"/>
                  <a:ea typeface="+mn-ea"/>
                  <a:cs typeface="+mn-cs"/>
                </a:rPr>
                <a:t>Objective</a:t>
              </a:r>
              <a:r>
                <a:rPr lang="en-US" sz="1100" b="1" u="sng" baseline="0">
                  <a:solidFill>
                    <a:srgbClr val="FF0000"/>
                  </a:solidFill>
                  <a:effectLst/>
                  <a:latin typeface="+mn-lt"/>
                  <a:ea typeface="+mn-ea"/>
                  <a:cs typeface="+mn-cs"/>
                </a:rPr>
                <a:t> function: </a:t>
              </a:r>
              <a:r>
                <a:rPr lang="en-US" sz="1100" baseline="0">
                  <a:solidFill>
                    <a:srgbClr val="FF0000"/>
                  </a:solidFill>
                  <a:effectLst/>
                  <a:latin typeface="+mn-lt"/>
                  <a:ea typeface="+mn-ea"/>
                  <a:cs typeface="+mn-cs"/>
                </a:rPr>
                <a:t>min </a:t>
              </a:r>
              <a:r>
                <a:rPr lang="en-US" sz="1100">
                  <a:solidFill>
                    <a:srgbClr val="FF0000"/>
                  </a:solidFill>
                  <a:effectLst/>
                  <a:latin typeface="+mn-lt"/>
                  <a:ea typeface="+mn-ea"/>
                  <a:cs typeface="+mn-cs"/>
                </a:rPr>
                <a:t>5*(100</a:t>
              </a:r>
              <a14:m>
                <m:oMath xmlns:m="http://schemas.openxmlformats.org/officeDocument/2006/math">
                  <m:sSub>
                    <m:sSubPr>
                      <m:ctrlPr>
                        <a:rPr lang="en-US" sz="110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𝑑</m:t>
                      </m:r>
                    </m:e>
                    <m:sub>
                      <m:r>
                        <a:rPr lang="en-US" sz="1100" b="0" i="1">
                          <a:solidFill>
                            <a:srgbClr val="FF0000"/>
                          </a:solidFill>
                          <a:effectLst/>
                          <a:latin typeface="Cambria Math" panose="02040503050406030204" pitchFamily="18" charset="0"/>
                          <a:ea typeface="+mn-ea"/>
                          <a:cs typeface="+mn-cs"/>
                        </a:rPr>
                        <m:t>3</m:t>
                      </m:r>
                    </m:sub>
                  </m:sSub>
                  <m:r>
                    <a:rPr lang="en-US" sz="1100" b="0" i="1">
                      <a:solidFill>
                        <a:srgbClr val="FF0000"/>
                      </a:solidFill>
                      <a:effectLst/>
                      <a:latin typeface="Cambria Math" panose="02040503050406030204" pitchFamily="18" charset="0"/>
                      <a:ea typeface="+mn-ea"/>
                      <a:cs typeface="+mn-cs"/>
                    </a:rPr>
                    <m:t>+200</m:t>
                  </m:r>
                  <m:sSub>
                    <m:sSubPr>
                      <m:ctrlPr>
                        <a:rPr lang="en-US" sz="110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𝑑</m:t>
                      </m:r>
                    </m:e>
                    <m:sub>
                      <m:r>
                        <a:rPr lang="en-US" sz="1100" b="0" i="1">
                          <a:solidFill>
                            <a:srgbClr val="FF0000"/>
                          </a:solidFill>
                          <a:effectLst/>
                          <a:latin typeface="Cambria Math" panose="02040503050406030204" pitchFamily="18" charset="0"/>
                          <a:ea typeface="+mn-ea"/>
                          <a:cs typeface="+mn-cs"/>
                        </a:rPr>
                        <m:t>4</m:t>
                      </m:r>
                    </m:sub>
                  </m:sSub>
                  <m:r>
                    <a:rPr lang="en-US" sz="1100" b="0" i="1">
                      <a:solidFill>
                        <a:srgbClr val="FF0000"/>
                      </a:solidFill>
                      <a:effectLst/>
                      <a:latin typeface="Cambria Math" panose="02040503050406030204" pitchFamily="18" charset="0"/>
                      <a:ea typeface="+mn-ea"/>
                      <a:cs typeface="+mn-cs"/>
                    </a:rPr>
                    <m:t>+200</m:t>
                  </m:r>
                  <m:sSub>
                    <m:sSubPr>
                      <m:ctrlPr>
                        <a:rPr lang="en-US" sz="110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𝑑</m:t>
                      </m:r>
                    </m:e>
                    <m:sub>
                      <m:r>
                        <a:rPr lang="en-US" sz="1100" b="0" i="1">
                          <a:solidFill>
                            <a:srgbClr val="FF0000"/>
                          </a:solidFill>
                          <a:effectLst/>
                          <a:latin typeface="Cambria Math" panose="02040503050406030204" pitchFamily="18" charset="0"/>
                          <a:ea typeface="+mn-ea"/>
                          <a:cs typeface="+mn-cs"/>
                        </a:rPr>
                        <m:t>5</m:t>
                      </m:r>
                    </m:sub>
                  </m:sSub>
                  <m:r>
                    <a:rPr lang="en-US" sz="1100" b="0" i="1">
                      <a:solidFill>
                        <a:srgbClr val="FF0000"/>
                      </a:solidFill>
                      <a:effectLst/>
                      <a:latin typeface="Cambria Math" panose="02040503050406030204" pitchFamily="18" charset="0"/>
                      <a:ea typeface="+mn-ea"/>
                      <a:cs typeface="+mn-cs"/>
                    </a:rPr>
                    <m:t>+200</m:t>
                  </m:r>
                  <m:sSub>
                    <m:sSubPr>
                      <m:ctrlPr>
                        <a:rPr lang="en-US" sz="110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𝑑</m:t>
                      </m:r>
                    </m:e>
                    <m:sub>
                      <m:r>
                        <a:rPr lang="en-US" sz="1100" b="0" i="1">
                          <a:solidFill>
                            <a:srgbClr val="FF0000"/>
                          </a:solidFill>
                          <a:effectLst/>
                          <a:latin typeface="Cambria Math" panose="02040503050406030204" pitchFamily="18" charset="0"/>
                          <a:ea typeface="+mn-ea"/>
                          <a:cs typeface="+mn-cs"/>
                        </a:rPr>
                        <m:t>6</m:t>
                      </m:r>
                    </m:sub>
                  </m:sSub>
                  <m:r>
                    <a:rPr lang="en-US" sz="1100" b="0" i="1">
                      <a:solidFill>
                        <a:srgbClr val="FF0000"/>
                      </a:solidFill>
                      <a:effectLst/>
                      <a:latin typeface="Cambria Math" panose="02040503050406030204" pitchFamily="18" charset="0"/>
                      <a:ea typeface="+mn-ea"/>
                      <a:cs typeface="+mn-cs"/>
                    </a:rPr>
                    <m:t>+200</m:t>
                  </m:r>
                  <m:sSub>
                    <m:sSubPr>
                      <m:ctrlPr>
                        <a:rPr lang="en-US" sz="110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𝑑</m:t>
                      </m:r>
                    </m:e>
                    <m:sub>
                      <m:r>
                        <a:rPr lang="en-US" sz="1100" b="0" i="1">
                          <a:solidFill>
                            <a:srgbClr val="FF0000"/>
                          </a:solidFill>
                          <a:effectLst/>
                          <a:latin typeface="Cambria Math" panose="02040503050406030204" pitchFamily="18" charset="0"/>
                          <a:ea typeface="+mn-ea"/>
                          <a:cs typeface="+mn-cs"/>
                        </a:rPr>
                        <m:t>7</m:t>
                      </m:r>
                    </m:sub>
                  </m:sSub>
                  <m:r>
                    <a:rPr lang="en-US" sz="1100" b="0" i="1">
                      <a:solidFill>
                        <a:srgbClr val="FF0000"/>
                      </a:solidFill>
                      <a:effectLst/>
                      <a:latin typeface="Cambria Math" panose="02040503050406030204" pitchFamily="18" charset="0"/>
                      <a:ea typeface="+mn-ea"/>
                      <a:cs typeface="+mn-cs"/>
                    </a:rPr>
                    <m:t>+800</m:t>
                  </m:r>
                  <m:sSub>
                    <m:sSubPr>
                      <m:ctrlPr>
                        <a:rPr lang="en-US" sz="110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𝑑</m:t>
                      </m:r>
                    </m:e>
                    <m:sub>
                      <m:r>
                        <a:rPr lang="en-US" sz="1100" b="0" i="1">
                          <a:solidFill>
                            <a:srgbClr val="FF0000"/>
                          </a:solidFill>
                          <a:effectLst/>
                          <a:latin typeface="Cambria Math" panose="02040503050406030204" pitchFamily="18" charset="0"/>
                          <a:ea typeface="+mn-ea"/>
                          <a:cs typeface="+mn-cs"/>
                        </a:rPr>
                        <m:t>8</m:t>
                      </m:r>
                    </m:sub>
                  </m:sSub>
                  <m:r>
                    <a:rPr lang="en-US" sz="1100" b="0" i="1">
                      <a:solidFill>
                        <a:srgbClr val="FF0000"/>
                      </a:solidFill>
                      <a:effectLst/>
                      <a:latin typeface="Cambria Math" panose="02040503050406030204" pitchFamily="18" charset="0"/>
                      <a:ea typeface="+mn-ea"/>
                      <a:cs typeface="+mn-cs"/>
                    </a:rPr>
                    <m:t>)</m:t>
                  </m:r>
                </m:oMath>
              </a14:m>
              <a:endParaRPr lang="en-US" sz="1100">
                <a:solidFill>
                  <a:srgbClr val="FF0000"/>
                </a:solidFill>
                <a:effectLst/>
                <a:latin typeface="+mn-lt"/>
              </a:endParaRPr>
            </a:p>
            <a:p>
              <a:endParaRPr lang="en-US" sz="1100">
                <a:solidFill>
                  <a:srgbClr val="FF0000"/>
                </a:solidFill>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rgbClr val="FF0000"/>
                  </a:solidFill>
                  <a:effectLst/>
                  <a:latin typeface="+mn-lt"/>
                  <a:ea typeface="+mn-ea"/>
                  <a:cs typeface="+mn-cs"/>
                </a:rPr>
                <a:t>Denote </a:t>
              </a:r>
              <a14:m>
                <m:oMath xmlns:m="http://schemas.openxmlformats.org/officeDocument/2006/math">
                  <m:sSub>
                    <m:sSubPr>
                      <m:ctrlPr>
                        <a:rPr lang="en-US" sz="110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𝑑</m:t>
                      </m:r>
                    </m:e>
                    <m:sub>
                      <m:r>
                        <a:rPr lang="en-US" sz="1100" b="0" i="1">
                          <a:solidFill>
                            <a:srgbClr val="FF0000"/>
                          </a:solidFill>
                          <a:effectLst/>
                          <a:latin typeface="Cambria Math" panose="02040503050406030204" pitchFamily="18" charset="0"/>
                          <a:ea typeface="+mn-ea"/>
                          <a:cs typeface="+mn-cs"/>
                        </a:rPr>
                        <m:t>𝑖</m:t>
                      </m:r>
                    </m:sub>
                  </m:sSub>
                </m:oMath>
              </a14:m>
              <a:r>
                <a:rPr lang="en-US" sz="1100" b="0" i="0" baseline="0">
                  <a:solidFill>
                    <a:srgbClr val="FF0000"/>
                  </a:solidFill>
                  <a:effectLst/>
                  <a:latin typeface="+mn-lt"/>
                  <a:ea typeface="+mn-ea"/>
                  <a:cs typeface="+mn-cs"/>
                </a:rPr>
                <a:t> is the distance from the service platform to location i (i </a:t>
              </a:r>
              <a14:m>
                <m:oMath xmlns:m="http://schemas.openxmlformats.org/officeDocument/2006/math">
                  <m:r>
                    <a:rPr lang="en-US" sz="1100" b="0" i="0">
                      <a:solidFill>
                        <a:srgbClr val="FF0000"/>
                      </a:solidFill>
                      <a:effectLst/>
                      <a:latin typeface="Cambria Math" panose="02040503050406030204" pitchFamily="18" charset="0"/>
                      <a:ea typeface="+mn-ea"/>
                      <a:cs typeface="+mn-cs"/>
                    </a:rPr>
                    <m:t>∈</m:t>
                  </m:r>
                </m:oMath>
              </a14:m>
              <a:r>
                <a:rPr lang="en-US" sz="1100" b="0" i="0" baseline="0">
                  <a:solidFill>
                    <a:srgbClr val="FF0000"/>
                  </a:solidFill>
                  <a:effectLst/>
                  <a:latin typeface="+mn-lt"/>
                  <a:ea typeface="+mn-ea"/>
                  <a:cs typeface="+mn-cs"/>
                </a:rPr>
                <a:t> {1,2,..,8})</a:t>
              </a:r>
              <a:endParaRPr lang="en-US" sz="1100">
                <a:solidFill>
                  <a:srgbClr val="FF0000"/>
                </a:solidFill>
                <a:effectLst/>
                <a:latin typeface="+mn-lt"/>
              </a:endParaRPr>
            </a:p>
            <a:p>
              <a:pPr algn="l" eaLnBrk="1" fontAlgn="auto" latinLnBrk="0" hangingPunct="1"/>
              <a14:m>
                <m:oMathPara xmlns:m="http://schemas.openxmlformats.org/officeDocument/2006/math">
                  <m:oMathParaPr>
                    <m:jc m:val="centerGroup"/>
                  </m:oMathParaPr>
                  <m:oMath xmlns:m="http://schemas.openxmlformats.org/officeDocument/2006/math">
                    <m:sSub>
                      <m:sSubPr>
                        <m:ctrlPr>
                          <a:rPr lang="en-US" sz="110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𝑑</m:t>
                        </m:r>
                      </m:e>
                      <m:sub>
                        <m:r>
                          <a:rPr lang="en-US" sz="1100" b="0" i="1">
                            <a:solidFill>
                              <a:srgbClr val="FF0000"/>
                            </a:solidFill>
                            <a:effectLst/>
                            <a:latin typeface="Cambria Math" panose="02040503050406030204" pitchFamily="18" charset="0"/>
                            <a:ea typeface="+mn-ea"/>
                            <a:cs typeface="+mn-cs"/>
                          </a:rPr>
                          <m:t>3</m:t>
                        </m:r>
                      </m:sub>
                    </m:sSub>
                    <m:r>
                      <a:rPr lang="en-US" sz="1100" b="0" i="1">
                        <a:solidFill>
                          <a:srgbClr val="FF0000"/>
                        </a:solidFill>
                        <a:effectLst/>
                        <a:latin typeface="Cambria Math" panose="02040503050406030204" pitchFamily="18" charset="0"/>
                        <a:ea typeface="+mn-ea"/>
                        <a:cs typeface="+mn-cs"/>
                      </a:rPr>
                      <m:t>=</m:t>
                    </m:r>
                    <m:rad>
                      <m:radPr>
                        <m:degHide m:val="on"/>
                        <m:ctrlPr>
                          <a:rPr lang="en-US" sz="1100" b="0" i="1">
                            <a:solidFill>
                              <a:srgbClr val="FF0000"/>
                            </a:solidFill>
                            <a:effectLst/>
                            <a:latin typeface="Cambria Math" panose="02040503050406030204" pitchFamily="18" charset="0"/>
                            <a:ea typeface="+mn-ea"/>
                            <a:cs typeface="+mn-cs"/>
                          </a:rPr>
                        </m:ctrlPr>
                      </m:radPr>
                      <m:deg/>
                      <m:e>
                        <m:r>
                          <a:rPr lang="en-US" sz="1100" b="0" i="1">
                            <a:solidFill>
                              <a:srgbClr val="FF0000"/>
                            </a:solidFill>
                            <a:effectLst/>
                            <a:latin typeface="Cambria Math" panose="02040503050406030204" pitchFamily="18" charset="0"/>
                            <a:ea typeface="+mn-ea"/>
                            <a:cs typeface="+mn-cs"/>
                          </a:rPr>
                          <m:t>(</m:t>
                        </m:r>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𝑥</m:t>
                            </m:r>
                          </m:e>
                          <m:sub>
                            <m:r>
                              <a:rPr lang="en-US" sz="1100" b="0" i="1">
                                <a:solidFill>
                                  <a:srgbClr val="FF0000"/>
                                </a:solidFill>
                                <a:effectLst/>
                                <a:latin typeface="Cambria Math" panose="02040503050406030204" pitchFamily="18" charset="0"/>
                                <a:ea typeface="+mn-ea"/>
                                <a:cs typeface="+mn-cs"/>
                              </a:rPr>
                              <m:t>0</m:t>
                            </m:r>
                          </m:sub>
                        </m:sSub>
                        <m:r>
                          <a:rPr lang="en-US" sz="1100" b="0" i="1">
                            <a:solidFill>
                              <a:srgbClr val="FF0000"/>
                            </a:solidFill>
                            <a:effectLst/>
                            <a:latin typeface="Cambria Math" panose="02040503050406030204" pitchFamily="18" charset="0"/>
                            <a:ea typeface="+mn-ea"/>
                            <a:cs typeface="+mn-cs"/>
                          </a:rPr>
                          <m:t>−</m:t>
                        </m:r>
                        <m:sSup>
                          <m:sSupPr>
                            <m:ctrlPr>
                              <a:rPr lang="en-US" sz="1100" b="0" i="1">
                                <a:solidFill>
                                  <a:srgbClr val="FF0000"/>
                                </a:solidFill>
                                <a:effectLst/>
                                <a:latin typeface="Cambria Math" panose="02040503050406030204" pitchFamily="18" charset="0"/>
                                <a:ea typeface="+mn-ea"/>
                                <a:cs typeface="+mn-cs"/>
                              </a:rPr>
                            </m:ctrlPr>
                          </m:sSupPr>
                          <m:e>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𝑥</m:t>
                                </m:r>
                              </m:e>
                              <m:sub>
                                <m:r>
                                  <a:rPr lang="en-US" sz="1100" b="0" i="1">
                                    <a:solidFill>
                                      <a:srgbClr val="FF0000"/>
                                    </a:solidFill>
                                    <a:effectLst/>
                                    <a:latin typeface="Cambria Math" panose="02040503050406030204" pitchFamily="18" charset="0"/>
                                    <a:ea typeface="+mn-ea"/>
                                    <a:cs typeface="+mn-cs"/>
                                  </a:rPr>
                                  <m:t>3</m:t>
                                </m:r>
                              </m:sub>
                            </m:sSub>
                            <m:r>
                              <a:rPr lang="en-US" sz="1100" b="0" i="1">
                                <a:solidFill>
                                  <a:srgbClr val="FF0000"/>
                                </a:solidFill>
                                <a:effectLst/>
                                <a:latin typeface="Cambria Math" panose="02040503050406030204" pitchFamily="18" charset="0"/>
                                <a:ea typeface="+mn-ea"/>
                                <a:cs typeface="+mn-cs"/>
                              </a:rPr>
                              <m:t>)</m:t>
                            </m:r>
                          </m:e>
                          <m:sup>
                            <m:r>
                              <a:rPr lang="en-US" sz="1100" b="0" i="1">
                                <a:solidFill>
                                  <a:srgbClr val="FF0000"/>
                                </a:solidFill>
                                <a:effectLst/>
                                <a:latin typeface="Cambria Math" panose="02040503050406030204" pitchFamily="18" charset="0"/>
                                <a:ea typeface="+mn-ea"/>
                                <a:cs typeface="+mn-cs"/>
                              </a:rPr>
                              <m:t>2</m:t>
                            </m:r>
                          </m:sup>
                        </m:sSup>
                        <m:r>
                          <a:rPr lang="en-US" sz="1100" b="0" i="1">
                            <a:solidFill>
                              <a:srgbClr val="FF0000"/>
                            </a:solidFill>
                            <a:effectLst/>
                            <a:latin typeface="Cambria Math" panose="02040503050406030204" pitchFamily="18" charset="0"/>
                            <a:ea typeface="+mn-ea"/>
                            <a:cs typeface="+mn-cs"/>
                          </a:rPr>
                          <m:t>+(</m:t>
                        </m:r>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𝑦</m:t>
                            </m:r>
                          </m:e>
                          <m:sub>
                            <m:r>
                              <a:rPr lang="en-US" sz="1100" b="0" i="1">
                                <a:solidFill>
                                  <a:srgbClr val="FF0000"/>
                                </a:solidFill>
                                <a:effectLst/>
                                <a:latin typeface="Cambria Math" panose="02040503050406030204" pitchFamily="18" charset="0"/>
                                <a:ea typeface="+mn-ea"/>
                                <a:cs typeface="+mn-cs"/>
                              </a:rPr>
                              <m:t>0</m:t>
                            </m:r>
                          </m:sub>
                        </m:sSub>
                        <m:r>
                          <a:rPr lang="en-US" sz="1100" b="0" i="1">
                            <a:solidFill>
                              <a:srgbClr val="FF0000"/>
                            </a:solidFill>
                            <a:effectLst/>
                            <a:latin typeface="Cambria Math" panose="02040503050406030204" pitchFamily="18" charset="0"/>
                            <a:ea typeface="+mn-ea"/>
                            <a:cs typeface="+mn-cs"/>
                          </a:rPr>
                          <m:t>−</m:t>
                        </m:r>
                        <m:sSup>
                          <m:sSupPr>
                            <m:ctrlPr>
                              <a:rPr lang="en-US" sz="1100" b="0" i="1">
                                <a:solidFill>
                                  <a:srgbClr val="FF0000"/>
                                </a:solidFill>
                                <a:effectLst/>
                                <a:latin typeface="Cambria Math" panose="02040503050406030204" pitchFamily="18" charset="0"/>
                                <a:ea typeface="+mn-ea"/>
                                <a:cs typeface="+mn-cs"/>
                              </a:rPr>
                            </m:ctrlPr>
                          </m:sSupPr>
                          <m:e>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𝑦</m:t>
                                </m:r>
                              </m:e>
                              <m:sub>
                                <m:r>
                                  <a:rPr lang="en-US" sz="1100" b="0" i="1">
                                    <a:solidFill>
                                      <a:srgbClr val="FF0000"/>
                                    </a:solidFill>
                                    <a:effectLst/>
                                    <a:latin typeface="Cambria Math" panose="02040503050406030204" pitchFamily="18" charset="0"/>
                                    <a:ea typeface="+mn-ea"/>
                                    <a:cs typeface="+mn-cs"/>
                                  </a:rPr>
                                  <m:t>3</m:t>
                                </m:r>
                              </m:sub>
                            </m:sSub>
                            <m:r>
                              <a:rPr lang="en-US" sz="1100" b="0" i="1">
                                <a:solidFill>
                                  <a:srgbClr val="FF0000"/>
                                </a:solidFill>
                                <a:effectLst/>
                                <a:latin typeface="Cambria Math" panose="02040503050406030204" pitchFamily="18" charset="0"/>
                                <a:ea typeface="+mn-ea"/>
                                <a:cs typeface="+mn-cs"/>
                              </a:rPr>
                              <m:t>)</m:t>
                            </m:r>
                          </m:e>
                          <m:sup>
                            <m:r>
                              <a:rPr lang="en-US" sz="1100" b="0" i="1">
                                <a:solidFill>
                                  <a:srgbClr val="FF0000"/>
                                </a:solidFill>
                                <a:effectLst/>
                                <a:latin typeface="Cambria Math" panose="02040503050406030204" pitchFamily="18" charset="0"/>
                                <a:ea typeface="+mn-ea"/>
                                <a:cs typeface="+mn-cs"/>
                              </a:rPr>
                              <m:t>2</m:t>
                            </m:r>
                          </m:sup>
                        </m:sSup>
                      </m:e>
                    </m:rad>
                  </m:oMath>
                </m:oMathPara>
              </a14:m>
              <a:endParaRPr lang="en-US" sz="1100">
                <a:solidFill>
                  <a:srgbClr val="FF0000"/>
                </a:solidFill>
                <a:effectLst/>
                <a:latin typeface="+mn-lt"/>
              </a:endParaRPr>
            </a:p>
            <a:p>
              <a:pPr algn="l" eaLnBrk="1" fontAlgn="auto" latinLnBrk="0" hangingPunct="1"/>
              <a14:m>
                <m:oMathPara xmlns:m="http://schemas.openxmlformats.org/officeDocument/2006/math">
                  <m:oMathParaPr>
                    <m:jc m:val="centerGroup"/>
                  </m:oMathParaPr>
                  <m:oMath xmlns:m="http://schemas.openxmlformats.org/officeDocument/2006/math">
                    <m:sSub>
                      <m:sSubPr>
                        <m:ctrlPr>
                          <a:rPr lang="en-US" sz="110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𝑑</m:t>
                        </m:r>
                      </m:e>
                      <m:sub>
                        <m:r>
                          <a:rPr lang="en-US" sz="1100" b="0" i="1">
                            <a:solidFill>
                              <a:srgbClr val="FF0000"/>
                            </a:solidFill>
                            <a:effectLst/>
                            <a:latin typeface="Cambria Math" panose="02040503050406030204" pitchFamily="18" charset="0"/>
                            <a:ea typeface="+mn-ea"/>
                            <a:cs typeface="+mn-cs"/>
                          </a:rPr>
                          <m:t>4</m:t>
                        </m:r>
                      </m:sub>
                    </m:sSub>
                    <m:r>
                      <a:rPr lang="en-US" sz="1100" b="0" i="1">
                        <a:solidFill>
                          <a:srgbClr val="FF0000"/>
                        </a:solidFill>
                        <a:effectLst/>
                        <a:latin typeface="Cambria Math" panose="02040503050406030204" pitchFamily="18" charset="0"/>
                        <a:ea typeface="+mn-ea"/>
                        <a:cs typeface="+mn-cs"/>
                      </a:rPr>
                      <m:t>=</m:t>
                    </m:r>
                    <m:rad>
                      <m:radPr>
                        <m:degHide m:val="on"/>
                        <m:ctrlPr>
                          <a:rPr lang="en-US" sz="1100" b="0" i="1">
                            <a:solidFill>
                              <a:srgbClr val="FF0000"/>
                            </a:solidFill>
                            <a:effectLst/>
                            <a:latin typeface="Cambria Math" panose="02040503050406030204" pitchFamily="18" charset="0"/>
                            <a:ea typeface="+mn-ea"/>
                            <a:cs typeface="+mn-cs"/>
                          </a:rPr>
                        </m:ctrlPr>
                      </m:radPr>
                      <m:deg/>
                      <m:e>
                        <m:r>
                          <a:rPr lang="en-US" sz="1100" b="0" i="1">
                            <a:solidFill>
                              <a:srgbClr val="FF0000"/>
                            </a:solidFill>
                            <a:effectLst/>
                            <a:latin typeface="Cambria Math" panose="02040503050406030204" pitchFamily="18" charset="0"/>
                            <a:ea typeface="+mn-ea"/>
                            <a:cs typeface="+mn-cs"/>
                          </a:rPr>
                          <m:t>(</m:t>
                        </m:r>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𝑥</m:t>
                            </m:r>
                          </m:e>
                          <m:sub>
                            <m:r>
                              <a:rPr lang="en-US" sz="1100" b="0" i="1">
                                <a:solidFill>
                                  <a:srgbClr val="FF0000"/>
                                </a:solidFill>
                                <a:effectLst/>
                                <a:latin typeface="Cambria Math" panose="02040503050406030204" pitchFamily="18" charset="0"/>
                                <a:ea typeface="+mn-ea"/>
                                <a:cs typeface="+mn-cs"/>
                              </a:rPr>
                              <m:t>0</m:t>
                            </m:r>
                          </m:sub>
                        </m:sSub>
                        <m:r>
                          <a:rPr lang="en-US" sz="1100" b="0" i="1">
                            <a:solidFill>
                              <a:srgbClr val="FF0000"/>
                            </a:solidFill>
                            <a:effectLst/>
                            <a:latin typeface="Cambria Math" panose="02040503050406030204" pitchFamily="18" charset="0"/>
                            <a:ea typeface="+mn-ea"/>
                            <a:cs typeface="+mn-cs"/>
                          </a:rPr>
                          <m:t>−</m:t>
                        </m:r>
                        <m:sSup>
                          <m:sSupPr>
                            <m:ctrlPr>
                              <a:rPr lang="en-US" sz="1100" b="0" i="1">
                                <a:solidFill>
                                  <a:srgbClr val="FF0000"/>
                                </a:solidFill>
                                <a:effectLst/>
                                <a:latin typeface="Cambria Math" panose="02040503050406030204" pitchFamily="18" charset="0"/>
                                <a:ea typeface="+mn-ea"/>
                                <a:cs typeface="+mn-cs"/>
                              </a:rPr>
                            </m:ctrlPr>
                          </m:sSupPr>
                          <m:e>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𝑥</m:t>
                                </m:r>
                              </m:e>
                              <m:sub>
                                <m:r>
                                  <a:rPr lang="en-US" sz="1100" b="0" i="1">
                                    <a:solidFill>
                                      <a:srgbClr val="FF0000"/>
                                    </a:solidFill>
                                    <a:effectLst/>
                                    <a:latin typeface="Cambria Math" panose="02040503050406030204" pitchFamily="18" charset="0"/>
                                    <a:ea typeface="+mn-ea"/>
                                    <a:cs typeface="+mn-cs"/>
                                  </a:rPr>
                                  <m:t>4</m:t>
                                </m:r>
                              </m:sub>
                            </m:sSub>
                            <m:r>
                              <a:rPr lang="en-US" sz="1100" b="0" i="1">
                                <a:solidFill>
                                  <a:srgbClr val="FF0000"/>
                                </a:solidFill>
                                <a:effectLst/>
                                <a:latin typeface="Cambria Math" panose="02040503050406030204" pitchFamily="18" charset="0"/>
                                <a:ea typeface="+mn-ea"/>
                                <a:cs typeface="+mn-cs"/>
                              </a:rPr>
                              <m:t>)</m:t>
                            </m:r>
                          </m:e>
                          <m:sup>
                            <m:r>
                              <a:rPr lang="en-US" sz="1100" b="0" i="1">
                                <a:solidFill>
                                  <a:srgbClr val="FF0000"/>
                                </a:solidFill>
                                <a:effectLst/>
                                <a:latin typeface="Cambria Math" panose="02040503050406030204" pitchFamily="18" charset="0"/>
                                <a:ea typeface="+mn-ea"/>
                                <a:cs typeface="+mn-cs"/>
                              </a:rPr>
                              <m:t>2</m:t>
                            </m:r>
                          </m:sup>
                        </m:sSup>
                        <m:r>
                          <a:rPr lang="en-US" sz="1100" b="0" i="1">
                            <a:solidFill>
                              <a:srgbClr val="FF0000"/>
                            </a:solidFill>
                            <a:effectLst/>
                            <a:latin typeface="Cambria Math" panose="02040503050406030204" pitchFamily="18" charset="0"/>
                            <a:ea typeface="+mn-ea"/>
                            <a:cs typeface="+mn-cs"/>
                          </a:rPr>
                          <m:t>+(</m:t>
                        </m:r>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𝑦</m:t>
                            </m:r>
                          </m:e>
                          <m:sub>
                            <m:r>
                              <a:rPr lang="en-US" sz="1100" b="0" i="1">
                                <a:solidFill>
                                  <a:srgbClr val="FF0000"/>
                                </a:solidFill>
                                <a:effectLst/>
                                <a:latin typeface="Cambria Math" panose="02040503050406030204" pitchFamily="18" charset="0"/>
                                <a:ea typeface="+mn-ea"/>
                                <a:cs typeface="+mn-cs"/>
                              </a:rPr>
                              <m:t>0</m:t>
                            </m:r>
                          </m:sub>
                        </m:sSub>
                        <m:r>
                          <a:rPr lang="en-US" sz="1100" b="0" i="1">
                            <a:solidFill>
                              <a:srgbClr val="FF0000"/>
                            </a:solidFill>
                            <a:effectLst/>
                            <a:latin typeface="Cambria Math" panose="02040503050406030204" pitchFamily="18" charset="0"/>
                            <a:ea typeface="+mn-ea"/>
                            <a:cs typeface="+mn-cs"/>
                          </a:rPr>
                          <m:t>−</m:t>
                        </m:r>
                        <m:sSup>
                          <m:sSupPr>
                            <m:ctrlPr>
                              <a:rPr lang="en-US" sz="1100" b="0" i="1">
                                <a:solidFill>
                                  <a:srgbClr val="FF0000"/>
                                </a:solidFill>
                                <a:effectLst/>
                                <a:latin typeface="Cambria Math" panose="02040503050406030204" pitchFamily="18" charset="0"/>
                                <a:ea typeface="+mn-ea"/>
                                <a:cs typeface="+mn-cs"/>
                              </a:rPr>
                            </m:ctrlPr>
                          </m:sSupPr>
                          <m:e>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𝑦</m:t>
                                </m:r>
                              </m:e>
                              <m:sub>
                                <m:r>
                                  <a:rPr lang="en-US" sz="1100" b="0" i="1">
                                    <a:solidFill>
                                      <a:srgbClr val="FF0000"/>
                                    </a:solidFill>
                                    <a:effectLst/>
                                    <a:latin typeface="Cambria Math" panose="02040503050406030204" pitchFamily="18" charset="0"/>
                                    <a:ea typeface="+mn-ea"/>
                                    <a:cs typeface="+mn-cs"/>
                                  </a:rPr>
                                  <m:t>4</m:t>
                                </m:r>
                              </m:sub>
                            </m:sSub>
                            <m:r>
                              <a:rPr lang="en-US" sz="1100" b="0" i="1">
                                <a:solidFill>
                                  <a:srgbClr val="FF0000"/>
                                </a:solidFill>
                                <a:effectLst/>
                                <a:latin typeface="Cambria Math" panose="02040503050406030204" pitchFamily="18" charset="0"/>
                                <a:ea typeface="+mn-ea"/>
                                <a:cs typeface="+mn-cs"/>
                              </a:rPr>
                              <m:t>)</m:t>
                            </m:r>
                          </m:e>
                          <m:sup>
                            <m:r>
                              <a:rPr lang="en-US" sz="1100" b="0" i="1">
                                <a:solidFill>
                                  <a:srgbClr val="FF0000"/>
                                </a:solidFill>
                                <a:effectLst/>
                                <a:latin typeface="Cambria Math" panose="02040503050406030204" pitchFamily="18" charset="0"/>
                                <a:ea typeface="+mn-ea"/>
                                <a:cs typeface="+mn-cs"/>
                              </a:rPr>
                              <m:t>2</m:t>
                            </m:r>
                          </m:sup>
                        </m:sSup>
                      </m:e>
                    </m:rad>
                  </m:oMath>
                </m:oMathPara>
              </a14:m>
              <a:endParaRPr lang="en-US" sz="1100">
                <a:solidFill>
                  <a:srgbClr val="FF0000"/>
                </a:solidFill>
                <a:effectLst/>
                <a:latin typeface="+mn-lt"/>
              </a:endParaRPr>
            </a:p>
            <a:p>
              <a:pPr algn="l" eaLnBrk="1" fontAlgn="auto" latinLnBrk="0" hangingPunct="1"/>
              <a14:m>
                <m:oMathPara xmlns:m="http://schemas.openxmlformats.org/officeDocument/2006/math">
                  <m:oMathParaPr>
                    <m:jc m:val="centerGroup"/>
                  </m:oMathParaPr>
                  <m:oMath xmlns:m="http://schemas.openxmlformats.org/officeDocument/2006/math">
                    <m:sSub>
                      <m:sSubPr>
                        <m:ctrlPr>
                          <a:rPr lang="en-US" sz="110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𝑑</m:t>
                        </m:r>
                      </m:e>
                      <m:sub>
                        <m:r>
                          <a:rPr lang="en-US" sz="1100" b="0" i="1">
                            <a:solidFill>
                              <a:srgbClr val="FF0000"/>
                            </a:solidFill>
                            <a:effectLst/>
                            <a:latin typeface="Cambria Math" panose="02040503050406030204" pitchFamily="18" charset="0"/>
                            <a:ea typeface="+mn-ea"/>
                            <a:cs typeface="+mn-cs"/>
                          </a:rPr>
                          <m:t>5</m:t>
                        </m:r>
                      </m:sub>
                    </m:sSub>
                    <m:r>
                      <a:rPr lang="en-US" sz="1100" b="0" i="1">
                        <a:solidFill>
                          <a:srgbClr val="FF0000"/>
                        </a:solidFill>
                        <a:effectLst/>
                        <a:latin typeface="Cambria Math" panose="02040503050406030204" pitchFamily="18" charset="0"/>
                        <a:ea typeface="+mn-ea"/>
                        <a:cs typeface="+mn-cs"/>
                      </a:rPr>
                      <m:t>=</m:t>
                    </m:r>
                    <m:rad>
                      <m:radPr>
                        <m:degHide m:val="on"/>
                        <m:ctrlPr>
                          <a:rPr lang="en-US" sz="1100" b="0" i="1">
                            <a:solidFill>
                              <a:srgbClr val="FF0000"/>
                            </a:solidFill>
                            <a:effectLst/>
                            <a:latin typeface="Cambria Math" panose="02040503050406030204" pitchFamily="18" charset="0"/>
                            <a:ea typeface="+mn-ea"/>
                            <a:cs typeface="+mn-cs"/>
                          </a:rPr>
                        </m:ctrlPr>
                      </m:radPr>
                      <m:deg/>
                      <m:e>
                        <m:r>
                          <a:rPr lang="en-US" sz="1100" b="0" i="1">
                            <a:solidFill>
                              <a:srgbClr val="FF0000"/>
                            </a:solidFill>
                            <a:effectLst/>
                            <a:latin typeface="Cambria Math" panose="02040503050406030204" pitchFamily="18" charset="0"/>
                            <a:ea typeface="+mn-ea"/>
                            <a:cs typeface="+mn-cs"/>
                          </a:rPr>
                          <m:t>(</m:t>
                        </m:r>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𝑥</m:t>
                            </m:r>
                          </m:e>
                          <m:sub>
                            <m:r>
                              <a:rPr lang="en-US" sz="1100" b="0" i="1">
                                <a:solidFill>
                                  <a:srgbClr val="FF0000"/>
                                </a:solidFill>
                                <a:effectLst/>
                                <a:latin typeface="Cambria Math" panose="02040503050406030204" pitchFamily="18" charset="0"/>
                                <a:ea typeface="+mn-ea"/>
                                <a:cs typeface="+mn-cs"/>
                              </a:rPr>
                              <m:t>0</m:t>
                            </m:r>
                          </m:sub>
                        </m:sSub>
                        <m:r>
                          <a:rPr lang="en-US" sz="1100" b="0" i="1">
                            <a:solidFill>
                              <a:srgbClr val="FF0000"/>
                            </a:solidFill>
                            <a:effectLst/>
                            <a:latin typeface="Cambria Math" panose="02040503050406030204" pitchFamily="18" charset="0"/>
                            <a:ea typeface="+mn-ea"/>
                            <a:cs typeface="+mn-cs"/>
                          </a:rPr>
                          <m:t>−</m:t>
                        </m:r>
                        <m:sSup>
                          <m:sSupPr>
                            <m:ctrlPr>
                              <a:rPr lang="en-US" sz="1100" b="0" i="1">
                                <a:solidFill>
                                  <a:srgbClr val="FF0000"/>
                                </a:solidFill>
                                <a:effectLst/>
                                <a:latin typeface="Cambria Math" panose="02040503050406030204" pitchFamily="18" charset="0"/>
                                <a:ea typeface="+mn-ea"/>
                                <a:cs typeface="+mn-cs"/>
                              </a:rPr>
                            </m:ctrlPr>
                          </m:sSupPr>
                          <m:e>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𝑥</m:t>
                                </m:r>
                              </m:e>
                              <m:sub>
                                <m:r>
                                  <a:rPr lang="en-US" sz="1100" b="0" i="1">
                                    <a:solidFill>
                                      <a:srgbClr val="FF0000"/>
                                    </a:solidFill>
                                    <a:effectLst/>
                                    <a:latin typeface="Cambria Math" panose="02040503050406030204" pitchFamily="18" charset="0"/>
                                    <a:ea typeface="+mn-ea"/>
                                    <a:cs typeface="+mn-cs"/>
                                  </a:rPr>
                                  <m:t>5</m:t>
                                </m:r>
                              </m:sub>
                            </m:sSub>
                            <m:r>
                              <a:rPr lang="en-US" sz="1100" b="0" i="1">
                                <a:solidFill>
                                  <a:srgbClr val="FF0000"/>
                                </a:solidFill>
                                <a:effectLst/>
                                <a:latin typeface="Cambria Math" panose="02040503050406030204" pitchFamily="18" charset="0"/>
                                <a:ea typeface="+mn-ea"/>
                                <a:cs typeface="+mn-cs"/>
                              </a:rPr>
                              <m:t>)</m:t>
                            </m:r>
                          </m:e>
                          <m:sup>
                            <m:r>
                              <a:rPr lang="en-US" sz="1100" b="0" i="1">
                                <a:solidFill>
                                  <a:srgbClr val="FF0000"/>
                                </a:solidFill>
                                <a:effectLst/>
                                <a:latin typeface="Cambria Math" panose="02040503050406030204" pitchFamily="18" charset="0"/>
                                <a:ea typeface="+mn-ea"/>
                                <a:cs typeface="+mn-cs"/>
                              </a:rPr>
                              <m:t>2</m:t>
                            </m:r>
                          </m:sup>
                        </m:sSup>
                        <m:r>
                          <a:rPr lang="en-US" sz="1100" b="0" i="1">
                            <a:solidFill>
                              <a:srgbClr val="FF0000"/>
                            </a:solidFill>
                            <a:effectLst/>
                            <a:latin typeface="Cambria Math" panose="02040503050406030204" pitchFamily="18" charset="0"/>
                            <a:ea typeface="+mn-ea"/>
                            <a:cs typeface="+mn-cs"/>
                          </a:rPr>
                          <m:t>+(</m:t>
                        </m:r>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𝑦</m:t>
                            </m:r>
                          </m:e>
                          <m:sub>
                            <m:r>
                              <a:rPr lang="en-US" sz="1100" b="0" i="1">
                                <a:solidFill>
                                  <a:srgbClr val="FF0000"/>
                                </a:solidFill>
                                <a:effectLst/>
                                <a:latin typeface="Cambria Math" panose="02040503050406030204" pitchFamily="18" charset="0"/>
                                <a:ea typeface="+mn-ea"/>
                                <a:cs typeface="+mn-cs"/>
                              </a:rPr>
                              <m:t>0</m:t>
                            </m:r>
                          </m:sub>
                        </m:sSub>
                        <m:r>
                          <a:rPr lang="en-US" sz="1100" b="0" i="1">
                            <a:solidFill>
                              <a:srgbClr val="FF0000"/>
                            </a:solidFill>
                            <a:effectLst/>
                            <a:latin typeface="Cambria Math" panose="02040503050406030204" pitchFamily="18" charset="0"/>
                            <a:ea typeface="+mn-ea"/>
                            <a:cs typeface="+mn-cs"/>
                          </a:rPr>
                          <m:t>−</m:t>
                        </m:r>
                        <m:sSup>
                          <m:sSupPr>
                            <m:ctrlPr>
                              <a:rPr lang="en-US" sz="1100" b="0" i="1">
                                <a:solidFill>
                                  <a:srgbClr val="FF0000"/>
                                </a:solidFill>
                                <a:effectLst/>
                                <a:latin typeface="Cambria Math" panose="02040503050406030204" pitchFamily="18" charset="0"/>
                                <a:ea typeface="+mn-ea"/>
                                <a:cs typeface="+mn-cs"/>
                              </a:rPr>
                            </m:ctrlPr>
                          </m:sSupPr>
                          <m:e>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𝑦</m:t>
                                </m:r>
                              </m:e>
                              <m:sub>
                                <m:r>
                                  <a:rPr lang="en-US" sz="1100" b="0" i="1">
                                    <a:solidFill>
                                      <a:srgbClr val="FF0000"/>
                                    </a:solidFill>
                                    <a:effectLst/>
                                    <a:latin typeface="Cambria Math" panose="02040503050406030204" pitchFamily="18" charset="0"/>
                                    <a:ea typeface="+mn-ea"/>
                                    <a:cs typeface="+mn-cs"/>
                                  </a:rPr>
                                  <m:t>5</m:t>
                                </m:r>
                              </m:sub>
                            </m:sSub>
                            <m:r>
                              <a:rPr lang="en-US" sz="1100" b="0" i="1">
                                <a:solidFill>
                                  <a:srgbClr val="FF0000"/>
                                </a:solidFill>
                                <a:effectLst/>
                                <a:latin typeface="Cambria Math" panose="02040503050406030204" pitchFamily="18" charset="0"/>
                                <a:ea typeface="+mn-ea"/>
                                <a:cs typeface="+mn-cs"/>
                              </a:rPr>
                              <m:t>)</m:t>
                            </m:r>
                          </m:e>
                          <m:sup>
                            <m:r>
                              <a:rPr lang="en-US" sz="1100" b="0" i="1">
                                <a:solidFill>
                                  <a:srgbClr val="FF0000"/>
                                </a:solidFill>
                                <a:effectLst/>
                                <a:latin typeface="Cambria Math" panose="02040503050406030204" pitchFamily="18" charset="0"/>
                                <a:ea typeface="+mn-ea"/>
                                <a:cs typeface="+mn-cs"/>
                              </a:rPr>
                              <m:t>2</m:t>
                            </m:r>
                          </m:sup>
                        </m:sSup>
                      </m:e>
                    </m:rad>
                  </m:oMath>
                </m:oMathPara>
              </a14:m>
              <a:endParaRPr lang="en-US" sz="1100">
                <a:solidFill>
                  <a:srgbClr val="FF0000"/>
                </a:solidFill>
                <a:effectLst/>
                <a:latin typeface="+mn-lt"/>
              </a:endParaRPr>
            </a:p>
            <a:p>
              <a:pPr algn="l" eaLnBrk="1" fontAlgn="auto" latinLnBrk="0" hangingPunct="1"/>
              <a14:m>
                <m:oMathPara xmlns:m="http://schemas.openxmlformats.org/officeDocument/2006/math">
                  <m:oMathParaPr>
                    <m:jc m:val="centerGroup"/>
                  </m:oMathParaPr>
                  <m:oMath xmlns:m="http://schemas.openxmlformats.org/officeDocument/2006/math">
                    <m:sSub>
                      <m:sSubPr>
                        <m:ctrlPr>
                          <a:rPr lang="en-US" sz="110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𝑑</m:t>
                        </m:r>
                      </m:e>
                      <m:sub>
                        <m:r>
                          <a:rPr lang="en-US" sz="1100" b="0" i="1">
                            <a:solidFill>
                              <a:srgbClr val="FF0000"/>
                            </a:solidFill>
                            <a:effectLst/>
                            <a:latin typeface="Cambria Math" panose="02040503050406030204" pitchFamily="18" charset="0"/>
                            <a:ea typeface="+mn-ea"/>
                            <a:cs typeface="+mn-cs"/>
                          </a:rPr>
                          <m:t>6</m:t>
                        </m:r>
                      </m:sub>
                    </m:sSub>
                    <m:r>
                      <a:rPr lang="en-US" sz="1100" b="0" i="1">
                        <a:solidFill>
                          <a:srgbClr val="FF0000"/>
                        </a:solidFill>
                        <a:effectLst/>
                        <a:latin typeface="Cambria Math" panose="02040503050406030204" pitchFamily="18" charset="0"/>
                        <a:ea typeface="+mn-ea"/>
                        <a:cs typeface="+mn-cs"/>
                      </a:rPr>
                      <m:t>=</m:t>
                    </m:r>
                    <m:rad>
                      <m:radPr>
                        <m:degHide m:val="on"/>
                        <m:ctrlPr>
                          <a:rPr lang="en-US" sz="1100" b="0" i="1">
                            <a:solidFill>
                              <a:srgbClr val="FF0000"/>
                            </a:solidFill>
                            <a:effectLst/>
                            <a:latin typeface="Cambria Math" panose="02040503050406030204" pitchFamily="18" charset="0"/>
                            <a:ea typeface="+mn-ea"/>
                            <a:cs typeface="+mn-cs"/>
                          </a:rPr>
                        </m:ctrlPr>
                      </m:radPr>
                      <m:deg/>
                      <m:e>
                        <m:r>
                          <a:rPr lang="en-US" sz="1100" b="0" i="1">
                            <a:solidFill>
                              <a:srgbClr val="FF0000"/>
                            </a:solidFill>
                            <a:effectLst/>
                            <a:latin typeface="Cambria Math" panose="02040503050406030204" pitchFamily="18" charset="0"/>
                            <a:ea typeface="+mn-ea"/>
                            <a:cs typeface="+mn-cs"/>
                          </a:rPr>
                          <m:t>(</m:t>
                        </m:r>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𝑥</m:t>
                            </m:r>
                          </m:e>
                          <m:sub>
                            <m:r>
                              <a:rPr lang="en-US" sz="1100" b="0" i="1">
                                <a:solidFill>
                                  <a:srgbClr val="FF0000"/>
                                </a:solidFill>
                                <a:effectLst/>
                                <a:latin typeface="Cambria Math" panose="02040503050406030204" pitchFamily="18" charset="0"/>
                                <a:ea typeface="+mn-ea"/>
                                <a:cs typeface="+mn-cs"/>
                              </a:rPr>
                              <m:t>0</m:t>
                            </m:r>
                          </m:sub>
                        </m:sSub>
                        <m:r>
                          <a:rPr lang="en-US" sz="1100" b="0" i="1">
                            <a:solidFill>
                              <a:srgbClr val="FF0000"/>
                            </a:solidFill>
                            <a:effectLst/>
                            <a:latin typeface="Cambria Math" panose="02040503050406030204" pitchFamily="18" charset="0"/>
                            <a:ea typeface="+mn-ea"/>
                            <a:cs typeface="+mn-cs"/>
                          </a:rPr>
                          <m:t>−</m:t>
                        </m:r>
                        <m:sSup>
                          <m:sSupPr>
                            <m:ctrlPr>
                              <a:rPr lang="en-US" sz="1100" b="0" i="1">
                                <a:solidFill>
                                  <a:srgbClr val="FF0000"/>
                                </a:solidFill>
                                <a:effectLst/>
                                <a:latin typeface="Cambria Math" panose="02040503050406030204" pitchFamily="18" charset="0"/>
                                <a:ea typeface="+mn-ea"/>
                                <a:cs typeface="+mn-cs"/>
                              </a:rPr>
                            </m:ctrlPr>
                          </m:sSupPr>
                          <m:e>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𝑥</m:t>
                                </m:r>
                              </m:e>
                              <m:sub>
                                <m:r>
                                  <a:rPr lang="en-US" sz="1100" b="0" i="1">
                                    <a:solidFill>
                                      <a:srgbClr val="FF0000"/>
                                    </a:solidFill>
                                    <a:effectLst/>
                                    <a:latin typeface="Cambria Math" panose="02040503050406030204" pitchFamily="18" charset="0"/>
                                    <a:ea typeface="+mn-ea"/>
                                    <a:cs typeface="+mn-cs"/>
                                  </a:rPr>
                                  <m:t>6</m:t>
                                </m:r>
                              </m:sub>
                            </m:sSub>
                            <m:r>
                              <a:rPr lang="en-US" sz="1100" b="0" i="1">
                                <a:solidFill>
                                  <a:srgbClr val="FF0000"/>
                                </a:solidFill>
                                <a:effectLst/>
                                <a:latin typeface="Cambria Math" panose="02040503050406030204" pitchFamily="18" charset="0"/>
                                <a:ea typeface="+mn-ea"/>
                                <a:cs typeface="+mn-cs"/>
                              </a:rPr>
                              <m:t>)</m:t>
                            </m:r>
                          </m:e>
                          <m:sup>
                            <m:r>
                              <a:rPr lang="en-US" sz="1100" b="0" i="1">
                                <a:solidFill>
                                  <a:srgbClr val="FF0000"/>
                                </a:solidFill>
                                <a:effectLst/>
                                <a:latin typeface="Cambria Math" panose="02040503050406030204" pitchFamily="18" charset="0"/>
                                <a:ea typeface="+mn-ea"/>
                                <a:cs typeface="+mn-cs"/>
                              </a:rPr>
                              <m:t>2</m:t>
                            </m:r>
                          </m:sup>
                        </m:sSup>
                        <m:r>
                          <a:rPr lang="en-US" sz="1100" b="0" i="1">
                            <a:solidFill>
                              <a:srgbClr val="FF0000"/>
                            </a:solidFill>
                            <a:effectLst/>
                            <a:latin typeface="Cambria Math" panose="02040503050406030204" pitchFamily="18" charset="0"/>
                            <a:ea typeface="+mn-ea"/>
                            <a:cs typeface="+mn-cs"/>
                          </a:rPr>
                          <m:t>+(</m:t>
                        </m:r>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𝑦</m:t>
                            </m:r>
                          </m:e>
                          <m:sub>
                            <m:r>
                              <a:rPr lang="en-US" sz="1100" b="0" i="1">
                                <a:solidFill>
                                  <a:srgbClr val="FF0000"/>
                                </a:solidFill>
                                <a:effectLst/>
                                <a:latin typeface="Cambria Math" panose="02040503050406030204" pitchFamily="18" charset="0"/>
                                <a:ea typeface="+mn-ea"/>
                                <a:cs typeface="+mn-cs"/>
                              </a:rPr>
                              <m:t>0</m:t>
                            </m:r>
                          </m:sub>
                        </m:sSub>
                        <m:r>
                          <a:rPr lang="en-US" sz="1100" b="0" i="1">
                            <a:solidFill>
                              <a:srgbClr val="FF0000"/>
                            </a:solidFill>
                            <a:effectLst/>
                            <a:latin typeface="Cambria Math" panose="02040503050406030204" pitchFamily="18" charset="0"/>
                            <a:ea typeface="+mn-ea"/>
                            <a:cs typeface="+mn-cs"/>
                          </a:rPr>
                          <m:t>−</m:t>
                        </m:r>
                        <m:sSup>
                          <m:sSupPr>
                            <m:ctrlPr>
                              <a:rPr lang="en-US" sz="1100" b="0" i="1">
                                <a:solidFill>
                                  <a:srgbClr val="FF0000"/>
                                </a:solidFill>
                                <a:effectLst/>
                                <a:latin typeface="Cambria Math" panose="02040503050406030204" pitchFamily="18" charset="0"/>
                                <a:ea typeface="+mn-ea"/>
                                <a:cs typeface="+mn-cs"/>
                              </a:rPr>
                            </m:ctrlPr>
                          </m:sSupPr>
                          <m:e>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𝑦</m:t>
                                </m:r>
                              </m:e>
                              <m:sub>
                                <m:r>
                                  <a:rPr lang="en-US" sz="1100" b="0" i="1">
                                    <a:solidFill>
                                      <a:srgbClr val="FF0000"/>
                                    </a:solidFill>
                                    <a:effectLst/>
                                    <a:latin typeface="Cambria Math" panose="02040503050406030204" pitchFamily="18" charset="0"/>
                                    <a:ea typeface="+mn-ea"/>
                                    <a:cs typeface="+mn-cs"/>
                                  </a:rPr>
                                  <m:t>6</m:t>
                                </m:r>
                              </m:sub>
                            </m:sSub>
                            <m:r>
                              <a:rPr lang="en-US" sz="1100" b="0" i="1">
                                <a:solidFill>
                                  <a:srgbClr val="FF0000"/>
                                </a:solidFill>
                                <a:effectLst/>
                                <a:latin typeface="Cambria Math" panose="02040503050406030204" pitchFamily="18" charset="0"/>
                                <a:ea typeface="+mn-ea"/>
                                <a:cs typeface="+mn-cs"/>
                              </a:rPr>
                              <m:t>)</m:t>
                            </m:r>
                          </m:e>
                          <m:sup>
                            <m:r>
                              <a:rPr lang="en-US" sz="1100" b="0" i="1">
                                <a:solidFill>
                                  <a:srgbClr val="FF0000"/>
                                </a:solidFill>
                                <a:effectLst/>
                                <a:latin typeface="Cambria Math" panose="02040503050406030204" pitchFamily="18" charset="0"/>
                                <a:ea typeface="+mn-ea"/>
                                <a:cs typeface="+mn-cs"/>
                              </a:rPr>
                              <m:t>2</m:t>
                            </m:r>
                          </m:sup>
                        </m:sSup>
                      </m:e>
                    </m:rad>
                  </m:oMath>
                </m:oMathPara>
              </a14:m>
              <a:endParaRPr lang="en-US" sz="1100">
                <a:solidFill>
                  <a:srgbClr val="FF0000"/>
                </a:solidFill>
                <a:effectLst/>
                <a:latin typeface="+mn-lt"/>
              </a:endParaRPr>
            </a:p>
            <a:p>
              <a:pPr algn="l" eaLnBrk="1" fontAlgn="auto" latinLnBrk="0" hangingPunct="1"/>
              <a14:m>
                <m:oMathPara xmlns:m="http://schemas.openxmlformats.org/officeDocument/2006/math">
                  <m:oMathParaPr>
                    <m:jc m:val="centerGroup"/>
                  </m:oMathParaPr>
                  <m:oMath xmlns:m="http://schemas.openxmlformats.org/officeDocument/2006/math">
                    <m:sSub>
                      <m:sSubPr>
                        <m:ctrlPr>
                          <a:rPr lang="en-US" sz="110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𝑑</m:t>
                        </m:r>
                      </m:e>
                      <m:sub>
                        <m:r>
                          <a:rPr lang="en-US" sz="1100" b="0" i="1">
                            <a:solidFill>
                              <a:srgbClr val="FF0000"/>
                            </a:solidFill>
                            <a:effectLst/>
                            <a:latin typeface="Cambria Math" panose="02040503050406030204" pitchFamily="18" charset="0"/>
                            <a:ea typeface="+mn-ea"/>
                            <a:cs typeface="+mn-cs"/>
                          </a:rPr>
                          <m:t>7</m:t>
                        </m:r>
                      </m:sub>
                    </m:sSub>
                    <m:r>
                      <a:rPr lang="en-US" sz="1100" b="0" i="1">
                        <a:solidFill>
                          <a:srgbClr val="FF0000"/>
                        </a:solidFill>
                        <a:effectLst/>
                        <a:latin typeface="Cambria Math" panose="02040503050406030204" pitchFamily="18" charset="0"/>
                        <a:ea typeface="+mn-ea"/>
                        <a:cs typeface="+mn-cs"/>
                      </a:rPr>
                      <m:t>=</m:t>
                    </m:r>
                    <m:rad>
                      <m:radPr>
                        <m:degHide m:val="on"/>
                        <m:ctrlPr>
                          <a:rPr lang="en-US" sz="1100" b="0" i="1">
                            <a:solidFill>
                              <a:srgbClr val="FF0000"/>
                            </a:solidFill>
                            <a:effectLst/>
                            <a:latin typeface="Cambria Math" panose="02040503050406030204" pitchFamily="18" charset="0"/>
                            <a:ea typeface="+mn-ea"/>
                            <a:cs typeface="+mn-cs"/>
                          </a:rPr>
                        </m:ctrlPr>
                      </m:radPr>
                      <m:deg/>
                      <m:e>
                        <m:r>
                          <a:rPr lang="en-US" sz="1100" b="0" i="1">
                            <a:solidFill>
                              <a:srgbClr val="FF0000"/>
                            </a:solidFill>
                            <a:effectLst/>
                            <a:latin typeface="Cambria Math" panose="02040503050406030204" pitchFamily="18" charset="0"/>
                            <a:ea typeface="+mn-ea"/>
                            <a:cs typeface="+mn-cs"/>
                          </a:rPr>
                          <m:t>(</m:t>
                        </m:r>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𝑥</m:t>
                            </m:r>
                          </m:e>
                          <m:sub>
                            <m:r>
                              <a:rPr lang="en-US" sz="1100" b="0" i="1">
                                <a:solidFill>
                                  <a:srgbClr val="FF0000"/>
                                </a:solidFill>
                                <a:effectLst/>
                                <a:latin typeface="Cambria Math" panose="02040503050406030204" pitchFamily="18" charset="0"/>
                                <a:ea typeface="+mn-ea"/>
                                <a:cs typeface="+mn-cs"/>
                              </a:rPr>
                              <m:t>0</m:t>
                            </m:r>
                          </m:sub>
                        </m:sSub>
                        <m:r>
                          <a:rPr lang="en-US" sz="1100" b="0" i="1">
                            <a:solidFill>
                              <a:srgbClr val="FF0000"/>
                            </a:solidFill>
                            <a:effectLst/>
                            <a:latin typeface="Cambria Math" panose="02040503050406030204" pitchFamily="18" charset="0"/>
                            <a:ea typeface="+mn-ea"/>
                            <a:cs typeface="+mn-cs"/>
                          </a:rPr>
                          <m:t>−</m:t>
                        </m:r>
                        <m:sSup>
                          <m:sSupPr>
                            <m:ctrlPr>
                              <a:rPr lang="en-US" sz="1100" b="0" i="1">
                                <a:solidFill>
                                  <a:srgbClr val="FF0000"/>
                                </a:solidFill>
                                <a:effectLst/>
                                <a:latin typeface="Cambria Math" panose="02040503050406030204" pitchFamily="18" charset="0"/>
                                <a:ea typeface="+mn-ea"/>
                                <a:cs typeface="+mn-cs"/>
                              </a:rPr>
                            </m:ctrlPr>
                          </m:sSupPr>
                          <m:e>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𝑥</m:t>
                                </m:r>
                              </m:e>
                              <m:sub>
                                <m:r>
                                  <a:rPr lang="en-US" sz="1100" b="0" i="1">
                                    <a:solidFill>
                                      <a:srgbClr val="FF0000"/>
                                    </a:solidFill>
                                    <a:effectLst/>
                                    <a:latin typeface="Cambria Math" panose="02040503050406030204" pitchFamily="18" charset="0"/>
                                    <a:ea typeface="+mn-ea"/>
                                    <a:cs typeface="+mn-cs"/>
                                  </a:rPr>
                                  <m:t>7</m:t>
                                </m:r>
                              </m:sub>
                            </m:sSub>
                            <m:r>
                              <a:rPr lang="en-US" sz="1100" b="0" i="1">
                                <a:solidFill>
                                  <a:srgbClr val="FF0000"/>
                                </a:solidFill>
                                <a:effectLst/>
                                <a:latin typeface="Cambria Math" panose="02040503050406030204" pitchFamily="18" charset="0"/>
                                <a:ea typeface="+mn-ea"/>
                                <a:cs typeface="+mn-cs"/>
                              </a:rPr>
                              <m:t>)</m:t>
                            </m:r>
                          </m:e>
                          <m:sup>
                            <m:r>
                              <a:rPr lang="en-US" sz="1100" b="0" i="1">
                                <a:solidFill>
                                  <a:srgbClr val="FF0000"/>
                                </a:solidFill>
                                <a:effectLst/>
                                <a:latin typeface="Cambria Math" panose="02040503050406030204" pitchFamily="18" charset="0"/>
                                <a:ea typeface="+mn-ea"/>
                                <a:cs typeface="+mn-cs"/>
                              </a:rPr>
                              <m:t>2</m:t>
                            </m:r>
                          </m:sup>
                        </m:sSup>
                        <m:r>
                          <a:rPr lang="en-US" sz="1100" b="0" i="1">
                            <a:solidFill>
                              <a:srgbClr val="FF0000"/>
                            </a:solidFill>
                            <a:effectLst/>
                            <a:latin typeface="Cambria Math" panose="02040503050406030204" pitchFamily="18" charset="0"/>
                            <a:ea typeface="+mn-ea"/>
                            <a:cs typeface="+mn-cs"/>
                          </a:rPr>
                          <m:t>+(</m:t>
                        </m:r>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𝑦</m:t>
                            </m:r>
                          </m:e>
                          <m:sub>
                            <m:r>
                              <a:rPr lang="en-US" sz="1100" b="0" i="1">
                                <a:solidFill>
                                  <a:srgbClr val="FF0000"/>
                                </a:solidFill>
                                <a:effectLst/>
                                <a:latin typeface="Cambria Math" panose="02040503050406030204" pitchFamily="18" charset="0"/>
                                <a:ea typeface="+mn-ea"/>
                                <a:cs typeface="+mn-cs"/>
                              </a:rPr>
                              <m:t>0</m:t>
                            </m:r>
                          </m:sub>
                        </m:sSub>
                        <m:r>
                          <a:rPr lang="en-US" sz="1100" b="0" i="1">
                            <a:solidFill>
                              <a:srgbClr val="FF0000"/>
                            </a:solidFill>
                            <a:effectLst/>
                            <a:latin typeface="Cambria Math" panose="02040503050406030204" pitchFamily="18" charset="0"/>
                            <a:ea typeface="+mn-ea"/>
                            <a:cs typeface="+mn-cs"/>
                          </a:rPr>
                          <m:t>−</m:t>
                        </m:r>
                        <m:sSup>
                          <m:sSupPr>
                            <m:ctrlPr>
                              <a:rPr lang="en-US" sz="1100" b="0" i="1">
                                <a:solidFill>
                                  <a:srgbClr val="FF0000"/>
                                </a:solidFill>
                                <a:effectLst/>
                                <a:latin typeface="Cambria Math" panose="02040503050406030204" pitchFamily="18" charset="0"/>
                                <a:ea typeface="+mn-ea"/>
                                <a:cs typeface="+mn-cs"/>
                              </a:rPr>
                            </m:ctrlPr>
                          </m:sSupPr>
                          <m:e>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𝑦</m:t>
                                </m:r>
                              </m:e>
                              <m:sub>
                                <m:r>
                                  <a:rPr lang="en-US" sz="1100" b="0" i="1">
                                    <a:solidFill>
                                      <a:srgbClr val="FF0000"/>
                                    </a:solidFill>
                                    <a:effectLst/>
                                    <a:latin typeface="Cambria Math" panose="02040503050406030204" pitchFamily="18" charset="0"/>
                                    <a:ea typeface="+mn-ea"/>
                                    <a:cs typeface="+mn-cs"/>
                                  </a:rPr>
                                  <m:t>7</m:t>
                                </m:r>
                              </m:sub>
                            </m:sSub>
                            <m:r>
                              <a:rPr lang="en-US" sz="1100" b="0" i="1">
                                <a:solidFill>
                                  <a:srgbClr val="FF0000"/>
                                </a:solidFill>
                                <a:effectLst/>
                                <a:latin typeface="Cambria Math" panose="02040503050406030204" pitchFamily="18" charset="0"/>
                                <a:ea typeface="+mn-ea"/>
                                <a:cs typeface="+mn-cs"/>
                              </a:rPr>
                              <m:t>)</m:t>
                            </m:r>
                          </m:e>
                          <m:sup>
                            <m:r>
                              <a:rPr lang="en-US" sz="1100" b="0" i="1">
                                <a:solidFill>
                                  <a:srgbClr val="FF0000"/>
                                </a:solidFill>
                                <a:effectLst/>
                                <a:latin typeface="Cambria Math" panose="02040503050406030204" pitchFamily="18" charset="0"/>
                                <a:ea typeface="+mn-ea"/>
                                <a:cs typeface="+mn-cs"/>
                              </a:rPr>
                              <m:t>2</m:t>
                            </m:r>
                          </m:sup>
                        </m:sSup>
                      </m:e>
                    </m:rad>
                  </m:oMath>
                </m:oMathPara>
              </a14:m>
              <a:endParaRPr lang="en-US" sz="1100">
                <a:solidFill>
                  <a:srgbClr val="FF0000"/>
                </a:solidFill>
                <a:effectLst/>
                <a:latin typeface="+mn-lt"/>
              </a:endParaRPr>
            </a:p>
            <a:p>
              <a:pPr algn="l" eaLnBrk="1" fontAlgn="auto" latinLnBrk="0" hangingPunct="1"/>
              <a14:m>
                <m:oMathPara xmlns:m="http://schemas.openxmlformats.org/officeDocument/2006/math">
                  <m:oMathParaPr>
                    <m:jc m:val="centerGroup"/>
                  </m:oMathParaPr>
                  <m:oMath xmlns:m="http://schemas.openxmlformats.org/officeDocument/2006/math">
                    <m:sSub>
                      <m:sSubPr>
                        <m:ctrlPr>
                          <a:rPr lang="en-US" sz="110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𝑑</m:t>
                        </m:r>
                      </m:e>
                      <m:sub>
                        <m:r>
                          <a:rPr lang="en-US" sz="1100" b="0" i="1">
                            <a:solidFill>
                              <a:srgbClr val="FF0000"/>
                            </a:solidFill>
                            <a:effectLst/>
                            <a:latin typeface="Cambria Math" panose="02040503050406030204" pitchFamily="18" charset="0"/>
                            <a:ea typeface="+mn-ea"/>
                            <a:cs typeface="+mn-cs"/>
                          </a:rPr>
                          <m:t>8</m:t>
                        </m:r>
                      </m:sub>
                    </m:sSub>
                    <m:r>
                      <a:rPr lang="en-US" sz="1100" b="0" i="1">
                        <a:solidFill>
                          <a:srgbClr val="FF0000"/>
                        </a:solidFill>
                        <a:effectLst/>
                        <a:latin typeface="Cambria Math" panose="02040503050406030204" pitchFamily="18" charset="0"/>
                        <a:ea typeface="+mn-ea"/>
                        <a:cs typeface="+mn-cs"/>
                      </a:rPr>
                      <m:t>=</m:t>
                    </m:r>
                    <m:rad>
                      <m:radPr>
                        <m:degHide m:val="on"/>
                        <m:ctrlPr>
                          <a:rPr lang="en-US" sz="1100" b="0" i="1">
                            <a:solidFill>
                              <a:srgbClr val="FF0000"/>
                            </a:solidFill>
                            <a:effectLst/>
                            <a:latin typeface="Cambria Math" panose="02040503050406030204" pitchFamily="18" charset="0"/>
                            <a:ea typeface="+mn-ea"/>
                            <a:cs typeface="+mn-cs"/>
                          </a:rPr>
                        </m:ctrlPr>
                      </m:radPr>
                      <m:deg/>
                      <m:e>
                        <m:r>
                          <a:rPr lang="en-US" sz="1100" b="0" i="1">
                            <a:solidFill>
                              <a:srgbClr val="FF0000"/>
                            </a:solidFill>
                            <a:effectLst/>
                            <a:latin typeface="Cambria Math" panose="02040503050406030204" pitchFamily="18" charset="0"/>
                            <a:ea typeface="+mn-ea"/>
                            <a:cs typeface="+mn-cs"/>
                          </a:rPr>
                          <m:t>(</m:t>
                        </m:r>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𝑥</m:t>
                            </m:r>
                          </m:e>
                          <m:sub>
                            <m:r>
                              <a:rPr lang="en-US" sz="1100" b="0" i="1">
                                <a:solidFill>
                                  <a:srgbClr val="FF0000"/>
                                </a:solidFill>
                                <a:effectLst/>
                                <a:latin typeface="Cambria Math" panose="02040503050406030204" pitchFamily="18" charset="0"/>
                                <a:ea typeface="+mn-ea"/>
                                <a:cs typeface="+mn-cs"/>
                              </a:rPr>
                              <m:t>0</m:t>
                            </m:r>
                          </m:sub>
                        </m:sSub>
                        <m:r>
                          <a:rPr lang="en-US" sz="1100" b="0" i="1">
                            <a:solidFill>
                              <a:srgbClr val="FF0000"/>
                            </a:solidFill>
                            <a:effectLst/>
                            <a:latin typeface="Cambria Math" panose="02040503050406030204" pitchFamily="18" charset="0"/>
                            <a:ea typeface="+mn-ea"/>
                            <a:cs typeface="+mn-cs"/>
                          </a:rPr>
                          <m:t>−</m:t>
                        </m:r>
                        <m:sSup>
                          <m:sSupPr>
                            <m:ctrlPr>
                              <a:rPr lang="en-US" sz="1100" b="0" i="1">
                                <a:solidFill>
                                  <a:srgbClr val="FF0000"/>
                                </a:solidFill>
                                <a:effectLst/>
                                <a:latin typeface="Cambria Math" panose="02040503050406030204" pitchFamily="18" charset="0"/>
                                <a:ea typeface="+mn-ea"/>
                                <a:cs typeface="+mn-cs"/>
                              </a:rPr>
                            </m:ctrlPr>
                          </m:sSupPr>
                          <m:e>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𝑥</m:t>
                                </m:r>
                              </m:e>
                              <m:sub>
                                <m:r>
                                  <a:rPr lang="en-US" sz="1100" b="0" i="1">
                                    <a:solidFill>
                                      <a:srgbClr val="FF0000"/>
                                    </a:solidFill>
                                    <a:effectLst/>
                                    <a:latin typeface="Cambria Math" panose="02040503050406030204" pitchFamily="18" charset="0"/>
                                    <a:ea typeface="+mn-ea"/>
                                    <a:cs typeface="+mn-cs"/>
                                  </a:rPr>
                                  <m:t>8</m:t>
                                </m:r>
                              </m:sub>
                            </m:sSub>
                            <m:r>
                              <a:rPr lang="en-US" sz="1100" b="0" i="1">
                                <a:solidFill>
                                  <a:srgbClr val="FF0000"/>
                                </a:solidFill>
                                <a:effectLst/>
                                <a:latin typeface="Cambria Math" panose="02040503050406030204" pitchFamily="18" charset="0"/>
                                <a:ea typeface="+mn-ea"/>
                                <a:cs typeface="+mn-cs"/>
                              </a:rPr>
                              <m:t>)</m:t>
                            </m:r>
                          </m:e>
                          <m:sup>
                            <m:r>
                              <a:rPr lang="en-US" sz="1100" b="0" i="1">
                                <a:solidFill>
                                  <a:srgbClr val="FF0000"/>
                                </a:solidFill>
                                <a:effectLst/>
                                <a:latin typeface="Cambria Math" panose="02040503050406030204" pitchFamily="18" charset="0"/>
                                <a:ea typeface="+mn-ea"/>
                                <a:cs typeface="+mn-cs"/>
                              </a:rPr>
                              <m:t>2</m:t>
                            </m:r>
                          </m:sup>
                        </m:sSup>
                        <m:r>
                          <a:rPr lang="en-US" sz="1100" b="0" i="1">
                            <a:solidFill>
                              <a:srgbClr val="FF0000"/>
                            </a:solidFill>
                            <a:effectLst/>
                            <a:latin typeface="Cambria Math" panose="02040503050406030204" pitchFamily="18" charset="0"/>
                            <a:ea typeface="+mn-ea"/>
                            <a:cs typeface="+mn-cs"/>
                          </a:rPr>
                          <m:t>+(</m:t>
                        </m:r>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𝑦</m:t>
                            </m:r>
                          </m:e>
                          <m:sub>
                            <m:r>
                              <a:rPr lang="en-US" sz="1100" b="0" i="1">
                                <a:solidFill>
                                  <a:srgbClr val="FF0000"/>
                                </a:solidFill>
                                <a:effectLst/>
                                <a:latin typeface="Cambria Math" panose="02040503050406030204" pitchFamily="18" charset="0"/>
                                <a:ea typeface="+mn-ea"/>
                                <a:cs typeface="+mn-cs"/>
                              </a:rPr>
                              <m:t>0</m:t>
                            </m:r>
                          </m:sub>
                        </m:sSub>
                        <m:r>
                          <a:rPr lang="en-US" sz="1100" b="0" i="1">
                            <a:solidFill>
                              <a:srgbClr val="FF0000"/>
                            </a:solidFill>
                            <a:effectLst/>
                            <a:latin typeface="Cambria Math" panose="02040503050406030204" pitchFamily="18" charset="0"/>
                            <a:ea typeface="+mn-ea"/>
                            <a:cs typeface="+mn-cs"/>
                          </a:rPr>
                          <m:t>−</m:t>
                        </m:r>
                        <m:sSup>
                          <m:sSupPr>
                            <m:ctrlPr>
                              <a:rPr lang="en-US" sz="1100" b="0" i="1">
                                <a:solidFill>
                                  <a:srgbClr val="FF0000"/>
                                </a:solidFill>
                                <a:effectLst/>
                                <a:latin typeface="Cambria Math" panose="02040503050406030204" pitchFamily="18" charset="0"/>
                                <a:ea typeface="+mn-ea"/>
                                <a:cs typeface="+mn-cs"/>
                              </a:rPr>
                            </m:ctrlPr>
                          </m:sSupPr>
                          <m:e>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𝑦</m:t>
                                </m:r>
                              </m:e>
                              <m:sub>
                                <m:r>
                                  <a:rPr lang="en-US" sz="1100" b="0" i="1">
                                    <a:solidFill>
                                      <a:srgbClr val="FF0000"/>
                                    </a:solidFill>
                                    <a:effectLst/>
                                    <a:latin typeface="Cambria Math" panose="02040503050406030204" pitchFamily="18" charset="0"/>
                                    <a:ea typeface="+mn-ea"/>
                                    <a:cs typeface="+mn-cs"/>
                                  </a:rPr>
                                  <m:t>8</m:t>
                                </m:r>
                              </m:sub>
                            </m:sSub>
                            <m:r>
                              <a:rPr lang="en-US" sz="1100" b="0" i="1">
                                <a:solidFill>
                                  <a:srgbClr val="FF0000"/>
                                </a:solidFill>
                                <a:effectLst/>
                                <a:latin typeface="Cambria Math" panose="02040503050406030204" pitchFamily="18" charset="0"/>
                                <a:ea typeface="+mn-ea"/>
                                <a:cs typeface="+mn-cs"/>
                              </a:rPr>
                              <m:t>)</m:t>
                            </m:r>
                          </m:e>
                          <m:sup>
                            <m:r>
                              <a:rPr lang="en-US" sz="1100" b="0" i="1">
                                <a:solidFill>
                                  <a:srgbClr val="FF0000"/>
                                </a:solidFill>
                                <a:effectLst/>
                                <a:latin typeface="Cambria Math" panose="02040503050406030204" pitchFamily="18" charset="0"/>
                                <a:ea typeface="+mn-ea"/>
                                <a:cs typeface="+mn-cs"/>
                              </a:rPr>
                              <m:t>2</m:t>
                            </m:r>
                          </m:sup>
                        </m:sSup>
                      </m:e>
                    </m:rad>
                  </m:oMath>
                </m:oMathPara>
              </a14:m>
              <a:endParaRPr lang="en-US" sz="1100">
                <a:solidFill>
                  <a:srgbClr val="FF0000"/>
                </a:solidFill>
                <a:effectLst/>
                <a:latin typeface="+mn-lt"/>
              </a:endParaRPr>
            </a:p>
            <a:p>
              <a:r>
                <a:rPr lang="en-US" sz="1100" b="1" u="sng">
                  <a:solidFill>
                    <a:srgbClr val="FF0000"/>
                  </a:solidFill>
                  <a:effectLst/>
                  <a:latin typeface="+mn-lt"/>
                  <a:ea typeface="+mn-ea"/>
                  <a:cs typeface="+mn-cs"/>
                </a:rPr>
                <a:t>Constraints:</a:t>
              </a:r>
              <a:endParaRPr lang="en-US" sz="1100" b="1" u="sng">
                <a:solidFill>
                  <a:srgbClr val="FF0000"/>
                </a:solidFill>
                <a:effectLst/>
                <a:latin typeface="+mn-lt"/>
              </a:endParaRPr>
            </a:p>
            <a:p>
              <a14:m>
                <m:oMath xmlns:m="http://schemas.openxmlformats.org/officeDocument/2006/math">
                  <m:sSub>
                    <m:sSubPr>
                      <m:ctrlPr>
                        <a:rPr lang="en-US" sz="110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𝑑</m:t>
                      </m:r>
                    </m:e>
                    <m:sub>
                      <m:r>
                        <a:rPr lang="en-US" sz="1100" b="0" i="1">
                          <a:solidFill>
                            <a:srgbClr val="FF0000"/>
                          </a:solidFill>
                          <a:effectLst/>
                          <a:latin typeface="Cambria Math" panose="02040503050406030204" pitchFamily="18" charset="0"/>
                          <a:ea typeface="+mn-ea"/>
                          <a:cs typeface="+mn-cs"/>
                        </a:rPr>
                        <m:t>1</m:t>
                      </m:r>
                    </m:sub>
                  </m:sSub>
                  <m:r>
                    <a:rPr lang="en-US" sz="1100" b="0" i="1">
                      <a:solidFill>
                        <a:srgbClr val="FF0000"/>
                      </a:solidFill>
                      <a:effectLst/>
                      <a:latin typeface="Cambria Math" panose="02040503050406030204" pitchFamily="18" charset="0"/>
                      <a:ea typeface="+mn-ea"/>
                      <a:cs typeface="+mn-cs"/>
                    </a:rPr>
                    <m:t>=</m:t>
                  </m:r>
                  <m:rad>
                    <m:radPr>
                      <m:degHide m:val="on"/>
                      <m:ctrlPr>
                        <a:rPr lang="en-US" sz="1100" b="0" i="1">
                          <a:solidFill>
                            <a:srgbClr val="FF0000"/>
                          </a:solidFill>
                          <a:effectLst/>
                          <a:latin typeface="Cambria Math" panose="02040503050406030204" pitchFamily="18" charset="0"/>
                          <a:ea typeface="+mn-ea"/>
                          <a:cs typeface="+mn-cs"/>
                        </a:rPr>
                      </m:ctrlPr>
                    </m:radPr>
                    <m:deg/>
                    <m:e>
                      <m:r>
                        <a:rPr lang="en-US" sz="1100" b="0" i="1">
                          <a:solidFill>
                            <a:srgbClr val="FF0000"/>
                          </a:solidFill>
                          <a:effectLst/>
                          <a:latin typeface="Cambria Math" panose="02040503050406030204" pitchFamily="18" charset="0"/>
                          <a:ea typeface="+mn-ea"/>
                          <a:cs typeface="+mn-cs"/>
                        </a:rPr>
                        <m:t>(</m:t>
                      </m:r>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𝑥</m:t>
                          </m:r>
                        </m:e>
                        <m:sub>
                          <m:r>
                            <a:rPr lang="en-US" sz="1100" b="0" i="1">
                              <a:solidFill>
                                <a:srgbClr val="FF0000"/>
                              </a:solidFill>
                              <a:effectLst/>
                              <a:latin typeface="Cambria Math" panose="02040503050406030204" pitchFamily="18" charset="0"/>
                              <a:ea typeface="+mn-ea"/>
                              <a:cs typeface="+mn-cs"/>
                            </a:rPr>
                            <m:t>0</m:t>
                          </m:r>
                        </m:sub>
                      </m:sSub>
                      <m:r>
                        <a:rPr lang="en-US" sz="1100" b="0" i="1">
                          <a:solidFill>
                            <a:srgbClr val="FF0000"/>
                          </a:solidFill>
                          <a:effectLst/>
                          <a:latin typeface="Cambria Math" panose="02040503050406030204" pitchFamily="18" charset="0"/>
                          <a:ea typeface="+mn-ea"/>
                          <a:cs typeface="+mn-cs"/>
                        </a:rPr>
                        <m:t>−</m:t>
                      </m:r>
                      <m:sSup>
                        <m:sSupPr>
                          <m:ctrlPr>
                            <a:rPr lang="en-US" sz="1100" b="0" i="1">
                              <a:solidFill>
                                <a:srgbClr val="FF0000"/>
                              </a:solidFill>
                              <a:effectLst/>
                              <a:latin typeface="Cambria Math" panose="02040503050406030204" pitchFamily="18" charset="0"/>
                              <a:ea typeface="+mn-ea"/>
                              <a:cs typeface="+mn-cs"/>
                            </a:rPr>
                          </m:ctrlPr>
                        </m:sSupPr>
                        <m:e>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𝑥</m:t>
                              </m:r>
                            </m:e>
                            <m:sub>
                              <m:r>
                                <a:rPr lang="en-US" sz="1100" b="0" i="1">
                                  <a:solidFill>
                                    <a:srgbClr val="FF0000"/>
                                  </a:solidFill>
                                  <a:effectLst/>
                                  <a:latin typeface="Cambria Math" panose="02040503050406030204" pitchFamily="18" charset="0"/>
                                  <a:ea typeface="+mn-ea"/>
                                  <a:cs typeface="+mn-cs"/>
                                </a:rPr>
                                <m:t>1</m:t>
                              </m:r>
                            </m:sub>
                          </m:sSub>
                          <m:r>
                            <a:rPr lang="en-US" sz="1100" b="0" i="1">
                              <a:solidFill>
                                <a:srgbClr val="FF0000"/>
                              </a:solidFill>
                              <a:effectLst/>
                              <a:latin typeface="Cambria Math" panose="02040503050406030204" pitchFamily="18" charset="0"/>
                              <a:ea typeface="+mn-ea"/>
                              <a:cs typeface="+mn-cs"/>
                            </a:rPr>
                            <m:t>)</m:t>
                          </m:r>
                        </m:e>
                        <m:sup>
                          <m:r>
                            <a:rPr lang="en-US" sz="1100" b="0" i="1">
                              <a:solidFill>
                                <a:srgbClr val="FF0000"/>
                              </a:solidFill>
                              <a:effectLst/>
                              <a:latin typeface="Cambria Math" panose="02040503050406030204" pitchFamily="18" charset="0"/>
                              <a:ea typeface="+mn-ea"/>
                              <a:cs typeface="+mn-cs"/>
                            </a:rPr>
                            <m:t>2</m:t>
                          </m:r>
                        </m:sup>
                      </m:sSup>
                      <m:r>
                        <a:rPr lang="en-US" sz="1100" b="0" i="1">
                          <a:solidFill>
                            <a:srgbClr val="FF0000"/>
                          </a:solidFill>
                          <a:effectLst/>
                          <a:latin typeface="Cambria Math" panose="02040503050406030204" pitchFamily="18" charset="0"/>
                          <a:ea typeface="+mn-ea"/>
                          <a:cs typeface="+mn-cs"/>
                        </a:rPr>
                        <m:t>+(</m:t>
                      </m:r>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𝑦</m:t>
                          </m:r>
                        </m:e>
                        <m:sub>
                          <m:r>
                            <a:rPr lang="en-US" sz="1100" b="0" i="1">
                              <a:solidFill>
                                <a:srgbClr val="FF0000"/>
                              </a:solidFill>
                              <a:effectLst/>
                              <a:latin typeface="Cambria Math" panose="02040503050406030204" pitchFamily="18" charset="0"/>
                              <a:ea typeface="+mn-ea"/>
                              <a:cs typeface="+mn-cs"/>
                            </a:rPr>
                            <m:t>0</m:t>
                          </m:r>
                        </m:sub>
                      </m:sSub>
                      <m:r>
                        <a:rPr lang="en-US" sz="1100" b="0" i="1">
                          <a:solidFill>
                            <a:srgbClr val="FF0000"/>
                          </a:solidFill>
                          <a:effectLst/>
                          <a:latin typeface="Cambria Math" panose="02040503050406030204" pitchFamily="18" charset="0"/>
                          <a:ea typeface="+mn-ea"/>
                          <a:cs typeface="+mn-cs"/>
                        </a:rPr>
                        <m:t>−</m:t>
                      </m:r>
                      <m:sSup>
                        <m:sSupPr>
                          <m:ctrlPr>
                            <a:rPr lang="en-US" sz="1100" b="0" i="1">
                              <a:solidFill>
                                <a:srgbClr val="FF0000"/>
                              </a:solidFill>
                              <a:effectLst/>
                              <a:latin typeface="Cambria Math" panose="02040503050406030204" pitchFamily="18" charset="0"/>
                              <a:ea typeface="+mn-ea"/>
                              <a:cs typeface="+mn-cs"/>
                            </a:rPr>
                          </m:ctrlPr>
                        </m:sSupPr>
                        <m:e>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𝑦</m:t>
                              </m:r>
                            </m:e>
                            <m:sub>
                              <m:r>
                                <a:rPr lang="en-US" sz="1100" b="0" i="1">
                                  <a:solidFill>
                                    <a:srgbClr val="FF0000"/>
                                  </a:solidFill>
                                  <a:effectLst/>
                                  <a:latin typeface="Cambria Math" panose="02040503050406030204" pitchFamily="18" charset="0"/>
                                  <a:ea typeface="+mn-ea"/>
                                  <a:cs typeface="+mn-cs"/>
                                </a:rPr>
                                <m:t>1</m:t>
                              </m:r>
                            </m:sub>
                          </m:sSub>
                          <m:r>
                            <a:rPr lang="en-US" sz="1100" b="0" i="1">
                              <a:solidFill>
                                <a:srgbClr val="FF0000"/>
                              </a:solidFill>
                              <a:effectLst/>
                              <a:latin typeface="Cambria Math" panose="02040503050406030204" pitchFamily="18" charset="0"/>
                              <a:ea typeface="+mn-ea"/>
                              <a:cs typeface="+mn-cs"/>
                            </a:rPr>
                            <m:t>)</m:t>
                          </m:r>
                        </m:e>
                        <m:sup>
                          <m:r>
                            <a:rPr lang="en-US" sz="1100" b="0" i="1">
                              <a:solidFill>
                                <a:srgbClr val="FF0000"/>
                              </a:solidFill>
                              <a:effectLst/>
                              <a:latin typeface="Cambria Math" panose="02040503050406030204" pitchFamily="18" charset="0"/>
                              <a:ea typeface="+mn-ea"/>
                              <a:cs typeface="+mn-cs"/>
                            </a:rPr>
                            <m:t>2</m:t>
                          </m:r>
                        </m:sup>
                      </m:sSup>
                    </m:e>
                  </m:rad>
                  <m:r>
                    <a:rPr lang="en-US" sz="1100" b="0" i="1">
                      <a:solidFill>
                        <a:srgbClr val="FF0000"/>
                      </a:solidFill>
                      <a:effectLst/>
                      <a:latin typeface="Cambria Math" panose="02040503050406030204" pitchFamily="18" charset="0"/>
                      <a:ea typeface="+mn-ea"/>
                      <a:cs typeface="+mn-cs"/>
                    </a:rPr>
                    <m:t>≤80</m:t>
                  </m:r>
                </m:oMath>
              </a14:m>
              <a:r>
                <a:rPr lang="en-US" sz="1100">
                  <a:solidFill>
                    <a:srgbClr val="FF0000"/>
                  </a:solidFill>
                  <a:effectLst/>
                  <a:latin typeface="+mn-lt"/>
                </a:rPr>
                <a:t> or</a:t>
              </a:r>
              <a:r>
                <a:rPr lang="en-US" sz="1100" baseline="0">
                  <a:solidFill>
                    <a:srgbClr val="FF0000"/>
                  </a:solidFill>
                  <a:effectLst/>
                  <a:latin typeface="+mn-lt"/>
                </a:rPr>
                <a:t> </a:t>
              </a:r>
              <a14:m>
                <m:oMath xmlns:m="http://schemas.openxmlformats.org/officeDocument/2006/math">
                  <m:sSub>
                    <m:sSubPr>
                      <m:ctrlPr>
                        <a:rPr lang="en-US" sz="110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𝑑</m:t>
                      </m:r>
                    </m:e>
                    <m:sub>
                      <m:r>
                        <a:rPr lang="en-US" sz="1100" b="0" i="1">
                          <a:solidFill>
                            <a:srgbClr val="FF0000"/>
                          </a:solidFill>
                          <a:effectLst/>
                          <a:latin typeface="Cambria Math" panose="02040503050406030204" pitchFamily="18" charset="0"/>
                          <a:ea typeface="+mn-ea"/>
                          <a:cs typeface="+mn-cs"/>
                        </a:rPr>
                        <m:t>2</m:t>
                      </m:r>
                    </m:sub>
                  </m:sSub>
                  <m:r>
                    <a:rPr lang="en-US" sz="1100" b="0" i="1">
                      <a:solidFill>
                        <a:srgbClr val="FF0000"/>
                      </a:solidFill>
                      <a:effectLst/>
                      <a:latin typeface="Cambria Math" panose="02040503050406030204" pitchFamily="18" charset="0"/>
                      <a:ea typeface="+mn-ea"/>
                      <a:cs typeface="+mn-cs"/>
                    </a:rPr>
                    <m:t>=</m:t>
                  </m:r>
                  <m:rad>
                    <m:radPr>
                      <m:degHide m:val="on"/>
                      <m:ctrlPr>
                        <a:rPr lang="en-US" sz="1100" b="0" i="1">
                          <a:solidFill>
                            <a:srgbClr val="FF0000"/>
                          </a:solidFill>
                          <a:effectLst/>
                          <a:latin typeface="Cambria Math" panose="02040503050406030204" pitchFamily="18" charset="0"/>
                          <a:ea typeface="+mn-ea"/>
                          <a:cs typeface="+mn-cs"/>
                        </a:rPr>
                      </m:ctrlPr>
                    </m:radPr>
                    <m:deg/>
                    <m:e>
                      <m:r>
                        <a:rPr lang="en-US" sz="1100" b="0" i="1">
                          <a:solidFill>
                            <a:srgbClr val="FF0000"/>
                          </a:solidFill>
                          <a:effectLst/>
                          <a:latin typeface="Cambria Math" panose="02040503050406030204" pitchFamily="18" charset="0"/>
                          <a:ea typeface="+mn-ea"/>
                          <a:cs typeface="+mn-cs"/>
                        </a:rPr>
                        <m:t>(</m:t>
                      </m:r>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𝑥</m:t>
                          </m:r>
                        </m:e>
                        <m:sub>
                          <m:r>
                            <a:rPr lang="en-US" sz="1100" b="0" i="1">
                              <a:solidFill>
                                <a:srgbClr val="FF0000"/>
                              </a:solidFill>
                              <a:effectLst/>
                              <a:latin typeface="Cambria Math" panose="02040503050406030204" pitchFamily="18" charset="0"/>
                              <a:ea typeface="+mn-ea"/>
                              <a:cs typeface="+mn-cs"/>
                            </a:rPr>
                            <m:t>0</m:t>
                          </m:r>
                        </m:sub>
                      </m:sSub>
                      <m:r>
                        <a:rPr lang="en-US" sz="1100" b="0" i="1">
                          <a:solidFill>
                            <a:srgbClr val="FF0000"/>
                          </a:solidFill>
                          <a:effectLst/>
                          <a:latin typeface="Cambria Math" panose="02040503050406030204" pitchFamily="18" charset="0"/>
                          <a:ea typeface="+mn-ea"/>
                          <a:cs typeface="+mn-cs"/>
                        </a:rPr>
                        <m:t>−</m:t>
                      </m:r>
                      <m:sSup>
                        <m:sSupPr>
                          <m:ctrlPr>
                            <a:rPr lang="en-US" sz="1100" b="0" i="1">
                              <a:solidFill>
                                <a:srgbClr val="FF0000"/>
                              </a:solidFill>
                              <a:effectLst/>
                              <a:latin typeface="Cambria Math" panose="02040503050406030204" pitchFamily="18" charset="0"/>
                              <a:ea typeface="+mn-ea"/>
                              <a:cs typeface="+mn-cs"/>
                            </a:rPr>
                          </m:ctrlPr>
                        </m:sSupPr>
                        <m:e>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𝑥</m:t>
                              </m:r>
                            </m:e>
                            <m:sub>
                              <m:r>
                                <a:rPr lang="en-US" sz="1100" b="0" i="1">
                                  <a:solidFill>
                                    <a:srgbClr val="FF0000"/>
                                  </a:solidFill>
                                  <a:effectLst/>
                                  <a:latin typeface="Cambria Math" panose="02040503050406030204" pitchFamily="18" charset="0"/>
                                  <a:ea typeface="+mn-ea"/>
                                  <a:cs typeface="+mn-cs"/>
                                </a:rPr>
                                <m:t>2</m:t>
                              </m:r>
                            </m:sub>
                          </m:sSub>
                          <m:r>
                            <a:rPr lang="en-US" sz="1100" b="0" i="1">
                              <a:solidFill>
                                <a:srgbClr val="FF0000"/>
                              </a:solidFill>
                              <a:effectLst/>
                              <a:latin typeface="Cambria Math" panose="02040503050406030204" pitchFamily="18" charset="0"/>
                              <a:ea typeface="+mn-ea"/>
                              <a:cs typeface="+mn-cs"/>
                            </a:rPr>
                            <m:t>)</m:t>
                          </m:r>
                        </m:e>
                        <m:sup>
                          <m:r>
                            <a:rPr lang="en-US" sz="1100" b="0" i="1">
                              <a:solidFill>
                                <a:srgbClr val="FF0000"/>
                              </a:solidFill>
                              <a:effectLst/>
                              <a:latin typeface="Cambria Math" panose="02040503050406030204" pitchFamily="18" charset="0"/>
                              <a:ea typeface="+mn-ea"/>
                              <a:cs typeface="+mn-cs"/>
                            </a:rPr>
                            <m:t>2</m:t>
                          </m:r>
                        </m:sup>
                      </m:sSup>
                      <m:r>
                        <a:rPr lang="en-US" sz="1100" b="0" i="1">
                          <a:solidFill>
                            <a:srgbClr val="FF0000"/>
                          </a:solidFill>
                          <a:effectLst/>
                          <a:latin typeface="Cambria Math" panose="02040503050406030204" pitchFamily="18" charset="0"/>
                          <a:ea typeface="+mn-ea"/>
                          <a:cs typeface="+mn-cs"/>
                        </a:rPr>
                        <m:t>+(</m:t>
                      </m:r>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𝑦</m:t>
                          </m:r>
                        </m:e>
                        <m:sub>
                          <m:r>
                            <a:rPr lang="en-US" sz="1100" b="0" i="1">
                              <a:solidFill>
                                <a:srgbClr val="FF0000"/>
                              </a:solidFill>
                              <a:effectLst/>
                              <a:latin typeface="Cambria Math" panose="02040503050406030204" pitchFamily="18" charset="0"/>
                              <a:ea typeface="+mn-ea"/>
                              <a:cs typeface="+mn-cs"/>
                            </a:rPr>
                            <m:t>0</m:t>
                          </m:r>
                        </m:sub>
                      </m:sSub>
                      <m:r>
                        <a:rPr lang="en-US" sz="1100" b="0" i="1">
                          <a:solidFill>
                            <a:srgbClr val="FF0000"/>
                          </a:solidFill>
                          <a:effectLst/>
                          <a:latin typeface="Cambria Math" panose="02040503050406030204" pitchFamily="18" charset="0"/>
                          <a:ea typeface="+mn-ea"/>
                          <a:cs typeface="+mn-cs"/>
                        </a:rPr>
                        <m:t>−</m:t>
                      </m:r>
                      <m:sSup>
                        <m:sSupPr>
                          <m:ctrlPr>
                            <a:rPr lang="en-US" sz="1100" b="0" i="1">
                              <a:solidFill>
                                <a:srgbClr val="FF0000"/>
                              </a:solidFill>
                              <a:effectLst/>
                              <a:latin typeface="Cambria Math" panose="02040503050406030204" pitchFamily="18" charset="0"/>
                              <a:ea typeface="+mn-ea"/>
                              <a:cs typeface="+mn-cs"/>
                            </a:rPr>
                          </m:ctrlPr>
                        </m:sSupPr>
                        <m:e>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𝑦</m:t>
                              </m:r>
                            </m:e>
                            <m:sub>
                              <m:r>
                                <a:rPr lang="en-US" sz="1100" b="0" i="1">
                                  <a:solidFill>
                                    <a:srgbClr val="FF0000"/>
                                  </a:solidFill>
                                  <a:effectLst/>
                                  <a:latin typeface="Cambria Math" panose="02040503050406030204" pitchFamily="18" charset="0"/>
                                  <a:ea typeface="+mn-ea"/>
                                  <a:cs typeface="+mn-cs"/>
                                </a:rPr>
                                <m:t>2</m:t>
                              </m:r>
                            </m:sub>
                          </m:sSub>
                          <m:r>
                            <a:rPr lang="en-US" sz="1100" b="0" i="1">
                              <a:solidFill>
                                <a:srgbClr val="FF0000"/>
                              </a:solidFill>
                              <a:effectLst/>
                              <a:latin typeface="Cambria Math" panose="02040503050406030204" pitchFamily="18" charset="0"/>
                              <a:ea typeface="+mn-ea"/>
                              <a:cs typeface="+mn-cs"/>
                            </a:rPr>
                            <m:t>)</m:t>
                          </m:r>
                        </m:e>
                        <m:sup>
                          <m:r>
                            <a:rPr lang="en-US" sz="1100" b="0" i="1">
                              <a:solidFill>
                                <a:srgbClr val="FF0000"/>
                              </a:solidFill>
                              <a:effectLst/>
                              <a:latin typeface="Cambria Math" panose="02040503050406030204" pitchFamily="18" charset="0"/>
                              <a:ea typeface="+mn-ea"/>
                              <a:cs typeface="+mn-cs"/>
                            </a:rPr>
                            <m:t>2</m:t>
                          </m:r>
                        </m:sup>
                      </m:sSup>
                    </m:e>
                  </m:rad>
                  <m:r>
                    <a:rPr lang="en-US" sz="1100" b="0" i="1">
                      <a:solidFill>
                        <a:srgbClr val="FF0000"/>
                      </a:solidFill>
                      <a:effectLst/>
                      <a:latin typeface="Cambria Math" panose="02040503050406030204" pitchFamily="18" charset="0"/>
                      <a:ea typeface="+mn-ea"/>
                      <a:cs typeface="+mn-cs"/>
                    </a:rPr>
                    <m:t>≤80</m:t>
                  </m:r>
                </m:oMath>
              </a14:m>
              <a:endParaRPr lang="en-US" sz="1100">
                <a:solidFill>
                  <a:srgbClr val="FF0000"/>
                </a:solidFill>
                <a:effectLst/>
                <a:latin typeface="+mn-lt"/>
              </a:endParaRPr>
            </a:p>
            <a:p>
              <a:r>
                <a:rPr lang="en-US" sz="1100" b="0" i="0" baseline="0">
                  <a:solidFill>
                    <a:srgbClr val="FF0000"/>
                  </a:solidFill>
                  <a:effectLst/>
                  <a:latin typeface="+mn-lt"/>
                  <a:ea typeface="+mn-ea"/>
                  <a:cs typeface="+mn-cs"/>
                </a:rPr>
                <a:t>x</a:t>
              </a:r>
              <a:r>
                <a:rPr lang="en-US" sz="1100" b="0" i="0" baseline="-25000">
                  <a:solidFill>
                    <a:srgbClr val="FF0000"/>
                  </a:solidFill>
                  <a:effectLst/>
                  <a:latin typeface="+mn-lt"/>
                  <a:ea typeface="+mn-ea"/>
                  <a:cs typeface="+mn-cs"/>
                </a:rPr>
                <a:t>0</a:t>
              </a:r>
              <a:r>
                <a:rPr lang="en-US" sz="1100" b="0" i="0" baseline="0">
                  <a:solidFill>
                    <a:srgbClr val="FF0000"/>
                  </a:solidFill>
                  <a:effectLst/>
                  <a:latin typeface="+mn-lt"/>
                  <a:ea typeface="+mn-ea"/>
                  <a:cs typeface="+mn-cs"/>
                </a:rPr>
                <a:t>, </a:t>
              </a:r>
              <a14:m>
                <m:oMath xmlns:m="http://schemas.openxmlformats.org/officeDocument/2006/math">
                  <m:r>
                    <a:rPr lang="en-US" sz="1100" b="0" i="1">
                      <a:solidFill>
                        <a:srgbClr val="FF0000"/>
                      </a:solidFill>
                      <a:effectLst/>
                      <a:latin typeface="Cambria Math" panose="02040503050406030204" pitchFamily="18" charset="0"/>
                      <a:ea typeface="+mn-ea"/>
                      <a:cs typeface="+mn-cs"/>
                    </a:rPr>
                    <m:t>𝑦</m:t>
                  </m:r>
                  <m:r>
                    <a:rPr lang="en-US" sz="1100" b="0" i="1" baseline="-25000">
                      <a:solidFill>
                        <a:srgbClr val="FF0000"/>
                      </a:solidFill>
                      <a:effectLst/>
                      <a:latin typeface="Cambria Math" panose="02040503050406030204" pitchFamily="18" charset="0"/>
                      <a:ea typeface="+mn-ea"/>
                      <a:cs typeface="+mn-cs"/>
                    </a:rPr>
                    <m:t>0</m:t>
                  </m:r>
                  <m:r>
                    <a:rPr lang="en-US" sz="1100" b="0" i="1">
                      <a:solidFill>
                        <a:srgbClr val="FF0000"/>
                      </a:solidFill>
                      <a:effectLst/>
                      <a:latin typeface="Cambria Math" panose="02040503050406030204" pitchFamily="18" charset="0"/>
                      <a:ea typeface="+mn-ea"/>
                      <a:cs typeface="+mn-cs"/>
                    </a:rPr>
                    <m:t> ≥</m:t>
                  </m:r>
                </m:oMath>
              </a14:m>
              <a:r>
                <a:rPr lang="en-US" sz="1100">
                  <a:solidFill>
                    <a:srgbClr val="FF0000"/>
                  </a:solidFill>
                  <a:effectLst/>
                  <a:latin typeface="+mn-lt"/>
                </a:rPr>
                <a:t> 0</a:t>
              </a:r>
            </a:p>
            <a:p>
              <a:endParaRPr lang="en-US" sz="1100" b="0" i="0" u="none" strike="noStrike"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b) Implement the NLP model using spreadsheets (1p)</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c) Solve the NLP model with "GRG nonlinear"-algorithm, report the optimal objective function value and draw the optimal solution to the map (0.5p)</a:t>
              </a:r>
            </a:p>
            <a:p>
              <a:endParaRPr lang="en-US" sz="1100" b="0" i="0" u="none" strike="noStrike" baseline="0">
                <a:solidFill>
                  <a:schemeClr val="tx1"/>
                </a:solidFill>
                <a:effectLst/>
                <a:latin typeface="+mn-lt"/>
                <a:ea typeface="+mn-ea"/>
                <a:cs typeface="+mn-cs"/>
              </a:endParaRPr>
            </a:p>
            <a:p>
              <a:r>
                <a:rPr lang="en-US" sz="1100" b="0" i="0" u="none" strike="noStrike" baseline="0">
                  <a:solidFill>
                    <a:srgbClr val="FF0000"/>
                  </a:solidFill>
                  <a:effectLst/>
                  <a:latin typeface="+mn-lt"/>
                  <a:ea typeface="+mn-ea"/>
                  <a:cs typeface="+mn-cs"/>
                </a:rPr>
                <a:t>When solving </a:t>
              </a:r>
              <a:r>
                <a:rPr lang="en-US" sz="1100" b="0" i="0" baseline="0">
                  <a:solidFill>
                    <a:srgbClr val="FF0000"/>
                  </a:solidFill>
                  <a:effectLst/>
                  <a:latin typeface="+mn-lt"/>
                  <a:ea typeface="+mn-ea"/>
                  <a:cs typeface="+mn-cs"/>
                </a:rPr>
                <a:t>the NLP model with "GRG nonlinear"-algorithm,</a:t>
              </a:r>
              <a:r>
                <a:rPr lang="en-US" sz="1100" b="0" i="0" u="none" strike="noStrike" baseline="0">
                  <a:solidFill>
                    <a:srgbClr val="FF0000"/>
                  </a:solidFill>
                  <a:effectLst/>
                  <a:latin typeface="+mn-lt"/>
                  <a:ea typeface="+mn-ea"/>
                  <a:cs typeface="+mn-cs"/>
                </a:rPr>
                <a:t> optimal cost is </a:t>
              </a:r>
              <a:r>
                <a:rPr lang="en-US" sz="1100" b="0" i="0" u="none" strike="noStrike">
                  <a:solidFill>
                    <a:srgbClr val="FF0000"/>
                  </a:solidFill>
                  <a:effectLst/>
                  <a:latin typeface="+mn-lt"/>
                  <a:ea typeface="+mn-ea"/>
                  <a:cs typeface="+mn-cs"/>
                </a:rPr>
                <a:t>705472.2605</a:t>
              </a:r>
              <a:r>
                <a:rPr lang="en-US"/>
                <a:t> </a:t>
              </a:r>
              <a:r>
                <a:rPr lang="en-US" sz="1100" b="0" i="0" u="none" strike="noStrike" baseline="0">
                  <a:solidFill>
                    <a:srgbClr val="FF0000"/>
                  </a:solidFill>
                  <a:effectLst/>
                  <a:latin typeface="+mn-lt"/>
                  <a:ea typeface="+mn-ea"/>
                  <a:cs typeface="+mn-cs"/>
                </a:rPr>
                <a:t>euros.</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d) </a:t>
              </a:r>
              <a:r>
                <a:rPr lang="en-US" sz="1100" b="0" i="0" baseline="0">
                  <a:solidFill>
                    <a:schemeClr val="tx1"/>
                  </a:solidFill>
                  <a:effectLst/>
                  <a:latin typeface="+mn-lt"/>
                  <a:ea typeface="+mn-ea"/>
                  <a:cs typeface="+mn-cs"/>
                </a:rPr>
                <a:t>Solve the NLP model with "Evolutionary"-algorithm, report the optimal objective function value and draw the optimal solution to the map (0.5p) [HINT: answer might differ form that of c)]</a:t>
              </a: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rgbClr val="FF0000"/>
                  </a:solidFill>
                  <a:effectLst/>
                  <a:latin typeface="+mn-lt"/>
                  <a:ea typeface="+mn-ea"/>
                  <a:cs typeface="+mn-cs"/>
                </a:rPr>
                <a:t>When solving the NLP model with "Evolutionary"-algorithm (with 0 </a:t>
              </a:r>
              <a14:m>
                <m:oMath xmlns:m="http://schemas.openxmlformats.org/officeDocument/2006/math">
                  <m:r>
                    <a:rPr lang="en-US" sz="1100" b="0" i="0" baseline="0">
                      <a:solidFill>
                        <a:srgbClr val="FF0000"/>
                      </a:solidFill>
                      <a:effectLst/>
                      <a:latin typeface="Cambria Math" panose="02040503050406030204" pitchFamily="18" charset="0"/>
                      <a:ea typeface="+mn-ea"/>
                      <a:cs typeface="+mn-cs"/>
                    </a:rPr>
                    <m:t>≤</m:t>
                  </m:r>
                  <m:sSub>
                    <m:sSubPr>
                      <m:ctrlPr>
                        <a:rPr lang="en-US" sz="1100" b="0" i="1" baseline="0">
                          <a:solidFill>
                            <a:srgbClr val="FF0000"/>
                          </a:solidFill>
                          <a:effectLst/>
                          <a:latin typeface="Cambria Math" panose="02040503050406030204" pitchFamily="18" charset="0"/>
                          <a:ea typeface="+mn-ea"/>
                          <a:cs typeface="+mn-cs"/>
                        </a:rPr>
                      </m:ctrlPr>
                    </m:sSubPr>
                    <m:e>
                      <m:r>
                        <a:rPr lang="en-US" sz="1100" b="0" i="1" baseline="0">
                          <a:solidFill>
                            <a:srgbClr val="FF0000"/>
                          </a:solidFill>
                          <a:effectLst/>
                          <a:latin typeface="Cambria Math" panose="02040503050406030204" pitchFamily="18" charset="0"/>
                          <a:ea typeface="+mn-ea"/>
                          <a:cs typeface="+mn-cs"/>
                        </a:rPr>
                        <m:t>𝑥</m:t>
                      </m:r>
                    </m:e>
                    <m:sub>
                      <m:r>
                        <a:rPr lang="en-US" sz="1100" b="0" i="1" baseline="0">
                          <a:solidFill>
                            <a:srgbClr val="FF0000"/>
                          </a:solidFill>
                          <a:effectLst/>
                          <a:latin typeface="Cambria Math" panose="02040503050406030204" pitchFamily="18" charset="0"/>
                          <a:ea typeface="+mn-ea"/>
                          <a:cs typeface="+mn-cs"/>
                        </a:rPr>
                        <m:t>0</m:t>
                      </m:r>
                    </m:sub>
                  </m:sSub>
                  <m:r>
                    <a:rPr lang="en-US" sz="1100" b="0" i="1" baseline="0">
                      <a:solidFill>
                        <a:srgbClr val="FF0000"/>
                      </a:solidFill>
                      <a:effectLst/>
                      <a:latin typeface="Cambria Math" panose="02040503050406030204" pitchFamily="18" charset="0"/>
                      <a:ea typeface="+mn-ea"/>
                      <a:cs typeface="+mn-cs"/>
                    </a:rPr>
                    <m:t>,</m:t>
                  </m:r>
                  <m:sSub>
                    <m:sSubPr>
                      <m:ctrlPr>
                        <a:rPr lang="en-US" sz="1100" b="0" i="1" baseline="0">
                          <a:solidFill>
                            <a:srgbClr val="FF0000"/>
                          </a:solidFill>
                          <a:effectLst/>
                          <a:latin typeface="Cambria Math" panose="02040503050406030204" pitchFamily="18" charset="0"/>
                          <a:ea typeface="+mn-ea"/>
                          <a:cs typeface="+mn-cs"/>
                        </a:rPr>
                      </m:ctrlPr>
                    </m:sSubPr>
                    <m:e>
                      <m:r>
                        <a:rPr lang="en-US" sz="1100" b="0" i="1" baseline="0">
                          <a:solidFill>
                            <a:srgbClr val="FF0000"/>
                          </a:solidFill>
                          <a:effectLst/>
                          <a:latin typeface="Cambria Math" panose="02040503050406030204" pitchFamily="18" charset="0"/>
                          <a:ea typeface="+mn-ea"/>
                          <a:cs typeface="+mn-cs"/>
                        </a:rPr>
                        <m:t>𝑦</m:t>
                      </m:r>
                    </m:e>
                    <m:sub>
                      <m:r>
                        <a:rPr lang="en-US" sz="1100" b="0" i="1" baseline="0">
                          <a:solidFill>
                            <a:srgbClr val="FF0000"/>
                          </a:solidFill>
                          <a:effectLst/>
                          <a:latin typeface="Cambria Math" panose="02040503050406030204" pitchFamily="18" charset="0"/>
                          <a:ea typeface="+mn-ea"/>
                          <a:cs typeface="+mn-cs"/>
                        </a:rPr>
                        <m:t>0</m:t>
                      </m:r>
                    </m:sub>
                  </m:sSub>
                  <m:r>
                    <a:rPr lang="en-US" sz="1100" b="0" i="1" baseline="0">
                      <a:solidFill>
                        <a:srgbClr val="FF0000"/>
                      </a:solidFill>
                      <a:effectLst/>
                      <a:latin typeface="Cambria Math" panose="02040503050406030204" pitchFamily="18" charset="0"/>
                      <a:ea typeface="+mn-ea"/>
                      <a:cs typeface="+mn-cs"/>
                    </a:rPr>
                    <m:t>≤350)</m:t>
                  </m:r>
                </m:oMath>
              </a14:m>
              <a:r>
                <a:rPr lang="en-US" sz="1100" b="0" i="0" baseline="0">
                  <a:solidFill>
                    <a:srgbClr val="FF0000"/>
                  </a:solidFill>
                  <a:effectLst/>
                  <a:latin typeface="+mn-lt"/>
                  <a:ea typeface="+mn-ea"/>
                  <a:cs typeface="+mn-cs"/>
                </a:rPr>
                <a:t>, optimal cost is </a:t>
              </a:r>
              <a:r>
                <a:rPr lang="en-US" sz="1100" b="0" i="0" u="none" strike="noStrike">
                  <a:solidFill>
                    <a:srgbClr val="FF0000"/>
                  </a:solidFill>
                  <a:effectLst/>
                  <a:latin typeface="+mn-lt"/>
                  <a:ea typeface="+mn-ea"/>
                  <a:cs typeface="+mn-cs"/>
                </a:rPr>
                <a:t>705472.8257</a:t>
              </a:r>
              <a:r>
                <a:rPr lang="en-US" b="0">
                  <a:solidFill>
                    <a:srgbClr val="FF0000"/>
                  </a:solidFill>
                </a:rPr>
                <a:t> </a:t>
              </a:r>
              <a:r>
                <a:rPr lang="en-US" sz="1100" b="0" i="0" baseline="0">
                  <a:solidFill>
                    <a:srgbClr val="FF0000"/>
                  </a:solidFill>
                  <a:effectLst/>
                  <a:latin typeface="+mn-lt"/>
                  <a:ea typeface="+mn-ea"/>
                  <a:cs typeface="+mn-cs"/>
                </a:rPr>
                <a:t> euros.</a:t>
              </a:r>
              <a:endParaRPr lang="en-US" b="0">
                <a:solidFill>
                  <a:srgbClr val="FF0000"/>
                </a:solidFill>
                <a:effectLst/>
                <a:latin typeface="+mn-lt"/>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Choice>
      <mc:Fallback xmlns="">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235095" y="454121"/>
              <a:ext cx="5391150" cy="8609061"/>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Non-linear location problem (4 pts)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Whale Oil Ltd. operates six offshore oilrigs. It is planning to build a service platform from which maintenance helicopters could serve the rigs, and needs to decide what would be the best location for the service platform to minimize</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annual flight costs. </a:t>
              </a:r>
              <a:r>
                <a:rPr lang="en-US" sz="1100" b="0" i="0">
                  <a:solidFill>
                    <a:schemeClr val="tx1"/>
                  </a:solidFill>
                  <a:effectLst/>
                  <a:latin typeface="+mn-lt"/>
                  <a:ea typeface="+mn-ea"/>
                  <a:cs typeface="+mn-cs"/>
                </a:rPr>
                <a:t>The locations of the rigs are given in the Table</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1</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and illustrated on the attached</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map.</a:t>
              </a:r>
              <a:r>
                <a:rPr lang="en-US" sz="1100" b="0" i="0" baseline="0">
                  <a:solidFill>
                    <a:schemeClr val="tx1"/>
                  </a:solidFill>
                  <a:effectLst/>
                  <a:latin typeface="+mn-lt"/>
                  <a:ea typeface="+mn-ea"/>
                  <a:cs typeface="+mn-cs"/>
                </a:rPr>
                <a:t> </a:t>
              </a:r>
              <a:endParaRPr lang="en-US">
                <a:effectLst/>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The cost of one kilometer helicopter flight is about 5 euros. It is estimated that there will be 200 flights annually to each rig, except for Norne (100 flights) and Ormen Lange (800 flights). Furthermore</a:t>
              </a:r>
              <a:r>
                <a:rPr lang="en-US" sz="1100" b="1" i="0" u="none" strike="noStrike">
                  <a:solidFill>
                    <a:schemeClr val="tx1"/>
                  </a:solidFill>
                  <a:effectLst/>
                  <a:latin typeface="+mn-lt"/>
                  <a:ea typeface="+mn-ea"/>
                  <a:cs typeface="+mn-cs"/>
                </a:rPr>
                <a:t>, the service platform </a:t>
              </a:r>
              <a:r>
                <a:rPr lang="en-US" sz="1100" b="0" i="0" u="none" strike="noStrike">
                  <a:solidFill>
                    <a:schemeClr val="tx1"/>
                  </a:solidFill>
                  <a:effectLst/>
                  <a:latin typeface="+mn-lt"/>
                  <a:ea typeface="+mn-ea"/>
                  <a:cs typeface="+mn-cs"/>
                </a:rPr>
                <a:t>has to be within 80 km range from one </a:t>
              </a:r>
              <a:r>
                <a:rPr lang="en-US" sz="1100" b="0" i="0" u="none" strike="noStrike" baseline="0">
                  <a:solidFill>
                    <a:schemeClr val="tx1"/>
                  </a:solidFill>
                  <a:effectLst/>
                  <a:latin typeface="+mn-lt"/>
                  <a:ea typeface="+mn-ea"/>
                  <a:cs typeface="+mn-cs"/>
                </a:rPr>
                <a:t>of </a:t>
              </a:r>
              <a:r>
                <a:rPr lang="en-US" sz="1100" b="0" i="0" u="none" strike="noStrike">
                  <a:solidFill>
                    <a:schemeClr val="tx1"/>
                  </a:solidFill>
                  <a:effectLst/>
                  <a:latin typeface="+mn-lt"/>
                  <a:ea typeface="+mn-ea"/>
                  <a:cs typeface="+mn-cs"/>
                </a:rPr>
                <a:t>the two land bases to allow building fiber optic communications cables.</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a) Mathematically</a:t>
              </a:r>
              <a:r>
                <a:rPr lang="en-US" sz="1100" b="0" i="0" u="none" strike="noStrike" baseline="0">
                  <a:solidFill>
                    <a:schemeClr val="tx1"/>
                  </a:solidFill>
                  <a:effectLst/>
                  <a:latin typeface="+mn-lt"/>
                  <a:ea typeface="+mn-ea"/>
                  <a:cs typeface="+mn-cs"/>
                </a:rPr>
                <a:t> formulate an NLP problem that identifies the cost minimizing location for the service platform (2p) [HINT: You can use the notations in Table 1 to make your formulation more compact]</a:t>
              </a:r>
            </a:p>
            <a:p>
              <a:endParaRPr lang="en-US" sz="1100" b="0" i="0" u="none" strike="noStrike" baseline="0">
                <a:solidFill>
                  <a:schemeClr val="tx1"/>
                </a:solidFill>
                <a:effectLst/>
                <a:latin typeface="+mn-lt"/>
                <a:ea typeface="+mn-ea"/>
                <a:cs typeface="+mn-cs"/>
              </a:endParaRPr>
            </a:p>
            <a:p>
              <a:r>
                <a:rPr lang="en-US" sz="1100" b="1" i="0" u="sng">
                  <a:solidFill>
                    <a:srgbClr val="FF0000"/>
                  </a:solidFill>
                  <a:effectLst/>
                  <a:latin typeface="+mn-lt"/>
                  <a:ea typeface="+mn-ea"/>
                  <a:cs typeface="+mn-cs"/>
                </a:rPr>
                <a:t>Decision</a:t>
              </a:r>
              <a:r>
                <a:rPr lang="en-US" sz="1100" b="1" i="0" u="sng" baseline="0">
                  <a:solidFill>
                    <a:srgbClr val="FF0000"/>
                  </a:solidFill>
                  <a:effectLst/>
                  <a:latin typeface="+mn-lt"/>
                  <a:ea typeface="+mn-ea"/>
                  <a:cs typeface="+mn-cs"/>
                </a:rPr>
                <a:t> variables: </a:t>
              </a:r>
              <a:r>
                <a:rPr lang="en-US" sz="1100" b="0" i="0" baseline="0">
                  <a:solidFill>
                    <a:srgbClr val="FF0000"/>
                  </a:solidFill>
                  <a:effectLst/>
                  <a:latin typeface="+mn-lt"/>
                  <a:ea typeface="+mn-ea"/>
                  <a:cs typeface="+mn-cs"/>
                </a:rPr>
                <a:t>x</a:t>
              </a:r>
              <a:r>
                <a:rPr lang="en-US" sz="1100" b="0" i="0" baseline="-25000">
                  <a:solidFill>
                    <a:srgbClr val="FF0000"/>
                  </a:solidFill>
                  <a:effectLst/>
                  <a:latin typeface="+mn-lt"/>
                  <a:ea typeface="+mn-ea"/>
                  <a:cs typeface="+mn-cs"/>
                </a:rPr>
                <a:t>0</a:t>
              </a:r>
              <a:r>
                <a:rPr lang="en-US" sz="1100" b="0" i="0" baseline="0">
                  <a:solidFill>
                    <a:srgbClr val="FF0000"/>
                  </a:solidFill>
                  <a:effectLst/>
                  <a:latin typeface="+mn-lt"/>
                  <a:ea typeface="+mn-ea"/>
                  <a:cs typeface="+mn-cs"/>
                </a:rPr>
                <a:t>, </a:t>
              </a:r>
              <a:r>
                <a:rPr lang="en-US" sz="1100" b="0" i="0">
                  <a:solidFill>
                    <a:srgbClr val="FF0000"/>
                  </a:solidFill>
                  <a:effectLst/>
                  <a:latin typeface="Cambria Math" panose="02040503050406030204" pitchFamily="18" charset="0"/>
                  <a:ea typeface="+mn-ea"/>
                  <a:cs typeface="+mn-cs"/>
                </a:rPr>
                <a:t>𝑦</a:t>
              </a:r>
              <a:r>
                <a:rPr lang="en-US" sz="1100" b="0" i="0" baseline="-25000">
                  <a:solidFill>
                    <a:srgbClr val="FF0000"/>
                  </a:solidFill>
                  <a:effectLst/>
                  <a:latin typeface="Cambria Math" panose="02040503050406030204" pitchFamily="18" charset="0"/>
                  <a:ea typeface="+mn-ea"/>
                  <a:cs typeface="+mn-cs"/>
                </a:rPr>
                <a:t>0</a:t>
              </a:r>
              <a:r>
                <a:rPr lang="en-US" sz="1100" b="0" i="0">
                  <a:solidFill>
                    <a:srgbClr val="FF0000"/>
                  </a:solidFill>
                  <a:effectLst/>
                  <a:latin typeface="Cambria Math" panose="02040503050406030204" pitchFamily="18" charset="0"/>
                  <a:ea typeface="+mn-ea"/>
                  <a:cs typeface="+mn-cs"/>
                </a:rPr>
                <a:t> 𝑖𝑠 𝑡ℎ𝑒 𝑐𝑜𝑜𝑟𝑑𝑖𝑛𝑎𝑡𝑒 𝑝𝑜𝑠𝑖𝑡𝑖𝑜𝑛 𝑜𝑓 𝑡ℎ𝑒 𝑠𝑒𝑟𝑣𝑖𝑐𝑒 𝑝𝑙𝑎𝑡𝑓𝑜𝑟𝑚</a:t>
              </a:r>
              <a:endParaRPr lang="en-US" sz="1100" b="0" i="0" u="none" strike="noStrike" baseline="0">
                <a:solidFill>
                  <a:srgbClr val="FF0000"/>
                </a:solidFill>
                <a:effectLst/>
                <a:latin typeface="+mn-lt"/>
                <a:ea typeface="+mn-ea"/>
                <a:cs typeface="+mn-cs"/>
              </a:endParaRPr>
            </a:p>
            <a:p>
              <a:endParaRPr lang="en-US" sz="1100" b="0" i="0" u="none" strike="noStrike" baseline="0">
                <a:solidFill>
                  <a:srgbClr val="FF0000"/>
                </a:solidFill>
                <a:effectLst/>
                <a:latin typeface="+mn-lt"/>
                <a:ea typeface="+mn-ea"/>
                <a:cs typeface="+mn-cs"/>
              </a:endParaRPr>
            </a:p>
            <a:p>
              <a:r>
                <a:rPr lang="en-US" sz="1100" b="1" u="sng">
                  <a:solidFill>
                    <a:srgbClr val="FF0000"/>
                  </a:solidFill>
                  <a:effectLst/>
                  <a:latin typeface="+mn-lt"/>
                  <a:ea typeface="+mn-ea"/>
                  <a:cs typeface="+mn-cs"/>
                </a:rPr>
                <a:t>Objective</a:t>
              </a:r>
              <a:r>
                <a:rPr lang="en-US" sz="1100" b="1" u="sng" baseline="0">
                  <a:solidFill>
                    <a:srgbClr val="FF0000"/>
                  </a:solidFill>
                  <a:effectLst/>
                  <a:latin typeface="+mn-lt"/>
                  <a:ea typeface="+mn-ea"/>
                  <a:cs typeface="+mn-cs"/>
                </a:rPr>
                <a:t> function: </a:t>
              </a:r>
              <a:r>
                <a:rPr lang="en-US" sz="1100" baseline="0">
                  <a:solidFill>
                    <a:srgbClr val="FF0000"/>
                  </a:solidFill>
                  <a:effectLst/>
                  <a:latin typeface="+mn-lt"/>
                  <a:ea typeface="+mn-ea"/>
                  <a:cs typeface="+mn-cs"/>
                </a:rPr>
                <a:t>min </a:t>
              </a:r>
              <a:r>
                <a:rPr lang="en-US" sz="1100">
                  <a:solidFill>
                    <a:srgbClr val="FF0000"/>
                  </a:solidFill>
                  <a:effectLst/>
                  <a:latin typeface="+mn-lt"/>
                  <a:ea typeface="+mn-ea"/>
                  <a:cs typeface="+mn-cs"/>
                </a:rPr>
                <a:t>5*(100</a:t>
              </a:r>
              <a:r>
                <a:rPr lang="en-US" sz="1100" b="0" i="0">
                  <a:solidFill>
                    <a:srgbClr val="FF0000"/>
                  </a:solidFill>
                  <a:effectLst/>
                  <a:latin typeface="Cambria Math" panose="02040503050406030204" pitchFamily="18" charset="0"/>
                  <a:ea typeface="+mn-ea"/>
                  <a:cs typeface="+mn-cs"/>
                </a:rPr>
                <a:t>𝑑_3+200𝑑_4+200𝑑_5+200𝑑_6+200𝑑_7+800𝑑_8)</a:t>
              </a:r>
              <a:endParaRPr lang="en-US" sz="1100">
                <a:solidFill>
                  <a:srgbClr val="FF0000"/>
                </a:solidFill>
                <a:effectLst/>
                <a:latin typeface="+mn-lt"/>
              </a:endParaRPr>
            </a:p>
            <a:p>
              <a:endParaRPr lang="en-US" sz="1100">
                <a:solidFill>
                  <a:srgbClr val="FF0000"/>
                </a:solidFill>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rgbClr val="FF0000"/>
                  </a:solidFill>
                  <a:effectLst/>
                  <a:latin typeface="+mn-lt"/>
                  <a:ea typeface="+mn-ea"/>
                  <a:cs typeface="+mn-cs"/>
                </a:rPr>
                <a:t>Denote </a:t>
              </a:r>
              <a:r>
                <a:rPr lang="en-US" sz="1100" b="0" i="0">
                  <a:solidFill>
                    <a:srgbClr val="FF0000"/>
                  </a:solidFill>
                  <a:effectLst/>
                  <a:latin typeface="Cambria Math" panose="02040503050406030204" pitchFamily="18" charset="0"/>
                  <a:ea typeface="+mn-ea"/>
                  <a:cs typeface="+mn-cs"/>
                </a:rPr>
                <a:t>𝑑_𝑖</a:t>
              </a:r>
              <a:r>
                <a:rPr lang="en-US" sz="1100" b="0" i="0" baseline="0">
                  <a:solidFill>
                    <a:srgbClr val="FF0000"/>
                  </a:solidFill>
                  <a:effectLst/>
                  <a:latin typeface="+mn-lt"/>
                  <a:ea typeface="+mn-ea"/>
                  <a:cs typeface="+mn-cs"/>
                </a:rPr>
                <a:t> is the distance from the service platform to location i (i </a:t>
              </a:r>
              <a:r>
                <a:rPr lang="en-US" sz="1100" b="0" i="0">
                  <a:solidFill>
                    <a:srgbClr val="FF0000"/>
                  </a:solidFill>
                  <a:effectLst/>
                  <a:latin typeface="Cambria Math" panose="02040503050406030204" pitchFamily="18" charset="0"/>
                  <a:ea typeface="+mn-ea"/>
                  <a:cs typeface="+mn-cs"/>
                </a:rPr>
                <a:t>∈</a:t>
              </a:r>
              <a:r>
                <a:rPr lang="en-US" sz="1100" b="0" i="0" baseline="0">
                  <a:solidFill>
                    <a:srgbClr val="FF0000"/>
                  </a:solidFill>
                  <a:effectLst/>
                  <a:latin typeface="+mn-lt"/>
                  <a:ea typeface="+mn-ea"/>
                  <a:cs typeface="+mn-cs"/>
                </a:rPr>
                <a:t> {1,2,..,8})</a:t>
              </a:r>
              <a:endParaRPr lang="en-US" sz="1100">
                <a:solidFill>
                  <a:srgbClr val="FF0000"/>
                </a:solidFill>
                <a:effectLst/>
                <a:latin typeface="+mn-lt"/>
              </a:endParaRPr>
            </a:p>
            <a:p>
              <a:pPr algn="l" eaLnBrk="1" fontAlgn="auto" latinLnBrk="0" hangingPunct="1"/>
              <a:r>
                <a:rPr lang="en-US" sz="1100" b="0" i="0">
                  <a:solidFill>
                    <a:srgbClr val="FF0000"/>
                  </a:solidFill>
                  <a:effectLst/>
                  <a:latin typeface="Cambria Math" panose="02040503050406030204" pitchFamily="18" charset="0"/>
                  <a:ea typeface="+mn-ea"/>
                  <a:cs typeface="+mn-cs"/>
                </a:rPr>
                <a:t>𝑑_3=√((𝑥_0−〖𝑥_3)〗^2+(𝑦_0−〖𝑦_3)〗^2 )</a:t>
              </a:r>
              <a:endParaRPr lang="en-US" sz="1100">
                <a:solidFill>
                  <a:srgbClr val="FF0000"/>
                </a:solidFill>
                <a:effectLst/>
                <a:latin typeface="+mn-lt"/>
              </a:endParaRPr>
            </a:p>
            <a:p>
              <a:pPr algn="l" eaLnBrk="1" fontAlgn="auto" latinLnBrk="0" hangingPunct="1"/>
              <a:r>
                <a:rPr lang="en-US" sz="1100" b="0" i="0">
                  <a:solidFill>
                    <a:srgbClr val="FF0000"/>
                  </a:solidFill>
                  <a:effectLst/>
                  <a:latin typeface="Cambria Math" panose="02040503050406030204" pitchFamily="18" charset="0"/>
                  <a:ea typeface="+mn-ea"/>
                  <a:cs typeface="+mn-cs"/>
                </a:rPr>
                <a:t>𝑑_4=√((𝑥_0−〖𝑥_4)〗^2+(𝑦_0−〖𝑦_4)〗^2 )</a:t>
              </a:r>
              <a:endParaRPr lang="en-US" sz="1100">
                <a:solidFill>
                  <a:srgbClr val="FF0000"/>
                </a:solidFill>
                <a:effectLst/>
                <a:latin typeface="+mn-lt"/>
              </a:endParaRPr>
            </a:p>
            <a:p>
              <a:pPr algn="l" eaLnBrk="1" fontAlgn="auto" latinLnBrk="0" hangingPunct="1"/>
              <a:r>
                <a:rPr lang="en-US" sz="1100" b="0" i="0">
                  <a:solidFill>
                    <a:srgbClr val="FF0000"/>
                  </a:solidFill>
                  <a:effectLst/>
                  <a:latin typeface="Cambria Math" panose="02040503050406030204" pitchFamily="18" charset="0"/>
                  <a:ea typeface="+mn-ea"/>
                  <a:cs typeface="+mn-cs"/>
                </a:rPr>
                <a:t>𝑑_5=√((𝑥_0−〖𝑥_5)〗^2+(𝑦_0−〖𝑦_5)〗^2 )</a:t>
              </a:r>
              <a:endParaRPr lang="en-US" sz="1100">
                <a:solidFill>
                  <a:srgbClr val="FF0000"/>
                </a:solidFill>
                <a:effectLst/>
                <a:latin typeface="+mn-lt"/>
              </a:endParaRPr>
            </a:p>
            <a:p>
              <a:pPr algn="l" eaLnBrk="1" fontAlgn="auto" latinLnBrk="0" hangingPunct="1"/>
              <a:r>
                <a:rPr lang="en-US" sz="1100" b="0" i="0">
                  <a:solidFill>
                    <a:srgbClr val="FF0000"/>
                  </a:solidFill>
                  <a:effectLst/>
                  <a:latin typeface="Cambria Math" panose="02040503050406030204" pitchFamily="18" charset="0"/>
                  <a:ea typeface="+mn-ea"/>
                  <a:cs typeface="+mn-cs"/>
                </a:rPr>
                <a:t>𝑑_6=√((𝑥_0−〖𝑥_6)〗^2+(𝑦_0−〖𝑦_6)〗^2 )</a:t>
              </a:r>
              <a:endParaRPr lang="en-US" sz="1100">
                <a:solidFill>
                  <a:srgbClr val="FF0000"/>
                </a:solidFill>
                <a:effectLst/>
                <a:latin typeface="+mn-lt"/>
              </a:endParaRPr>
            </a:p>
            <a:p>
              <a:pPr algn="l" eaLnBrk="1" fontAlgn="auto" latinLnBrk="0" hangingPunct="1"/>
              <a:r>
                <a:rPr lang="en-US" sz="1100" b="0" i="0">
                  <a:solidFill>
                    <a:srgbClr val="FF0000"/>
                  </a:solidFill>
                  <a:effectLst/>
                  <a:latin typeface="Cambria Math" panose="02040503050406030204" pitchFamily="18" charset="0"/>
                  <a:ea typeface="+mn-ea"/>
                  <a:cs typeface="+mn-cs"/>
                </a:rPr>
                <a:t>𝑑_7=√((𝑥_0−〖𝑥_7)〗^2+(𝑦_0−〖𝑦_7)〗^2 )</a:t>
              </a:r>
              <a:endParaRPr lang="en-US" sz="1100">
                <a:solidFill>
                  <a:srgbClr val="FF0000"/>
                </a:solidFill>
                <a:effectLst/>
                <a:latin typeface="+mn-lt"/>
              </a:endParaRPr>
            </a:p>
            <a:p>
              <a:pPr algn="l" eaLnBrk="1" fontAlgn="auto" latinLnBrk="0" hangingPunct="1"/>
              <a:r>
                <a:rPr lang="en-US" sz="1100" b="0" i="0">
                  <a:solidFill>
                    <a:srgbClr val="FF0000"/>
                  </a:solidFill>
                  <a:effectLst/>
                  <a:latin typeface="Cambria Math" panose="02040503050406030204" pitchFamily="18" charset="0"/>
                  <a:ea typeface="+mn-ea"/>
                  <a:cs typeface="+mn-cs"/>
                </a:rPr>
                <a:t>𝑑_8=√((𝑥_0−〖𝑥_8)〗^2+(𝑦_0−〖𝑦_8)〗^2 )</a:t>
              </a:r>
              <a:endParaRPr lang="en-US" sz="1100">
                <a:solidFill>
                  <a:srgbClr val="FF0000"/>
                </a:solidFill>
                <a:effectLst/>
                <a:latin typeface="+mn-lt"/>
              </a:endParaRPr>
            </a:p>
            <a:p>
              <a:r>
                <a:rPr lang="en-US" sz="1100" b="1" u="sng">
                  <a:solidFill>
                    <a:srgbClr val="FF0000"/>
                  </a:solidFill>
                  <a:effectLst/>
                  <a:latin typeface="+mn-lt"/>
                  <a:ea typeface="+mn-ea"/>
                  <a:cs typeface="+mn-cs"/>
                </a:rPr>
                <a:t>Constraints:</a:t>
              </a:r>
              <a:endParaRPr lang="en-US" sz="1100" b="1" u="sng">
                <a:solidFill>
                  <a:srgbClr val="FF0000"/>
                </a:solidFill>
                <a:effectLst/>
                <a:latin typeface="+mn-lt"/>
              </a:endParaRPr>
            </a:p>
            <a:p>
              <a:r>
                <a:rPr lang="en-US" sz="1100" b="0" i="0">
                  <a:solidFill>
                    <a:srgbClr val="FF0000"/>
                  </a:solidFill>
                  <a:effectLst/>
                  <a:latin typeface="Cambria Math" panose="02040503050406030204" pitchFamily="18" charset="0"/>
                  <a:ea typeface="+mn-ea"/>
                  <a:cs typeface="+mn-cs"/>
                </a:rPr>
                <a:t>𝑑_1=√((𝑥_0−〖𝑥_1)〗^2+(𝑦_0−〖𝑦_1)〗^2 )≤80</a:t>
              </a:r>
              <a:r>
                <a:rPr lang="en-US" sz="1100">
                  <a:solidFill>
                    <a:srgbClr val="FF0000"/>
                  </a:solidFill>
                  <a:effectLst/>
                  <a:latin typeface="+mn-lt"/>
                </a:rPr>
                <a:t> or</a:t>
              </a:r>
              <a:r>
                <a:rPr lang="en-US" sz="1100" baseline="0">
                  <a:solidFill>
                    <a:srgbClr val="FF0000"/>
                  </a:solidFill>
                  <a:effectLst/>
                  <a:latin typeface="+mn-lt"/>
                </a:rPr>
                <a:t> </a:t>
              </a:r>
              <a:r>
                <a:rPr lang="en-US" sz="1100" b="0" i="0">
                  <a:solidFill>
                    <a:srgbClr val="FF0000"/>
                  </a:solidFill>
                  <a:effectLst/>
                  <a:latin typeface="Cambria Math" panose="02040503050406030204" pitchFamily="18" charset="0"/>
                  <a:ea typeface="+mn-ea"/>
                  <a:cs typeface="+mn-cs"/>
                </a:rPr>
                <a:t>𝑑_2=√((𝑥_0−〖𝑥_2)〗^2+(𝑦_0−〖𝑦_2)〗^2 )≤80</a:t>
              </a:r>
              <a:endParaRPr lang="en-US" sz="1100">
                <a:solidFill>
                  <a:srgbClr val="FF0000"/>
                </a:solidFill>
                <a:effectLst/>
                <a:latin typeface="+mn-lt"/>
              </a:endParaRPr>
            </a:p>
            <a:p>
              <a:r>
                <a:rPr lang="en-US" sz="1100" b="0" i="0" baseline="0">
                  <a:solidFill>
                    <a:srgbClr val="FF0000"/>
                  </a:solidFill>
                  <a:effectLst/>
                  <a:latin typeface="+mn-lt"/>
                  <a:ea typeface="+mn-ea"/>
                  <a:cs typeface="+mn-cs"/>
                </a:rPr>
                <a:t>x</a:t>
              </a:r>
              <a:r>
                <a:rPr lang="en-US" sz="1100" b="0" i="0" baseline="-25000">
                  <a:solidFill>
                    <a:srgbClr val="FF0000"/>
                  </a:solidFill>
                  <a:effectLst/>
                  <a:latin typeface="+mn-lt"/>
                  <a:ea typeface="+mn-ea"/>
                  <a:cs typeface="+mn-cs"/>
                </a:rPr>
                <a:t>0</a:t>
              </a:r>
              <a:r>
                <a:rPr lang="en-US" sz="1100" b="0" i="0" baseline="0">
                  <a:solidFill>
                    <a:srgbClr val="FF0000"/>
                  </a:solidFill>
                  <a:effectLst/>
                  <a:latin typeface="+mn-lt"/>
                  <a:ea typeface="+mn-ea"/>
                  <a:cs typeface="+mn-cs"/>
                </a:rPr>
                <a:t>, </a:t>
              </a:r>
              <a:r>
                <a:rPr lang="en-US" sz="1100" b="0" i="0">
                  <a:solidFill>
                    <a:srgbClr val="FF0000"/>
                  </a:solidFill>
                  <a:effectLst/>
                  <a:latin typeface="Cambria Math" panose="02040503050406030204" pitchFamily="18" charset="0"/>
                  <a:ea typeface="+mn-ea"/>
                  <a:cs typeface="+mn-cs"/>
                </a:rPr>
                <a:t>𝑦</a:t>
              </a:r>
              <a:r>
                <a:rPr lang="en-US" sz="1100" b="0" i="0" baseline="-25000">
                  <a:solidFill>
                    <a:srgbClr val="FF0000"/>
                  </a:solidFill>
                  <a:effectLst/>
                  <a:latin typeface="Cambria Math" panose="02040503050406030204" pitchFamily="18" charset="0"/>
                  <a:ea typeface="+mn-ea"/>
                  <a:cs typeface="+mn-cs"/>
                </a:rPr>
                <a:t>0</a:t>
              </a:r>
              <a:r>
                <a:rPr lang="en-US" sz="1100" b="0" i="0">
                  <a:solidFill>
                    <a:srgbClr val="FF0000"/>
                  </a:solidFill>
                  <a:effectLst/>
                  <a:latin typeface="Cambria Math" panose="02040503050406030204" pitchFamily="18" charset="0"/>
                  <a:ea typeface="+mn-ea"/>
                  <a:cs typeface="+mn-cs"/>
                </a:rPr>
                <a:t> ≥</a:t>
              </a:r>
              <a:r>
                <a:rPr lang="en-US" sz="1100">
                  <a:solidFill>
                    <a:srgbClr val="FF0000"/>
                  </a:solidFill>
                  <a:effectLst/>
                  <a:latin typeface="+mn-lt"/>
                </a:rPr>
                <a:t> 0</a:t>
              </a:r>
            </a:p>
            <a:p>
              <a:endParaRPr lang="en-US" sz="1100" b="0" i="0" u="none" strike="noStrike"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b) Implement the NLP model using spreadsheets (1p)</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c) Solve the NLP model with "GRG nonlinear"-algorithm, report the optimal objective function value and draw the optimal solution to the map (0.5p)</a:t>
              </a:r>
            </a:p>
            <a:p>
              <a:endParaRPr lang="en-US" sz="1100" b="0" i="0" u="none" strike="noStrike" baseline="0">
                <a:solidFill>
                  <a:schemeClr val="tx1"/>
                </a:solidFill>
                <a:effectLst/>
                <a:latin typeface="+mn-lt"/>
                <a:ea typeface="+mn-ea"/>
                <a:cs typeface="+mn-cs"/>
              </a:endParaRPr>
            </a:p>
            <a:p>
              <a:r>
                <a:rPr lang="en-US" sz="1100" b="0" i="0" u="none" strike="noStrike" baseline="0">
                  <a:solidFill>
                    <a:srgbClr val="FF0000"/>
                  </a:solidFill>
                  <a:effectLst/>
                  <a:latin typeface="+mn-lt"/>
                  <a:ea typeface="+mn-ea"/>
                  <a:cs typeface="+mn-cs"/>
                </a:rPr>
                <a:t>When solving </a:t>
              </a:r>
              <a:r>
                <a:rPr lang="en-US" sz="1100" b="0" i="0" baseline="0">
                  <a:solidFill>
                    <a:srgbClr val="FF0000"/>
                  </a:solidFill>
                  <a:effectLst/>
                  <a:latin typeface="+mn-lt"/>
                  <a:ea typeface="+mn-ea"/>
                  <a:cs typeface="+mn-cs"/>
                </a:rPr>
                <a:t>the NLP model with "GRG nonlinear"-algorithm,</a:t>
              </a:r>
              <a:r>
                <a:rPr lang="en-US" sz="1100" b="0" i="0" u="none" strike="noStrike" baseline="0">
                  <a:solidFill>
                    <a:srgbClr val="FF0000"/>
                  </a:solidFill>
                  <a:effectLst/>
                  <a:latin typeface="+mn-lt"/>
                  <a:ea typeface="+mn-ea"/>
                  <a:cs typeface="+mn-cs"/>
                </a:rPr>
                <a:t> optimal cost is </a:t>
              </a:r>
              <a:r>
                <a:rPr lang="en-US" sz="1100" b="0" i="0" u="none" strike="noStrike">
                  <a:solidFill>
                    <a:srgbClr val="FF0000"/>
                  </a:solidFill>
                  <a:effectLst/>
                  <a:latin typeface="+mn-lt"/>
                  <a:ea typeface="+mn-ea"/>
                  <a:cs typeface="+mn-cs"/>
                </a:rPr>
                <a:t>705472.2605</a:t>
              </a:r>
              <a:r>
                <a:rPr lang="en-US"/>
                <a:t> </a:t>
              </a:r>
              <a:r>
                <a:rPr lang="en-US" sz="1100" b="0" i="0" u="none" strike="noStrike" baseline="0">
                  <a:solidFill>
                    <a:srgbClr val="FF0000"/>
                  </a:solidFill>
                  <a:effectLst/>
                  <a:latin typeface="+mn-lt"/>
                  <a:ea typeface="+mn-ea"/>
                  <a:cs typeface="+mn-cs"/>
                </a:rPr>
                <a:t>euros.</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d) </a:t>
              </a:r>
              <a:r>
                <a:rPr lang="en-US" sz="1100" b="0" i="0" baseline="0">
                  <a:solidFill>
                    <a:schemeClr val="tx1"/>
                  </a:solidFill>
                  <a:effectLst/>
                  <a:latin typeface="+mn-lt"/>
                  <a:ea typeface="+mn-ea"/>
                  <a:cs typeface="+mn-cs"/>
                </a:rPr>
                <a:t>Solve the NLP model with "Evolutionary"-algorithm, report the optimal objective function value and draw the optimal solution to the map (0.5p) [HINT: answer might differ form that of c)]</a:t>
              </a: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rgbClr val="FF0000"/>
                  </a:solidFill>
                  <a:effectLst/>
                  <a:latin typeface="+mn-lt"/>
                  <a:ea typeface="+mn-ea"/>
                  <a:cs typeface="+mn-cs"/>
                </a:rPr>
                <a:t>When solving the NLP model with "Evolutionary"-algorithm (with 0 </a:t>
              </a:r>
              <a:r>
                <a:rPr lang="en-US" sz="1100" b="0" i="0" baseline="0">
                  <a:solidFill>
                    <a:srgbClr val="FF0000"/>
                  </a:solidFill>
                  <a:effectLst/>
                  <a:latin typeface="Cambria Math" panose="02040503050406030204" pitchFamily="18" charset="0"/>
                  <a:ea typeface="+mn-ea"/>
                  <a:cs typeface="+mn-cs"/>
                </a:rPr>
                <a:t>≤𝑥_0,𝑦_0≤350)</a:t>
              </a:r>
              <a:r>
                <a:rPr lang="en-US" sz="1100" b="0" i="0" baseline="0">
                  <a:solidFill>
                    <a:srgbClr val="FF0000"/>
                  </a:solidFill>
                  <a:effectLst/>
                  <a:latin typeface="+mn-lt"/>
                  <a:ea typeface="+mn-ea"/>
                  <a:cs typeface="+mn-cs"/>
                </a:rPr>
                <a:t>, optimal cost is </a:t>
              </a:r>
              <a:r>
                <a:rPr lang="en-US" sz="1100" b="0" i="0" u="none" strike="noStrike">
                  <a:solidFill>
                    <a:srgbClr val="FF0000"/>
                  </a:solidFill>
                  <a:effectLst/>
                  <a:latin typeface="+mn-lt"/>
                  <a:ea typeface="+mn-ea"/>
                  <a:cs typeface="+mn-cs"/>
                </a:rPr>
                <a:t>705472.8257</a:t>
              </a:r>
              <a:r>
                <a:rPr lang="en-US" b="0">
                  <a:solidFill>
                    <a:srgbClr val="FF0000"/>
                  </a:solidFill>
                </a:rPr>
                <a:t> </a:t>
              </a:r>
              <a:r>
                <a:rPr lang="en-US" sz="1100" b="0" i="0" baseline="0">
                  <a:solidFill>
                    <a:srgbClr val="FF0000"/>
                  </a:solidFill>
                  <a:effectLst/>
                  <a:latin typeface="+mn-lt"/>
                  <a:ea typeface="+mn-ea"/>
                  <a:cs typeface="+mn-cs"/>
                </a:rPr>
                <a:t> euros.</a:t>
              </a:r>
              <a:endParaRPr lang="en-US" b="0">
                <a:solidFill>
                  <a:srgbClr val="FF0000"/>
                </a:solidFill>
                <a:effectLst/>
                <a:latin typeface="+mn-lt"/>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Fallback>
    </mc:AlternateContent>
    <xdr:clientData/>
  </xdr:oneCellAnchor>
  <xdr:oneCellAnchor>
    <xdr:from>
      <xdr:col>19</xdr:col>
      <xdr:colOff>531812</xdr:colOff>
      <xdr:row>2</xdr:row>
      <xdr:rowOff>84139</xdr:rowOff>
    </xdr:from>
    <xdr:ext cx="3730624" cy="4867615"/>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10493375" y="1116014"/>
          <a:ext cx="3730624" cy="486761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p>
        <a:p>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eaLnBrk="1" fontAlgn="auto" latinLnBrk="0" hangingPunct="1"/>
          <a:r>
            <a:rPr lang="en-US" sz="1100" b="1" baseline="0">
              <a:solidFill>
                <a:schemeClr val="tx1"/>
              </a:solidFill>
              <a:effectLst/>
              <a:latin typeface="+mn-lt"/>
              <a:ea typeface="+mn-ea"/>
              <a:cs typeface="+mn-cs"/>
            </a:rPr>
            <a:t>a) </a:t>
          </a:r>
          <a:r>
            <a:rPr lang="en-US" sz="1100" b="0" i="1" baseline="0">
              <a:solidFill>
                <a:schemeClr val="tx1"/>
              </a:solidFill>
              <a:effectLst/>
              <a:latin typeface="+mn-lt"/>
              <a:ea typeface="+mn-ea"/>
              <a:cs typeface="+mn-cs"/>
            </a:rPr>
            <a:t>Is the formulation reasonable? </a:t>
          </a:r>
          <a:r>
            <a:rPr lang="en-US" sz="1100" b="0" i="0" baseline="0">
              <a:solidFill>
                <a:schemeClr val="tx1"/>
              </a:solidFill>
              <a:effectLst/>
              <a:latin typeface="+mn-lt"/>
              <a:ea typeface="+mn-ea"/>
              <a:cs typeface="+mn-cs"/>
            </a:rPr>
            <a:t>(+0-2pts)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and correct. (Note that multiple equivalent formulations exist.) (2 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minor mistakes  (1pts)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major mistakes. (0.5pts)</a:t>
          </a:r>
          <a:endParaRPr lang="en-US">
            <a:effectLst/>
          </a:endParaRPr>
        </a:p>
        <a:p>
          <a:r>
            <a:rPr lang="en-US" sz="1100" b="0" i="0" baseline="0">
              <a:solidFill>
                <a:schemeClr val="tx1"/>
              </a:solidFill>
              <a:effectLst/>
              <a:latin typeface="+mn-lt"/>
              <a:ea typeface="+mn-ea"/>
              <a:cs typeface="+mn-cs"/>
            </a:rPr>
            <a:t>Completely unreasonable or no mathematical formulation given. (0 pts)</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r>
            <a:rPr lang="en-US" sz="1100" b="0" i="0">
              <a:solidFill>
                <a:schemeClr val="tx1"/>
              </a:solidFill>
              <a:effectLst/>
              <a:latin typeface="+mn-lt"/>
              <a:ea typeface="+mn-ea"/>
              <a:cs typeface="+mn-cs"/>
            </a:rPr>
            <a:t> </a:t>
          </a:r>
          <a:endParaRPr lang="en-US">
            <a:effectLst/>
          </a:endParaRPr>
        </a:p>
        <a:p>
          <a:pPr eaLnBrk="1" fontAlgn="auto" latinLnBrk="0" hangingPunct="1"/>
          <a:r>
            <a:rPr lang="en-US" sz="1100" b="1" i="0">
              <a:solidFill>
                <a:schemeClr val="tx1"/>
              </a:solidFill>
              <a:effectLst/>
              <a:latin typeface="+mn-lt"/>
              <a:ea typeface="+mn-ea"/>
              <a:cs typeface="+mn-cs"/>
            </a:rPr>
            <a:t>b) </a:t>
          </a:r>
          <a:r>
            <a:rPr lang="en-US" sz="1100" b="0" i="1" baseline="0">
              <a:solidFill>
                <a:schemeClr val="tx1"/>
              </a:solidFill>
              <a:effectLst/>
              <a:latin typeface="+mn-lt"/>
              <a:ea typeface="+mn-ea"/>
              <a:cs typeface="+mn-cs"/>
            </a:rPr>
            <a:t>Is the spreadsheet implementation reasonable? </a:t>
          </a:r>
          <a:r>
            <a:rPr lang="en-US" sz="1100" b="0" i="0" baseline="0">
              <a:solidFill>
                <a:schemeClr val="tx1"/>
              </a:solidFill>
              <a:effectLst/>
              <a:latin typeface="+mn-lt"/>
              <a:ea typeface="+mn-ea"/>
              <a:cs typeface="+mn-cs"/>
            </a:rPr>
            <a:t>(+0-1pts)</a:t>
          </a:r>
          <a:endParaRPr lang="en-US">
            <a:effectLst/>
          </a:endParaRPr>
        </a:p>
        <a:p>
          <a:pPr eaLnBrk="1" fontAlgn="auto" latinLnBrk="0" hangingPunct="1"/>
          <a:r>
            <a:rPr lang="en-US" sz="1100" b="0" i="0" baseline="0">
              <a:solidFill>
                <a:schemeClr val="tx1"/>
              </a:solidFill>
              <a:effectLst/>
              <a:latin typeface="+mn-lt"/>
              <a:ea typeface="+mn-ea"/>
              <a:cs typeface="+mn-cs"/>
            </a:rPr>
            <a:t>The variables are clearly named and the cell values correspond to the objective function and constraint coefficients. (2pt)</a:t>
          </a:r>
          <a:endParaRPr lang="en-US">
            <a:effectLst/>
          </a:endParaRPr>
        </a:p>
        <a:p>
          <a:pPr eaLnBrk="1" fontAlgn="auto" latinLnBrk="0" hangingPunct="1"/>
          <a:r>
            <a:rPr lang="en-US" sz="1100" b="0" i="0" baseline="0">
              <a:solidFill>
                <a:schemeClr val="tx1"/>
              </a:solidFill>
              <a:effectLst/>
              <a:latin typeface="+mn-lt"/>
              <a:ea typeface="+mn-ea"/>
              <a:cs typeface="+mn-cs"/>
            </a:rPr>
            <a:t>Small errors or not clearly names (0.5pt)</a:t>
          </a:r>
          <a:endParaRPr lang="en-US">
            <a:effectLst/>
          </a:endParaRPr>
        </a:p>
        <a:p>
          <a:pPr eaLnBrk="1" fontAlgn="auto" latinLnBrk="0" hangingPunct="1"/>
          <a:r>
            <a:rPr lang="en-US" sz="1100" b="0" i="0" baseline="0">
              <a:solidFill>
                <a:schemeClr val="tx1"/>
              </a:solidFill>
              <a:effectLst/>
              <a:latin typeface="+mn-lt"/>
              <a:ea typeface="+mn-ea"/>
              <a:cs typeface="+mn-cs"/>
            </a:rPr>
            <a:t>There are major errors in the spreadsheet implementation. (0pt)</a:t>
          </a:r>
          <a:endParaRPr lang="en-US">
            <a:effectLst/>
          </a:endParaRPr>
        </a:p>
        <a:p>
          <a:pPr eaLnBrk="1" fontAlgn="auto" latinLnBrk="0" hangingPunct="1"/>
          <a:r>
            <a:rPr lang="en-US" sz="1100" b="0" i="0" baseline="0">
              <a:solidFill>
                <a:schemeClr val="tx1"/>
              </a:solidFill>
              <a:effectLst/>
              <a:latin typeface="+mn-lt"/>
              <a:ea typeface="+mn-ea"/>
              <a:cs typeface="+mn-cs"/>
            </a:rPr>
            <a:t>No spreadsheet implementation given. (0 pts)</a:t>
          </a:r>
          <a:endParaRPr lang="en-US">
            <a:effectLst/>
          </a:endParaRPr>
        </a:p>
        <a:p>
          <a:pPr eaLnBrk="1" fontAlgn="auto" latinLnBrk="0" hangingPunct="1"/>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pPr eaLnBrk="1" fontAlgn="auto" latinLnBrk="0" hangingPunct="1"/>
          <a:r>
            <a:rPr lang="en-US" sz="1100" b="1" i="0">
              <a:solidFill>
                <a:schemeClr val="tx1"/>
              </a:solidFill>
              <a:effectLst/>
              <a:latin typeface="+mn-lt"/>
              <a:ea typeface="+mn-ea"/>
              <a:cs typeface="+mn-cs"/>
            </a:rPr>
            <a:t>c) </a:t>
          </a:r>
          <a:r>
            <a:rPr lang="en-US" sz="1100" i="0">
              <a:solidFill>
                <a:schemeClr val="tx1"/>
              </a:solidFill>
              <a:effectLst/>
              <a:latin typeface="+mn-lt"/>
              <a:ea typeface="+mn-ea"/>
              <a:cs typeface="+mn-cs"/>
            </a:rPr>
            <a:t>Resonable value,</a:t>
          </a:r>
          <a:r>
            <a:rPr lang="en-US" sz="1100" i="0" baseline="0">
              <a:solidFill>
                <a:schemeClr val="tx1"/>
              </a:solidFill>
              <a:effectLst/>
              <a:latin typeface="+mn-lt"/>
              <a:ea typeface="+mn-ea"/>
              <a:cs typeface="+mn-cs"/>
            </a:rPr>
            <a:t> does not have to be exactly correct as non-linear solver is not that good </a:t>
          </a:r>
          <a:r>
            <a:rPr lang="en-US" sz="1100" i="0">
              <a:solidFill>
                <a:schemeClr val="tx1"/>
              </a:solidFill>
              <a:effectLst/>
              <a:latin typeface="+mn-lt"/>
              <a:ea typeface="+mn-ea"/>
              <a:cs typeface="+mn-cs"/>
            </a:rPr>
            <a:t>(+0.5pt)</a:t>
          </a:r>
        </a:p>
        <a:p>
          <a:pPr eaLnBrk="1" fontAlgn="auto" latinLnBrk="0" hangingPunct="1"/>
          <a:endParaRPr lang="en-US">
            <a:effectLst/>
          </a:endParaRPr>
        </a:p>
        <a:p>
          <a:pPr eaLnBrk="1" fontAlgn="auto" latinLnBrk="0" hangingPunct="1"/>
          <a:r>
            <a:rPr lang="en-US" sz="1100" b="1" i="0" baseline="0">
              <a:solidFill>
                <a:schemeClr val="tx1"/>
              </a:solidFill>
              <a:effectLst/>
              <a:latin typeface="+mn-lt"/>
              <a:ea typeface="+mn-ea"/>
              <a:cs typeface="+mn-cs"/>
            </a:rPr>
            <a:t>d) </a:t>
          </a:r>
          <a:r>
            <a:rPr lang="en-US" sz="1100" i="0">
              <a:solidFill>
                <a:schemeClr val="tx1"/>
              </a:solidFill>
              <a:effectLst/>
              <a:latin typeface="+mn-lt"/>
              <a:ea typeface="+mn-ea"/>
              <a:cs typeface="+mn-cs"/>
            </a:rPr>
            <a:t>Resonable value,</a:t>
          </a:r>
          <a:r>
            <a:rPr lang="en-US" sz="1100" i="0" baseline="0">
              <a:solidFill>
                <a:schemeClr val="tx1"/>
              </a:solidFill>
              <a:effectLst/>
              <a:latin typeface="+mn-lt"/>
              <a:ea typeface="+mn-ea"/>
              <a:cs typeface="+mn-cs"/>
            </a:rPr>
            <a:t> does not have to be exactly correct as non-linear solver is not that good </a:t>
          </a:r>
          <a:r>
            <a:rPr lang="en-US" sz="1100" b="0" i="0" baseline="0">
              <a:solidFill>
                <a:schemeClr val="tx1"/>
              </a:solidFill>
              <a:effectLst/>
              <a:latin typeface="+mn-lt"/>
              <a:ea typeface="+mn-ea"/>
              <a:cs typeface="+mn-cs"/>
            </a:rPr>
            <a:t>(+0.5pt)</a:t>
          </a:r>
          <a:endParaRPr lang="en-US">
            <a:effectLst/>
          </a:endParaRPr>
        </a:p>
      </xdr:txBody>
    </xdr:sp>
    <xdr:clientData/>
  </xdr:oneCellAnchor>
  <xdr:twoCellAnchor>
    <xdr:from>
      <xdr:col>10</xdr:col>
      <xdr:colOff>587376</xdr:colOff>
      <xdr:row>2</xdr:row>
      <xdr:rowOff>130175</xdr:rowOff>
    </xdr:from>
    <xdr:to>
      <xdr:col>19</xdr:col>
      <xdr:colOff>259150</xdr:colOff>
      <xdr:row>21</xdr:row>
      <xdr:rowOff>146049</xdr:rowOff>
    </xdr:to>
    <xdr:grpSp>
      <xdr:nvGrpSpPr>
        <xdr:cNvPr id="8" name="Group 7">
          <a:extLst>
            <a:ext uri="{FF2B5EF4-FFF2-40B4-BE49-F238E27FC236}">
              <a16:creationId xmlns:a16="http://schemas.microsoft.com/office/drawing/2014/main" id="{00000000-0008-0000-0100-000008000000}"/>
            </a:ext>
          </a:extLst>
        </xdr:cNvPr>
        <xdr:cNvGrpSpPr/>
      </xdr:nvGrpSpPr>
      <xdr:grpSpPr>
        <a:xfrm>
          <a:off x="5873751" y="1149350"/>
          <a:ext cx="8244274" cy="3702049"/>
          <a:chOff x="7691438" y="4667250"/>
          <a:chExt cx="4370774" cy="4841875"/>
        </a:xfrm>
      </xdr:grpSpPr>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1"/>
          <a:stretch>
            <a:fillRect/>
          </a:stretch>
        </xdr:blipFill>
        <xdr:spPr>
          <a:xfrm>
            <a:off x="7691438" y="4667250"/>
            <a:ext cx="4370774" cy="4841875"/>
          </a:xfrm>
          <a:prstGeom prst="rect">
            <a:avLst/>
          </a:prstGeom>
        </xdr:spPr>
      </xdr:pic>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7790656" y="4714875"/>
          <a:ext cx="4187032" cy="4754564"/>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14</xdr:col>
      <xdr:colOff>36226</xdr:colOff>
      <xdr:row>15</xdr:row>
      <xdr:rowOff>50801</xdr:rowOff>
    </xdr:from>
    <xdr:to>
      <xdr:col>14</xdr:col>
      <xdr:colOff>168275</xdr:colOff>
      <xdr:row>15</xdr:row>
      <xdr:rowOff>170585</xdr:rowOff>
    </xdr:to>
    <xdr:sp macro="" textlink="">
      <xdr:nvSpPr>
        <xdr:cNvPr id="2" name="Star: 5 Points 1">
          <a:extLst>
            <a:ext uri="{FF2B5EF4-FFF2-40B4-BE49-F238E27FC236}">
              <a16:creationId xmlns:a16="http://schemas.microsoft.com/office/drawing/2014/main" id="{BC481787-425E-5047-003B-1C96F0A1E9C8}"/>
            </a:ext>
          </a:extLst>
        </xdr:cNvPr>
        <xdr:cNvSpPr/>
      </xdr:nvSpPr>
      <xdr:spPr>
        <a:xfrm>
          <a:off x="10294651" y="3794126"/>
          <a:ext cx="132049" cy="119784"/>
        </a:xfrm>
        <a:prstGeom prst="star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2276475</xdr:colOff>
      <xdr:row>12</xdr:row>
      <xdr:rowOff>133350</xdr:rowOff>
    </xdr:from>
    <xdr:to>
      <xdr:col>14</xdr:col>
      <xdr:colOff>93376</xdr:colOff>
      <xdr:row>15</xdr:row>
      <xdr:rowOff>115604</xdr:rowOff>
    </xdr:to>
    <xdr:cxnSp macro="">
      <xdr:nvCxnSpPr>
        <xdr:cNvPr id="10" name="Straight Arrow Connector 9">
          <a:extLst>
            <a:ext uri="{FF2B5EF4-FFF2-40B4-BE49-F238E27FC236}">
              <a16:creationId xmlns:a16="http://schemas.microsoft.com/office/drawing/2014/main" id="{45126C89-163F-FA9A-CEA6-61A3E21DE0B4}"/>
            </a:ext>
          </a:extLst>
        </xdr:cNvPr>
        <xdr:cNvCxnSpPr/>
      </xdr:nvCxnSpPr>
      <xdr:spPr>
        <a:xfrm flipH="1" flipV="1">
          <a:off x="9610725" y="3305175"/>
          <a:ext cx="741076" cy="5537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1276351</xdr:colOff>
      <xdr:row>8</xdr:row>
      <xdr:rowOff>114300</xdr:rowOff>
    </xdr:from>
    <xdr:to>
      <xdr:col>15</xdr:col>
      <xdr:colOff>7793</xdr:colOff>
      <xdr:row>13</xdr:row>
      <xdr:rowOff>58883</xdr:rowOff>
    </xdr:to>
    <xdr:sp macro="" textlink="">
      <xdr:nvSpPr>
        <xdr:cNvPr id="12" name="TextBox 11">
          <a:extLst>
            <a:ext uri="{FF2B5EF4-FFF2-40B4-BE49-F238E27FC236}">
              <a16:creationId xmlns:a16="http://schemas.microsoft.com/office/drawing/2014/main" id="{8D773CD9-20F6-223B-539B-D5607DE96C4E}"/>
            </a:ext>
          </a:extLst>
        </xdr:cNvPr>
        <xdr:cNvSpPr txBox="1"/>
      </xdr:nvSpPr>
      <xdr:spPr>
        <a:xfrm>
          <a:off x="7743826" y="2524125"/>
          <a:ext cx="2246167" cy="89708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Service</a:t>
          </a:r>
          <a:r>
            <a:rPr lang="en-US" sz="1400" b="1" baseline="0"/>
            <a:t> platform using GRG nonlinear &amp; Evolutionary algorithm</a:t>
          </a:r>
          <a:endParaRPr lang="en-US" sz="1400" b="1"/>
        </a:p>
      </xdr:txBody>
    </xdr:sp>
    <xdr:clientData/>
  </xdr:twoCellAnchor>
  <xdr:twoCellAnchor>
    <xdr:from>
      <xdr:col>22</xdr:col>
      <xdr:colOff>150812</xdr:colOff>
      <xdr:row>50</xdr:row>
      <xdr:rowOff>15875</xdr:rowOff>
    </xdr:from>
    <xdr:to>
      <xdr:col>22</xdr:col>
      <xdr:colOff>1103312</xdr:colOff>
      <xdr:row>52</xdr:row>
      <xdr:rowOff>31750</xdr:rowOff>
    </xdr:to>
    <xdr:sp macro="" textlink="">
      <xdr:nvSpPr>
        <xdr:cNvPr id="18" name="Oval 17">
          <a:extLst>
            <a:ext uri="{FF2B5EF4-FFF2-40B4-BE49-F238E27FC236}">
              <a16:creationId xmlns:a16="http://schemas.microsoft.com/office/drawing/2014/main" id="{3C08E9EE-C2EB-B332-DCF0-3F50E03390A3}"/>
            </a:ext>
          </a:extLst>
        </xdr:cNvPr>
        <xdr:cNvSpPr/>
      </xdr:nvSpPr>
      <xdr:spPr>
        <a:xfrm>
          <a:off x="14112875" y="10509250"/>
          <a:ext cx="952500" cy="484188"/>
        </a:xfrm>
        <a:prstGeom prst="ellipse">
          <a:avLst/>
        </a:prstGeom>
        <a:noFill/>
        <a:ln w="38100">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1103312</xdr:colOff>
      <xdr:row>51</xdr:row>
      <xdr:rowOff>15875</xdr:rowOff>
    </xdr:from>
    <xdr:to>
      <xdr:col>23</xdr:col>
      <xdr:colOff>412750</xdr:colOff>
      <xdr:row>51</xdr:row>
      <xdr:rowOff>27781</xdr:rowOff>
    </xdr:to>
    <xdr:cxnSp macro="">
      <xdr:nvCxnSpPr>
        <xdr:cNvPr id="20" name="Straight Arrow Connector 19">
          <a:extLst>
            <a:ext uri="{FF2B5EF4-FFF2-40B4-BE49-F238E27FC236}">
              <a16:creationId xmlns:a16="http://schemas.microsoft.com/office/drawing/2014/main" id="{1BDF614E-E246-E113-E7DC-1E8F3DB5E0F3}"/>
            </a:ext>
          </a:extLst>
        </xdr:cNvPr>
        <xdr:cNvCxnSpPr>
          <a:stCxn id="18" idx="6"/>
        </xdr:cNvCxnSpPr>
      </xdr:nvCxnSpPr>
      <xdr:spPr>
        <a:xfrm flipV="1">
          <a:off x="15065375" y="10739438"/>
          <a:ext cx="547688" cy="11906"/>
        </a:xfrm>
        <a:prstGeom prst="straightConnector1">
          <a:avLst/>
        </a:prstGeom>
        <a:ln w="127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963822</xdr:colOff>
      <xdr:row>51</xdr:row>
      <xdr:rowOff>198967</xdr:rowOff>
    </xdr:from>
    <xdr:to>
      <xdr:col>23</xdr:col>
      <xdr:colOff>285750</xdr:colOff>
      <xdr:row>53</xdr:row>
      <xdr:rowOff>214313</xdr:rowOff>
    </xdr:to>
    <xdr:cxnSp macro="">
      <xdr:nvCxnSpPr>
        <xdr:cNvPr id="21" name="Straight Arrow Connector 20">
          <a:extLst>
            <a:ext uri="{FF2B5EF4-FFF2-40B4-BE49-F238E27FC236}">
              <a16:creationId xmlns:a16="http://schemas.microsoft.com/office/drawing/2014/main" id="{5860C91A-23F3-428E-8385-33FDBD14F294}"/>
            </a:ext>
          </a:extLst>
        </xdr:cNvPr>
        <xdr:cNvCxnSpPr>
          <a:stCxn id="18" idx="5"/>
        </xdr:cNvCxnSpPr>
      </xdr:nvCxnSpPr>
      <xdr:spPr>
        <a:xfrm>
          <a:off x="14925885" y="10922530"/>
          <a:ext cx="560178" cy="451908"/>
        </a:xfrm>
        <a:prstGeom prst="straightConnector1">
          <a:avLst/>
        </a:prstGeom>
        <a:ln w="127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oneCellAnchor>
    <xdr:from>
      <xdr:col>1</xdr:col>
      <xdr:colOff>196850</xdr:colOff>
      <xdr:row>2</xdr:row>
      <xdr:rowOff>39686</xdr:rowOff>
    </xdr:from>
    <xdr:ext cx="5613400" cy="8844541"/>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361373" y="567891"/>
              <a:ext cx="5613400" cy="8844541"/>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black"/>
                  </a:solidFill>
                  <a:effectLst/>
                  <a:uLnTx/>
                  <a:uFillTx/>
                  <a:latin typeface="+mn-lt"/>
                  <a:ea typeface="+mn-ea"/>
                  <a:cs typeface="+mn-cs"/>
                </a:rPr>
                <a:t>Non-linear resource allocation in marketing  (5 pts)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t>GearSledge Ltd.</a:t>
              </a:r>
              <a:r>
                <a:rPr lang="en-US" baseline="0"/>
                <a:t> is an online retailer of outdoors-equipment. They </a:t>
              </a:r>
              <a:r>
                <a:rPr lang="en-US" b="1" baseline="0"/>
                <a:t>spend 150,000 euros annually on marketing. </a:t>
              </a:r>
              <a:r>
                <a:rPr lang="en-US" baseline="0"/>
                <a:t>The analysts at GearSledge have looked at historical data on marketing expenditures and the impact they have had on obtaining new customers. Based on this analysis they found that the relationship between marketing </a:t>
              </a:r>
              <a:r>
                <a:rPr lang="en-US" b="1" baseline="0"/>
                <a:t>expenditure in euros (</a:t>
              </a:r>
              <a14:m>
                <m:oMath xmlns:m="http://schemas.openxmlformats.org/officeDocument/2006/math">
                  <m:sSub>
                    <m:sSubPr>
                      <m:ctrlPr>
                        <a:rPr lang="en-US" b="1" i="1" baseline="0">
                          <a:latin typeface="Cambria Math" panose="02040503050406030204" pitchFamily="18" charset="0"/>
                        </a:rPr>
                      </m:ctrlPr>
                    </m:sSubPr>
                    <m:e>
                      <m:r>
                        <a:rPr lang="en-US" b="1" i="1" baseline="0">
                          <a:latin typeface="Cambria Math" panose="02040503050406030204" pitchFamily="18" charset="0"/>
                        </a:rPr>
                        <m:t>𝒙</m:t>
                      </m:r>
                    </m:e>
                    <m:sub>
                      <m:r>
                        <a:rPr lang="en-US" b="1" i="1" baseline="0">
                          <a:latin typeface="Cambria Math" panose="02040503050406030204" pitchFamily="18" charset="0"/>
                        </a:rPr>
                        <m:t>𝒊</m:t>
                      </m:r>
                    </m:sub>
                  </m:sSub>
                </m:oMath>
              </a14:m>
              <a:r>
                <a:rPr lang="en-US" b="1" baseline="0"/>
                <a:t>) </a:t>
              </a:r>
              <a:r>
                <a:rPr lang="en-US" baseline="0"/>
                <a:t>and the resulting </a:t>
              </a:r>
              <a:r>
                <a:rPr lang="en-US" b="1" baseline="0"/>
                <a:t>increase in new customers </a:t>
              </a:r>
              <a14:m>
                <m:oMath xmlns:m="http://schemas.openxmlformats.org/officeDocument/2006/math">
                  <m:r>
                    <a:rPr lang="en-US" b="1" i="1" baseline="0">
                      <a:latin typeface="Cambria Math" panose="02040503050406030204" pitchFamily="18" charset="0"/>
                    </a:rPr>
                    <m:t>(</m:t>
                  </m:r>
                  <m:sSub>
                    <m:sSubPr>
                      <m:ctrlPr>
                        <a:rPr lang="en-US" b="1" i="1" baseline="0">
                          <a:latin typeface="Cambria Math" panose="02040503050406030204" pitchFamily="18" charset="0"/>
                        </a:rPr>
                      </m:ctrlPr>
                    </m:sSubPr>
                    <m:e>
                      <m:r>
                        <a:rPr lang="en-US" b="1" i="1" baseline="0">
                          <a:latin typeface="Cambria Math" panose="02040503050406030204" pitchFamily="18" charset="0"/>
                        </a:rPr>
                        <m:t>𝑪</m:t>
                      </m:r>
                    </m:e>
                    <m:sub>
                      <m:r>
                        <a:rPr lang="en-US" b="1" i="1" baseline="0">
                          <a:latin typeface="Cambria Math" panose="02040503050406030204" pitchFamily="18" charset="0"/>
                        </a:rPr>
                        <m:t>𝒊</m:t>
                      </m:r>
                    </m:sub>
                  </m:sSub>
                  <m:d>
                    <m:dPr>
                      <m:ctrlPr>
                        <a:rPr lang="en-US" b="1" i="1" baseline="0">
                          <a:latin typeface="Cambria Math" panose="02040503050406030204" pitchFamily="18" charset="0"/>
                        </a:rPr>
                      </m:ctrlPr>
                    </m:dPr>
                    <m:e>
                      <m:sSub>
                        <m:sSubPr>
                          <m:ctrlPr>
                            <a:rPr lang="en-US" b="1" i="1" baseline="0">
                              <a:latin typeface="Cambria Math" panose="02040503050406030204" pitchFamily="18" charset="0"/>
                            </a:rPr>
                          </m:ctrlPr>
                        </m:sSubPr>
                        <m:e>
                          <m:r>
                            <a:rPr lang="en-US" b="1" i="1" baseline="0">
                              <a:latin typeface="Cambria Math" panose="02040503050406030204" pitchFamily="18" charset="0"/>
                            </a:rPr>
                            <m:t>𝒙</m:t>
                          </m:r>
                        </m:e>
                        <m:sub>
                          <m:r>
                            <a:rPr lang="en-US" b="1" i="1" baseline="0">
                              <a:latin typeface="Cambria Math" panose="02040503050406030204" pitchFamily="18" charset="0"/>
                            </a:rPr>
                            <m:t>𝒊</m:t>
                          </m:r>
                        </m:sub>
                      </m:sSub>
                    </m:e>
                  </m:d>
                  <m:r>
                    <a:rPr lang="en-US" b="0" i="1" baseline="0">
                      <a:latin typeface="Cambria Math" panose="02040503050406030204" pitchFamily="18" charset="0"/>
                    </a:rPr>
                    <m:t>)</m:t>
                  </m:r>
                </m:oMath>
              </a14:m>
              <a:r>
                <a:rPr lang="en-US" baseline="-25000"/>
                <a:t> </a:t>
              </a:r>
              <a:r>
                <a:rPr lang="en-US" i="0" baseline="0"/>
                <a:t>is chraractarized by the non-linear regression model</a:t>
              </a:r>
            </a:p>
            <a:p>
              <a:endParaRPr lang="en-US" sz="1100" b="0" i="0" u="none" strike="noStrike">
                <a:solidFill>
                  <a:schemeClr val="tx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r>
                      <a:rPr lang="en-US" sz="1100" b="0" i="1">
                        <a:solidFill>
                          <a:sysClr val="windowText" lastClr="000000"/>
                        </a:solidFill>
                        <a:effectLst/>
                        <a:latin typeface="Cambria Math" panose="02040503050406030204" pitchFamily="18" charset="0"/>
                        <a:ea typeface="+mn-ea"/>
                        <a:cs typeface="+mn-cs"/>
                      </a:rPr>
                      <m:t>𝐶</m:t>
                    </m:r>
                    <m:d>
                      <m:dPr>
                        <m:ctrlPr>
                          <a:rPr lang="en-US" sz="1100" b="0" i="1">
                            <a:solidFill>
                              <a:sysClr val="windowText" lastClr="000000"/>
                            </a:solidFill>
                            <a:effectLst/>
                            <a:latin typeface="Cambria Math" panose="02040503050406030204" pitchFamily="18" charset="0"/>
                            <a:ea typeface="+mn-ea"/>
                            <a:cs typeface="+mn-cs"/>
                          </a:rPr>
                        </m:ctrlPr>
                      </m:dPr>
                      <m:e>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𝑥</m:t>
                            </m:r>
                          </m:e>
                          <m:sub>
                            <m:r>
                              <a:rPr lang="en-US" sz="1100" b="0" i="1">
                                <a:solidFill>
                                  <a:sysClr val="windowText" lastClr="000000"/>
                                </a:solidFill>
                                <a:effectLst/>
                                <a:latin typeface="Cambria Math" panose="02040503050406030204" pitchFamily="18" charset="0"/>
                                <a:ea typeface="+mn-ea"/>
                                <a:cs typeface="+mn-cs"/>
                              </a:rPr>
                              <m:t>𝑖</m:t>
                            </m:r>
                          </m:sub>
                        </m:sSub>
                      </m:e>
                    </m:d>
                    <m:r>
                      <a:rPr lang="en-US" sz="1100" b="0" i="1">
                        <a:solidFill>
                          <a:sysClr val="windowText" lastClr="000000"/>
                        </a:solidFill>
                        <a:effectLst/>
                        <a:latin typeface="Cambria Math" panose="02040503050406030204" pitchFamily="18" charset="0"/>
                        <a:ea typeface="+mn-ea"/>
                        <a:cs typeface="+mn-cs"/>
                      </a:rPr>
                      <m:t>=</m:t>
                    </m:r>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𝑎</m:t>
                        </m:r>
                      </m:e>
                      <m:sub>
                        <m:r>
                          <a:rPr lang="en-US" sz="1100" b="0" i="1">
                            <a:solidFill>
                              <a:sysClr val="windowText" lastClr="000000"/>
                            </a:solidFill>
                            <a:effectLst/>
                            <a:latin typeface="Cambria Math" panose="02040503050406030204" pitchFamily="18" charset="0"/>
                            <a:ea typeface="+mn-ea"/>
                            <a:cs typeface="+mn-cs"/>
                          </a:rPr>
                          <m:t>𝑖</m:t>
                        </m:r>
                      </m:sub>
                    </m:sSub>
                    <m:r>
                      <a:rPr lang="en-US" sz="1100" b="0" i="1">
                        <a:solidFill>
                          <a:sysClr val="windowText" lastClr="000000"/>
                        </a:solidFill>
                        <a:effectLst/>
                        <a:latin typeface="Cambria Math" panose="02040503050406030204" pitchFamily="18" charset="0"/>
                        <a:ea typeface="+mn-ea"/>
                        <a:cs typeface="+mn-cs"/>
                      </a:rPr>
                      <m:t>+</m:t>
                    </m:r>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𝑏</m:t>
                        </m:r>
                      </m:e>
                      <m:sub>
                        <m:r>
                          <a:rPr lang="en-US" sz="1100" b="0" i="1">
                            <a:solidFill>
                              <a:sysClr val="windowText" lastClr="000000"/>
                            </a:solidFill>
                            <a:effectLst/>
                            <a:latin typeface="Cambria Math" panose="02040503050406030204" pitchFamily="18" charset="0"/>
                            <a:ea typeface="+mn-ea"/>
                            <a:cs typeface="+mn-cs"/>
                          </a:rPr>
                          <m:t>𝑖</m:t>
                        </m:r>
                      </m:sub>
                    </m:sSub>
                    <m:f>
                      <m:fPr>
                        <m:ctrlPr>
                          <a:rPr lang="en-US" sz="1100" b="0" i="1">
                            <a:solidFill>
                              <a:sysClr val="windowText" lastClr="000000"/>
                            </a:solidFill>
                            <a:effectLst/>
                            <a:latin typeface="Cambria Math" panose="02040503050406030204" pitchFamily="18" charset="0"/>
                            <a:ea typeface="+mn-ea"/>
                            <a:cs typeface="+mn-cs"/>
                          </a:rPr>
                        </m:ctrlPr>
                      </m:fPr>
                      <m:num>
                        <m:r>
                          <m:rPr>
                            <m:sty m:val="p"/>
                          </m:rPr>
                          <a:rPr lang="en-US" sz="1100" b="0" i="0">
                            <a:solidFill>
                              <a:sysClr val="windowText" lastClr="000000"/>
                            </a:solidFill>
                            <a:effectLst/>
                            <a:latin typeface="Cambria Math" panose="02040503050406030204" pitchFamily="18" charset="0"/>
                            <a:ea typeface="+mn-ea"/>
                            <a:cs typeface="+mn-cs"/>
                          </a:rPr>
                          <m:t>exp</m:t>
                        </m:r>
                        <m:r>
                          <a:rPr lang="en-US" sz="1100" b="0" i="1">
                            <a:solidFill>
                              <a:sysClr val="windowText" lastClr="000000"/>
                            </a:solidFill>
                            <a:effectLst/>
                            <a:latin typeface="Cambria Math" panose="02040503050406030204" pitchFamily="18" charset="0"/>
                            <a:ea typeface="+mn-ea"/>
                            <a:cs typeface="+mn-cs"/>
                          </a:rPr>
                          <m:t>⁡(</m:t>
                        </m:r>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𝑐</m:t>
                            </m:r>
                          </m:e>
                          <m:sub>
                            <m:r>
                              <a:rPr lang="en-US" sz="1100" b="0" i="1">
                                <a:solidFill>
                                  <a:sysClr val="windowText" lastClr="000000"/>
                                </a:solidFill>
                                <a:effectLst/>
                                <a:latin typeface="Cambria Math" panose="02040503050406030204" pitchFamily="18" charset="0"/>
                                <a:ea typeface="+mn-ea"/>
                                <a:cs typeface="+mn-cs"/>
                              </a:rPr>
                              <m:t>𝑖</m:t>
                            </m:r>
                          </m:sub>
                        </m:sSub>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𝑥</m:t>
                            </m:r>
                          </m:e>
                          <m:sub>
                            <m:r>
                              <a:rPr lang="en-US" sz="1100" b="0" i="1">
                                <a:solidFill>
                                  <a:sysClr val="windowText" lastClr="000000"/>
                                </a:solidFill>
                                <a:effectLst/>
                                <a:latin typeface="Cambria Math" panose="02040503050406030204" pitchFamily="18" charset="0"/>
                                <a:ea typeface="+mn-ea"/>
                                <a:cs typeface="+mn-cs"/>
                              </a:rPr>
                              <m:t>𝑖</m:t>
                            </m:r>
                          </m:sub>
                        </m:sSub>
                        <m:r>
                          <a:rPr lang="en-US" sz="1100" b="0" i="1">
                            <a:solidFill>
                              <a:sysClr val="windowText" lastClr="000000"/>
                            </a:solidFill>
                            <a:effectLst/>
                            <a:latin typeface="Cambria Math" panose="02040503050406030204" pitchFamily="18" charset="0"/>
                            <a:ea typeface="+mn-ea"/>
                            <a:cs typeface="+mn-cs"/>
                          </a:rPr>
                          <m:t>)</m:t>
                        </m:r>
                      </m:num>
                      <m:den>
                        <m:r>
                          <a:rPr lang="en-US" sz="1100" b="0" i="1">
                            <a:solidFill>
                              <a:sysClr val="windowText" lastClr="000000"/>
                            </a:solidFill>
                            <a:effectLst/>
                            <a:latin typeface="Cambria Math" panose="02040503050406030204" pitchFamily="18" charset="0"/>
                            <a:ea typeface="+mn-ea"/>
                            <a:cs typeface="+mn-cs"/>
                          </a:rPr>
                          <m:t>1+ </m:t>
                        </m:r>
                        <m:r>
                          <m:rPr>
                            <m:sty m:val="p"/>
                          </m:rPr>
                          <a:rPr lang="en-US" sz="1100" b="0" i="0">
                            <a:solidFill>
                              <a:sysClr val="windowText" lastClr="000000"/>
                            </a:solidFill>
                            <a:effectLst/>
                            <a:latin typeface="Cambria Math" panose="02040503050406030204" pitchFamily="18" charset="0"/>
                            <a:ea typeface="+mn-ea"/>
                            <a:cs typeface="+mn-cs"/>
                          </a:rPr>
                          <m:t>exp</m:t>
                        </m:r>
                        <m:r>
                          <a:rPr lang="en-US" sz="1100" b="0" i="1">
                            <a:solidFill>
                              <a:sysClr val="windowText" lastClr="000000"/>
                            </a:solidFill>
                            <a:effectLst/>
                            <a:latin typeface="Cambria Math" panose="02040503050406030204" pitchFamily="18" charset="0"/>
                            <a:ea typeface="+mn-ea"/>
                            <a:cs typeface="+mn-cs"/>
                          </a:rPr>
                          <m:t>(</m:t>
                        </m:r>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𝑐</m:t>
                            </m:r>
                          </m:e>
                          <m:sub>
                            <m:r>
                              <a:rPr lang="en-US" sz="1100" b="0" i="1">
                                <a:solidFill>
                                  <a:sysClr val="windowText" lastClr="000000"/>
                                </a:solidFill>
                                <a:effectLst/>
                                <a:latin typeface="Cambria Math" panose="02040503050406030204" pitchFamily="18" charset="0"/>
                                <a:ea typeface="+mn-ea"/>
                                <a:cs typeface="+mn-cs"/>
                              </a:rPr>
                              <m:t>𝑖</m:t>
                            </m:r>
                          </m:sub>
                        </m:sSub>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𝑥</m:t>
                            </m:r>
                          </m:e>
                          <m:sub>
                            <m:r>
                              <a:rPr lang="en-US" sz="1100" b="0" i="1">
                                <a:solidFill>
                                  <a:sysClr val="windowText" lastClr="000000"/>
                                </a:solidFill>
                                <a:effectLst/>
                                <a:latin typeface="Cambria Math" panose="02040503050406030204" pitchFamily="18" charset="0"/>
                                <a:ea typeface="+mn-ea"/>
                                <a:cs typeface="+mn-cs"/>
                              </a:rPr>
                              <m:t>𝑖</m:t>
                            </m:r>
                          </m:sub>
                        </m:sSub>
                        <m:r>
                          <a:rPr lang="en-US" sz="1100" b="0" i="1">
                            <a:solidFill>
                              <a:sysClr val="windowText" lastClr="000000"/>
                            </a:solidFill>
                            <a:effectLst/>
                            <a:latin typeface="Cambria Math" panose="02040503050406030204" pitchFamily="18" charset="0"/>
                            <a:ea typeface="+mn-ea"/>
                            <a:cs typeface="+mn-cs"/>
                          </a:rPr>
                          <m:t>)</m:t>
                        </m:r>
                      </m:den>
                    </m:f>
                    <m:r>
                      <a:rPr lang="en-US" sz="1100" b="0" i="1">
                        <a:solidFill>
                          <a:sysClr val="windowText" lastClr="000000"/>
                        </a:solidFill>
                        <a:effectLst/>
                        <a:latin typeface="Cambria Math" panose="02040503050406030204" pitchFamily="18" charset="0"/>
                        <a:ea typeface="+mn-ea"/>
                        <a:cs typeface="+mn-cs"/>
                      </a:rPr>
                      <m:t> ,</m:t>
                    </m:r>
                  </m:oMath>
                </m:oMathPara>
              </a14:m>
              <a:endParaRPr lang="en-US" sz="1100" b="0" i="0" u="none" strike="noStrike">
                <a:solidFill>
                  <a:sysClr val="windowText" lastClr="000000"/>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where model coefficients </a:t>
              </a:r>
              <a14:m>
                <m:oMath xmlns:m="http://schemas.openxmlformats.org/officeDocument/2006/math">
                  <m:sSub>
                    <m:sSubPr>
                      <m:ctrlPr>
                        <a:rPr lang="en-US" sz="1100" b="0" i="1" u="none" strike="noStrike">
                          <a:solidFill>
                            <a:schemeClr val="tx1"/>
                          </a:solidFill>
                          <a:effectLst/>
                          <a:latin typeface="Cambria Math" panose="02040503050406030204" pitchFamily="18" charset="0"/>
                          <a:ea typeface="+mn-ea"/>
                          <a:cs typeface="+mn-cs"/>
                        </a:rPr>
                      </m:ctrlPr>
                    </m:sSubPr>
                    <m:e>
                      <m:r>
                        <a:rPr lang="en-US" sz="1100" b="0" i="1" u="none" strike="noStrike">
                          <a:solidFill>
                            <a:schemeClr val="tx1"/>
                          </a:solidFill>
                          <a:effectLst/>
                          <a:latin typeface="Cambria Math" panose="02040503050406030204" pitchFamily="18" charset="0"/>
                          <a:ea typeface="+mn-ea"/>
                          <a:cs typeface="+mn-cs"/>
                        </a:rPr>
                        <m:t>𝑎</m:t>
                      </m:r>
                    </m:e>
                    <m:sub>
                      <m:r>
                        <a:rPr lang="en-US" sz="1100" b="0" i="1" u="none" strike="noStrike">
                          <a:solidFill>
                            <a:schemeClr val="tx1"/>
                          </a:solidFill>
                          <a:effectLst/>
                          <a:latin typeface="Cambria Math" panose="02040503050406030204" pitchFamily="18" charset="0"/>
                          <a:ea typeface="+mn-ea"/>
                          <a:cs typeface="+mn-cs"/>
                        </a:rPr>
                        <m:t>𝑖</m:t>
                      </m:r>
                    </m:sub>
                  </m:sSub>
                </m:oMath>
              </a14:m>
              <a:r>
                <a:rPr lang="en-US" sz="1100" b="0" i="0" u="none" strike="noStrike">
                  <a:solidFill>
                    <a:schemeClr val="tx1"/>
                  </a:solidFill>
                  <a:effectLst/>
                  <a:latin typeface="+mn-lt"/>
                  <a:ea typeface="+mn-ea"/>
                  <a:cs typeface="+mn-cs"/>
                </a:rPr>
                <a:t>, </a:t>
              </a:r>
              <a14:m>
                <m:oMath xmlns:m="http://schemas.openxmlformats.org/officeDocument/2006/math">
                  <m:sSub>
                    <m:sSubPr>
                      <m:ctrlPr>
                        <a:rPr lang="en-US" sz="1100" b="0" i="1" u="none" strike="noStrike">
                          <a:solidFill>
                            <a:schemeClr val="tx1"/>
                          </a:solidFill>
                          <a:effectLst/>
                          <a:latin typeface="Cambria Math" panose="02040503050406030204" pitchFamily="18" charset="0"/>
                          <a:ea typeface="+mn-ea"/>
                          <a:cs typeface="+mn-cs"/>
                        </a:rPr>
                      </m:ctrlPr>
                    </m:sSubPr>
                    <m:e>
                      <m:r>
                        <a:rPr lang="en-US" sz="1100" b="0" i="1" u="none" strike="noStrike">
                          <a:solidFill>
                            <a:schemeClr val="tx1"/>
                          </a:solidFill>
                          <a:effectLst/>
                          <a:latin typeface="Cambria Math" panose="02040503050406030204" pitchFamily="18" charset="0"/>
                          <a:ea typeface="+mn-ea"/>
                          <a:cs typeface="+mn-cs"/>
                        </a:rPr>
                        <m:t>𝑏</m:t>
                      </m:r>
                    </m:e>
                    <m:sub>
                      <m:r>
                        <a:rPr lang="en-US" sz="1100" b="0" i="1" u="none" strike="noStrike">
                          <a:solidFill>
                            <a:schemeClr val="tx1"/>
                          </a:solidFill>
                          <a:effectLst/>
                          <a:latin typeface="Cambria Math" panose="02040503050406030204" pitchFamily="18" charset="0"/>
                          <a:ea typeface="+mn-ea"/>
                          <a:cs typeface="+mn-cs"/>
                        </a:rPr>
                        <m:t>𝑖</m:t>
                      </m:r>
                    </m:sub>
                  </m:sSub>
                </m:oMath>
              </a14:m>
              <a:r>
                <a:rPr lang="en-US" sz="1100" b="0" i="0" u="none" strike="noStrike">
                  <a:solidFill>
                    <a:schemeClr val="tx1"/>
                  </a:solidFill>
                  <a:effectLst/>
                  <a:latin typeface="+mn-lt"/>
                  <a:ea typeface="+mn-ea"/>
                  <a:cs typeface="+mn-cs"/>
                </a:rPr>
                <a:t> and </a:t>
              </a:r>
              <a14:m>
                <m:oMath xmlns:m="http://schemas.openxmlformats.org/officeDocument/2006/math">
                  <m:sSub>
                    <m:sSubPr>
                      <m:ctrlPr>
                        <a:rPr lang="en-US" sz="1100" b="0" i="1" u="none" strike="noStrike">
                          <a:solidFill>
                            <a:schemeClr val="tx1"/>
                          </a:solidFill>
                          <a:effectLst/>
                          <a:latin typeface="Cambria Math" panose="02040503050406030204" pitchFamily="18" charset="0"/>
                          <a:ea typeface="+mn-ea"/>
                          <a:cs typeface="+mn-cs"/>
                        </a:rPr>
                      </m:ctrlPr>
                    </m:sSubPr>
                    <m:e>
                      <m:r>
                        <a:rPr lang="en-US" sz="1100" b="0" i="1" u="none" strike="noStrike">
                          <a:solidFill>
                            <a:schemeClr val="tx1"/>
                          </a:solidFill>
                          <a:effectLst/>
                          <a:latin typeface="Cambria Math" panose="02040503050406030204" pitchFamily="18" charset="0"/>
                          <a:ea typeface="+mn-ea"/>
                          <a:cs typeface="+mn-cs"/>
                        </a:rPr>
                        <m:t>𝑐</m:t>
                      </m:r>
                    </m:e>
                    <m:sub>
                      <m:r>
                        <a:rPr lang="en-US" sz="1100" b="0" i="1" u="none" strike="noStrike">
                          <a:solidFill>
                            <a:schemeClr val="tx1"/>
                          </a:solidFill>
                          <a:effectLst/>
                          <a:latin typeface="Cambria Math" panose="02040503050406030204" pitchFamily="18" charset="0"/>
                          <a:ea typeface="+mn-ea"/>
                          <a:cs typeface="+mn-cs"/>
                        </a:rPr>
                        <m:t>𝑖</m:t>
                      </m:r>
                    </m:sub>
                  </m:sSub>
                </m:oMath>
              </a14:m>
              <a:r>
                <a:rPr lang="en-US" sz="1100" b="0" i="0" u="none" strike="noStrike">
                  <a:solidFill>
                    <a:schemeClr val="tx1"/>
                  </a:solidFill>
                  <a:effectLst/>
                  <a:latin typeface="+mn-lt"/>
                  <a:ea typeface="+mn-ea"/>
                  <a:cs typeface="+mn-cs"/>
                </a:rPr>
                <a:t> depend</a:t>
              </a:r>
              <a:r>
                <a:rPr lang="en-US" sz="1100" b="0" i="0" u="none" strike="noStrike" baseline="0">
                  <a:solidFill>
                    <a:schemeClr val="tx1"/>
                  </a:solidFill>
                  <a:effectLst/>
                  <a:latin typeface="+mn-lt"/>
                  <a:ea typeface="+mn-ea"/>
                  <a:cs typeface="+mn-cs"/>
                </a:rPr>
                <a:t> on the type of media (see Table 1).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GearSledge has hired you to build prescriptive analytics tools to support marketing allocation decisions. GearSledge's new policy is that </a:t>
              </a:r>
              <a:r>
                <a:rPr lang="en-US" sz="1100" b="1" i="0" u="none" strike="noStrike" baseline="0">
                  <a:solidFill>
                    <a:schemeClr val="tx1"/>
                  </a:solidFill>
                  <a:effectLst/>
                  <a:latin typeface="+mn-lt"/>
                  <a:ea typeface="+mn-ea"/>
                  <a:cs typeface="+mn-cs"/>
                </a:rPr>
                <a:t>more should be spent on internet marketing (Podcasts, Social media) than on traditional media (TV, radio)</a:t>
              </a:r>
              <a:r>
                <a:rPr lang="en-US" sz="1100" b="0" i="0" u="none" strike="noStrike" baseline="0">
                  <a:solidFill>
                    <a:schemeClr val="tx1"/>
                  </a:solidFill>
                  <a:effectLst/>
                  <a:latin typeface="+mn-lt"/>
                  <a:ea typeface="+mn-ea"/>
                  <a:cs typeface="+mn-cs"/>
                </a:rPr>
                <a:t>. Moreover, to meet prior contractual commitments </a:t>
              </a:r>
              <a:r>
                <a:rPr lang="en-US" sz="1100" b="1" i="0" u="none" strike="noStrike" baseline="0">
                  <a:solidFill>
                    <a:schemeClr val="tx1"/>
                  </a:solidFill>
                  <a:effectLst/>
                  <a:latin typeface="+mn-lt"/>
                  <a:ea typeface="+mn-ea"/>
                  <a:cs typeface="+mn-cs"/>
                </a:rPr>
                <a:t>at least 30 keuros must be spent on TV.</a:t>
              </a:r>
              <a:endParaRPr lang="en-US" sz="1100" b="1"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a) Develop</a:t>
              </a:r>
              <a:r>
                <a:rPr lang="en-US" sz="1100" b="0" i="0" u="none" strike="noStrike" baseline="0">
                  <a:solidFill>
                    <a:schemeClr val="tx1"/>
                  </a:solidFill>
                  <a:effectLst/>
                  <a:latin typeface="+mn-lt"/>
                  <a:ea typeface="+mn-ea"/>
                  <a:cs typeface="+mn-cs"/>
                </a:rPr>
                <a:t> a visualization that shows the new customers obtained as a function of marketing expenditure for each media in a single figure. Clearly label axes and graphs (1p)</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b)</a:t>
              </a:r>
              <a:r>
                <a:rPr lang="en-US" sz="1100" b="0" i="0" u="none" strike="noStrike" baseline="0">
                  <a:solidFill>
                    <a:schemeClr val="tx1"/>
                  </a:solidFill>
                  <a:effectLst/>
                  <a:latin typeface="+mn-lt"/>
                  <a:ea typeface="+mn-ea"/>
                  <a:cs typeface="+mn-cs"/>
                </a:rPr>
                <a:t> Mathematically formulate an NLP problem that identifies the allocation of marketing expenditures so that the number of new customers is maximized, while budget, policy and contractual constraints are satisfied. </a:t>
              </a:r>
              <a:r>
                <a:rPr lang="en-US" sz="1100" b="0" i="0" baseline="0">
                  <a:solidFill>
                    <a:schemeClr val="tx1"/>
                  </a:solidFill>
                  <a:effectLst/>
                  <a:latin typeface="+mn-lt"/>
                  <a:ea typeface="+mn-ea"/>
                  <a:cs typeface="+mn-cs"/>
                </a:rPr>
                <a:t>(2p) </a:t>
              </a:r>
              <a:r>
                <a:rPr lang="en-US" sz="1100" b="0" i="0" u="none" strike="noStrike" baseline="0">
                  <a:solidFill>
                    <a:schemeClr val="tx1"/>
                  </a:solidFill>
                  <a:effectLst/>
                  <a:latin typeface="+mn-lt"/>
                  <a:ea typeface="+mn-ea"/>
                  <a:cs typeface="+mn-cs"/>
                </a:rPr>
                <a:t> [HINT: You can use the symbols </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𝑎</m:t>
                      </m:r>
                    </m:e>
                    <m:sub>
                      <m:r>
                        <a:rPr lang="en-US" sz="1100" b="0" i="1">
                          <a:solidFill>
                            <a:schemeClr val="tx1"/>
                          </a:solidFill>
                          <a:effectLst/>
                          <a:latin typeface="Cambria Math" panose="02040503050406030204" pitchFamily="18" charset="0"/>
                          <a:ea typeface="+mn-ea"/>
                          <a:cs typeface="+mn-cs"/>
                        </a:rPr>
                        <m:t>𝑖</m:t>
                      </m:r>
                    </m:sub>
                  </m:sSub>
                  <m:r>
                    <a:rPr lang="en-US" sz="1100" b="0" i="0">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𝑏</m:t>
                      </m:r>
                    </m:e>
                    <m:sub>
                      <m:r>
                        <a:rPr lang="en-US" sz="1100" b="0" i="1">
                          <a:solidFill>
                            <a:schemeClr val="tx1"/>
                          </a:solidFill>
                          <a:effectLst/>
                          <a:latin typeface="Cambria Math" panose="02040503050406030204" pitchFamily="18" charset="0"/>
                          <a:ea typeface="+mn-ea"/>
                          <a:cs typeface="+mn-cs"/>
                        </a:rPr>
                        <m:t>𝑖</m:t>
                      </m:r>
                    </m:sub>
                  </m:sSub>
                  <m:r>
                    <a:rPr lang="en-US" sz="1100" b="0" i="0">
                      <a:solidFill>
                        <a:schemeClr val="tx1"/>
                      </a:solidFill>
                      <a:effectLst/>
                      <a:latin typeface="Cambria Math" panose="02040503050406030204" pitchFamily="18" charset="0"/>
                      <a:ea typeface="+mn-ea"/>
                      <a:cs typeface="+mn-cs"/>
                    </a:rPr>
                    <m:t>, </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𝑐</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 </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oMath>
              </a14:m>
              <a:r>
                <a:rPr lang="en-US" sz="1100" b="0" i="0" u="none" strike="noStrike" baseline="0">
                  <a:solidFill>
                    <a:schemeClr val="tx1"/>
                  </a:solidFill>
                  <a:effectLst/>
                  <a:latin typeface="+mn-lt"/>
                  <a:ea typeface="+mn-ea"/>
                  <a:cs typeface="+mn-cs"/>
                </a:rPr>
                <a:t> to make the formulation more compact. WARNING: </a:t>
              </a:r>
              <a14:m>
                <m:oMath xmlns:m="http://schemas.openxmlformats.org/officeDocument/2006/math">
                  <m:r>
                    <a:rPr lang="en-US" sz="1100" b="0" i="1">
                      <a:solidFill>
                        <a:schemeClr val="tx1"/>
                      </a:solidFill>
                      <a:effectLst/>
                      <a:latin typeface="Cambria Math" panose="02040503050406030204" pitchFamily="18" charset="0"/>
                      <a:ea typeface="+mn-ea"/>
                      <a:cs typeface="+mn-cs"/>
                    </a:rPr>
                    <m:t>𝐶</m:t>
                  </m:r>
                  <m:d>
                    <m:dPr>
                      <m:ctrlPr>
                        <a:rPr lang="en-US" sz="1100" b="0" i="1">
                          <a:solidFill>
                            <a:schemeClr val="tx1"/>
                          </a:solidFill>
                          <a:effectLst/>
                          <a:latin typeface="Cambria Math" panose="02040503050406030204" pitchFamily="18" charset="0"/>
                          <a:ea typeface="+mn-ea"/>
                          <a:cs typeface="+mn-cs"/>
                        </a:rPr>
                      </m:ctrlPr>
                    </m:dPr>
                    <m:e>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/1000</m:t>
                      </m:r>
                    </m:e>
                  </m:d>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𝐶</m:t>
                  </m:r>
                  <m:d>
                    <m:dPr>
                      <m:ctrlPr>
                        <a:rPr lang="en-US" sz="1100" b="0" i="1">
                          <a:solidFill>
                            <a:schemeClr val="tx1"/>
                          </a:solidFill>
                          <a:effectLst/>
                          <a:latin typeface="Cambria Math" panose="02040503050406030204" pitchFamily="18" charset="0"/>
                          <a:ea typeface="+mn-ea"/>
                          <a:cs typeface="+mn-cs"/>
                        </a:rPr>
                      </m:ctrlPr>
                    </m:dPr>
                    <m:e>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e>
                  </m:d>
                  <m:r>
                    <a:rPr lang="en-US" sz="1100" b="0" i="1">
                      <a:solidFill>
                        <a:schemeClr val="tx1"/>
                      </a:solidFill>
                      <a:effectLst/>
                      <a:latin typeface="Cambria Math" panose="02040503050406030204" pitchFamily="18" charset="0"/>
                      <a:ea typeface="+mn-ea"/>
                      <a:cs typeface="+mn-cs"/>
                    </a:rPr>
                    <m:t>/1000</m:t>
                  </m:r>
                </m:oMath>
              </a14:m>
              <a:r>
                <a:rPr lang="en-US" sz="1100" b="0" i="0" u="none" strike="noStrike" baseline="0">
                  <a:solidFill>
                    <a:schemeClr val="tx1"/>
                  </a:solidFill>
                  <a:effectLst/>
                  <a:latin typeface="+mn-lt"/>
                  <a:ea typeface="+mn-ea"/>
                  <a:cs typeface="+mn-cs"/>
                </a:rPr>
                <a:t>  ]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sng" strike="noStrike" kern="0" cap="none" spc="0" normalizeH="0" baseline="0" noProof="0">
                  <a:ln>
                    <a:noFill/>
                  </a:ln>
                  <a:solidFill>
                    <a:srgbClr val="FF0000"/>
                  </a:solidFill>
                  <a:effectLst/>
                  <a:uLnTx/>
                  <a:uFillTx/>
                  <a:latin typeface="+mn-lt"/>
                  <a:ea typeface="+mn-ea"/>
                  <a:cs typeface="+mn-cs"/>
                </a:rPr>
                <a:t>Decision variables: </a:t>
              </a:r>
              <a14:m>
                <m:oMath xmlns:m="http://schemas.openxmlformats.org/officeDocument/2006/math">
                  <m:sSub>
                    <m:sSubPr>
                      <m:ctrlPr>
                        <a:rPr lang="en-US" sz="1200" b="0" i="1">
                          <a:solidFill>
                            <a:srgbClr val="FF0000"/>
                          </a:solidFill>
                          <a:effectLst/>
                          <a:latin typeface="Cambria Math" panose="02040503050406030204" pitchFamily="18" charset="0"/>
                          <a:ea typeface="+mn-ea"/>
                          <a:cs typeface="+mn-cs"/>
                        </a:rPr>
                      </m:ctrlPr>
                    </m:sSubPr>
                    <m:e>
                      <m:r>
                        <a:rPr lang="en-US" sz="1200" b="0" i="1">
                          <a:solidFill>
                            <a:srgbClr val="FF0000"/>
                          </a:solidFill>
                          <a:effectLst/>
                          <a:latin typeface="Cambria Math" panose="02040503050406030204" pitchFamily="18" charset="0"/>
                          <a:ea typeface="+mn-ea"/>
                          <a:cs typeface="+mn-cs"/>
                        </a:rPr>
                        <m:t>𝑥</m:t>
                      </m:r>
                    </m:e>
                    <m:sub>
                      <m:r>
                        <a:rPr lang="en-US" sz="1200" b="0" i="1">
                          <a:solidFill>
                            <a:srgbClr val="FF0000"/>
                          </a:solidFill>
                          <a:effectLst/>
                          <a:latin typeface="Cambria Math" panose="02040503050406030204" pitchFamily="18" charset="0"/>
                          <a:ea typeface="+mn-ea"/>
                          <a:cs typeface="+mn-cs"/>
                        </a:rPr>
                        <m:t>𝑖</m:t>
                      </m:r>
                    </m:sub>
                  </m:sSub>
                </m:oMath>
              </a14:m>
              <a:r>
                <a:rPr lang="en-US" sz="1200" b="0" i="0" baseline="0">
                  <a:solidFill>
                    <a:srgbClr val="FF0000"/>
                  </a:solidFill>
                  <a:effectLst/>
                  <a:latin typeface="+mn-lt"/>
                  <a:ea typeface="+mn-ea"/>
                  <a:cs typeface="+mn-cs"/>
                </a:rPr>
                <a:t> is the marketing expenditure allocated to TV, Podcasts, Radio, Social media respectcively (i </a:t>
              </a:r>
              <a14:m>
                <m:oMath xmlns:m="http://schemas.openxmlformats.org/officeDocument/2006/math">
                  <m:r>
                    <a:rPr lang="en-US" sz="1200" b="0" i="0">
                      <a:solidFill>
                        <a:srgbClr val="FF0000"/>
                      </a:solidFill>
                      <a:effectLst/>
                      <a:latin typeface="Cambria Math" panose="02040503050406030204" pitchFamily="18" charset="0"/>
                      <a:ea typeface="+mn-ea"/>
                      <a:cs typeface="+mn-cs"/>
                    </a:rPr>
                    <m:t>∈</m:t>
                  </m:r>
                </m:oMath>
              </a14:m>
              <a:r>
                <a:rPr lang="en-US" sz="1200" b="0" i="0" baseline="0">
                  <a:solidFill>
                    <a:srgbClr val="FF0000"/>
                  </a:solidFill>
                  <a:effectLst/>
                  <a:latin typeface="+mn-lt"/>
                  <a:ea typeface="+mn-ea"/>
                  <a:cs typeface="+mn-cs"/>
                </a:rPr>
                <a:t> {1,2,3,4})</a:t>
              </a:r>
              <a:endParaRPr kumimoji="0" lang="en-US" sz="1200" b="0"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sng" strike="noStrike" kern="0" cap="none" spc="0" normalizeH="0" baseline="0" noProof="0">
                  <a:ln>
                    <a:noFill/>
                  </a:ln>
                  <a:solidFill>
                    <a:srgbClr val="FF0000"/>
                  </a:solidFill>
                  <a:effectLst/>
                  <a:uLnTx/>
                  <a:uFillTx/>
                  <a:latin typeface="+mn-lt"/>
                  <a:ea typeface="+mn-ea"/>
                  <a:cs typeface="+mn-cs"/>
                </a:rPr>
                <a:t>Parameters: </a:t>
              </a:r>
              <a14:m>
                <m:oMath xmlns:m="http://schemas.openxmlformats.org/officeDocument/2006/math">
                  <m:sSub>
                    <m:sSubPr>
                      <m:ctrlPr>
                        <a:rPr lang="en-US" sz="1200" b="0" i="1">
                          <a:solidFill>
                            <a:srgbClr val="FF0000"/>
                          </a:solidFill>
                          <a:effectLst/>
                          <a:latin typeface="Cambria Math" panose="02040503050406030204" pitchFamily="18" charset="0"/>
                          <a:ea typeface="+mn-ea"/>
                          <a:cs typeface="+mn-cs"/>
                        </a:rPr>
                      </m:ctrlPr>
                    </m:sSubPr>
                    <m:e>
                      <m:r>
                        <a:rPr lang="en-US" sz="1200" b="0" i="1">
                          <a:solidFill>
                            <a:srgbClr val="FF0000"/>
                          </a:solidFill>
                          <a:effectLst/>
                          <a:latin typeface="Cambria Math" panose="02040503050406030204" pitchFamily="18" charset="0"/>
                          <a:ea typeface="+mn-ea"/>
                          <a:cs typeface="+mn-cs"/>
                        </a:rPr>
                        <m:t>𝑎</m:t>
                      </m:r>
                    </m:e>
                    <m:sub>
                      <m:r>
                        <a:rPr lang="en-US" sz="1200" b="0" i="1">
                          <a:solidFill>
                            <a:srgbClr val="FF0000"/>
                          </a:solidFill>
                          <a:effectLst/>
                          <a:latin typeface="Cambria Math" panose="02040503050406030204" pitchFamily="18" charset="0"/>
                          <a:ea typeface="+mn-ea"/>
                          <a:cs typeface="+mn-cs"/>
                        </a:rPr>
                        <m:t>𝑖</m:t>
                      </m:r>
                    </m:sub>
                  </m:sSub>
                  <m:r>
                    <a:rPr lang="en-US" sz="1200" b="0" i="0">
                      <a:solidFill>
                        <a:srgbClr val="FF0000"/>
                      </a:solidFill>
                      <a:effectLst/>
                      <a:latin typeface="Cambria Math" panose="02040503050406030204" pitchFamily="18" charset="0"/>
                      <a:ea typeface="+mn-ea"/>
                      <a:cs typeface="+mn-cs"/>
                    </a:rPr>
                    <m:t>,</m:t>
                  </m:r>
                  <m:sSub>
                    <m:sSubPr>
                      <m:ctrlPr>
                        <a:rPr lang="en-US" sz="1200" b="0" i="1">
                          <a:solidFill>
                            <a:srgbClr val="FF0000"/>
                          </a:solidFill>
                          <a:effectLst/>
                          <a:latin typeface="Cambria Math" panose="02040503050406030204" pitchFamily="18" charset="0"/>
                          <a:ea typeface="+mn-ea"/>
                          <a:cs typeface="+mn-cs"/>
                        </a:rPr>
                      </m:ctrlPr>
                    </m:sSubPr>
                    <m:e>
                      <m:r>
                        <a:rPr lang="en-US" sz="1200" b="0" i="1">
                          <a:solidFill>
                            <a:srgbClr val="FF0000"/>
                          </a:solidFill>
                          <a:effectLst/>
                          <a:latin typeface="Cambria Math" panose="02040503050406030204" pitchFamily="18" charset="0"/>
                          <a:ea typeface="+mn-ea"/>
                          <a:cs typeface="+mn-cs"/>
                        </a:rPr>
                        <m:t>𝑏</m:t>
                      </m:r>
                    </m:e>
                    <m:sub>
                      <m:r>
                        <a:rPr lang="en-US" sz="1200" b="0" i="1">
                          <a:solidFill>
                            <a:srgbClr val="FF0000"/>
                          </a:solidFill>
                          <a:effectLst/>
                          <a:latin typeface="Cambria Math" panose="02040503050406030204" pitchFamily="18" charset="0"/>
                          <a:ea typeface="+mn-ea"/>
                          <a:cs typeface="+mn-cs"/>
                        </a:rPr>
                        <m:t>𝑖</m:t>
                      </m:r>
                    </m:sub>
                  </m:sSub>
                  <m:r>
                    <a:rPr lang="en-US" sz="1200" b="0" i="0">
                      <a:solidFill>
                        <a:srgbClr val="FF0000"/>
                      </a:solidFill>
                      <a:effectLst/>
                      <a:latin typeface="Cambria Math" panose="02040503050406030204" pitchFamily="18" charset="0"/>
                      <a:ea typeface="+mn-ea"/>
                      <a:cs typeface="+mn-cs"/>
                    </a:rPr>
                    <m:t>, </m:t>
                  </m:r>
                  <m:sSub>
                    <m:sSubPr>
                      <m:ctrlPr>
                        <a:rPr lang="en-US" sz="1200" b="0" i="1">
                          <a:solidFill>
                            <a:srgbClr val="FF0000"/>
                          </a:solidFill>
                          <a:effectLst/>
                          <a:latin typeface="Cambria Math" panose="02040503050406030204" pitchFamily="18" charset="0"/>
                          <a:ea typeface="+mn-ea"/>
                          <a:cs typeface="+mn-cs"/>
                        </a:rPr>
                      </m:ctrlPr>
                    </m:sSubPr>
                    <m:e>
                      <m:r>
                        <a:rPr lang="en-US" sz="1200" b="0" i="1">
                          <a:solidFill>
                            <a:srgbClr val="FF0000"/>
                          </a:solidFill>
                          <a:effectLst/>
                          <a:latin typeface="Cambria Math" panose="02040503050406030204" pitchFamily="18" charset="0"/>
                          <a:ea typeface="+mn-ea"/>
                          <a:cs typeface="+mn-cs"/>
                        </a:rPr>
                        <m:t>𝑐</m:t>
                      </m:r>
                    </m:e>
                    <m:sub>
                      <m:r>
                        <a:rPr lang="en-US" sz="1200" b="0" i="1">
                          <a:solidFill>
                            <a:srgbClr val="FF0000"/>
                          </a:solidFill>
                          <a:effectLst/>
                          <a:latin typeface="Cambria Math" panose="02040503050406030204" pitchFamily="18" charset="0"/>
                          <a:ea typeface="+mn-ea"/>
                          <a:cs typeface="+mn-cs"/>
                        </a:rPr>
                        <m:t>𝑖</m:t>
                      </m:r>
                    </m:sub>
                  </m:sSub>
                </m:oMath>
              </a14:m>
              <a:r>
                <a:rPr kumimoji="0" lang="en-US" sz="1200" b="0" i="0" u="none" strike="noStrike" kern="0" cap="none" spc="0" normalizeH="0" baseline="0" noProof="0">
                  <a:ln>
                    <a:noFill/>
                  </a:ln>
                  <a:solidFill>
                    <a:srgbClr val="FF0000"/>
                  </a:solidFill>
                  <a:effectLst/>
                  <a:uLnTx/>
                  <a:uFillTx/>
                  <a:latin typeface="+mn-lt"/>
                  <a:ea typeface="+mn-ea"/>
                  <a:cs typeface="+mn-cs"/>
                </a:rPr>
                <a:t> are model coefficients related to the type of media i </a:t>
              </a:r>
              <a:r>
                <a:rPr lang="en-US" sz="1200" b="0" i="0" baseline="0">
                  <a:solidFill>
                    <a:srgbClr val="FF0000"/>
                  </a:solidFill>
                  <a:effectLst/>
                  <a:latin typeface="+mn-lt"/>
                  <a:ea typeface="+mn-ea"/>
                  <a:cs typeface="+mn-cs"/>
                </a:rPr>
                <a:t>(i </a:t>
              </a:r>
              <a14:m>
                <m:oMath xmlns:m="http://schemas.openxmlformats.org/officeDocument/2006/math">
                  <m:r>
                    <a:rPr lang="en-US" sz="1200" b="0" i="0">
                      <a:solidFill>
                        <a:srgbClr val="FF0000"/>
                      </a:solidFill>
                      <a:effectLst/>
                      <a:latin typeface="Cambria Math" panose="02040503050406030204" pitchFamily="18" charset="0"/>
                      <a:ea typeface="+mn-ea"/>
                      <a:cs typeface="+mn-cs"/>
                    </a:rPr>
                    <m:t>∈</m:t>
                  </m:r>
                </m:oMath>
              </a14:m>
              <a:r>
                <a:rPr lang="en-US" sz="1200" b="0" i="0" baseline="0">
                  <a:solidFill>
                    <a:srgbClr val="FF0000"/>
                  </a:solidFill>
                  <a:effectLst/>
                  <a:latin typeface="+mn-lt"/>
                  <a:ea typeface="+mn-ea"/>
                  <a:cs typeface="+mn-cs"/>
                </a:rPr>
                <a:t> {1,2,3,4})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sng" strike="noStrike" kern="0" cap="none" spc="0" normalizeH="0" baseline="0" noProof="0">
                  <a:ln>
                    <a:noFill/>
                  </a:ln>
                  <a:solidFill>
                    <a:srgbClr val="FF0000"/>
                  </a:solidFill>
                  <a:effectLst/>
                  <a:uLnTx/>
                  <a:uFillTx/>
                  <a:latin typeface="+mn-lt"/>
                  <a:ea typeface="+mn-ea"/>
                  <a:cs typeface="+mn-cs"/>
                </a:rPr>
                <a:t>Objective function</a:t>
              </a:r>
              <a:r>
                <a:rPr kumimoji="0" lang="en-US" sz="1200" b="0" i="0" u="none" strike="noStrike" kern="0" cap="none" spc="0" normalizeH="0" baseline="0" noProof="0">
                  <a:ln>
                    <a:noFill/>
                  </a:ln>
                  <a:solidFill>
                    <a:srgbClr val="FF0000"/>
                  </a:solidFill>
                  <a:effectLst/>
                  <a:uLnTx/>
                  <a:uFillTx/>
                  <a:latin typeface="+mn-lt"/>
                  <a:ea typeface="+mn-ea"/>
                  <a:cs typeface="+mn-cs"/>
                </a:rPr>
                <a:t>: max </a:t>
              </a:r>
              <a14:m>
                <m:oMath xmlns:m="http://schemas.openxmlformats.org/officeDocument/2006/math">
                  <m:nary>
                    <m:naryPr>
                      <m:chr m:val="∑"/>
                      <m:ctrlPr>
                        <a:rPr kumimoji="0" lang="en-US" sz="12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ctrlPr>
                    </m:naryPr>
                    <m:sub>
                      <m:r>
                        <m:rPr>
                          <m:brk m:alnAt="23"/>
                        </m:rPr>
                        <a:rPr kumimoji="0" lang="en-US" sz="12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𝑖</m:t>
                      </m:r>
                      <m:r>
                        <a:rPr kumimoji="0" lang="en-US" sz="12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=1</m:t>
                      </m:r>
                    </m:sub>
                    <m:sup>
                      <m:r>
                        <a:rPr kumimoji="0" lang="en-US" sz="12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4</m:t>
                      </m:r>
                    </m:sup>
                    <m:e>
                      <m:sSub>
                        <m:sSubPr>
                          <m:ctrlPr>
                            <a:rPr lang="en-US" sz="1200" b="0" i="1">
                              <a:solidFill>
                                <a:srgbClr val="FF0000"/>
                              </a:solidFill>
                              <a:effectLst/>
                              <a:latin typeface="Cambria Math" panose="02040503050406030204" pitchFamily="18" charset="0"/>
                              <a:ea typeface="+mn-ea"/>
                              <a:cs typeface="+mn-cs"/>
                            </a:rPr>
                          </m:ctrlPr>
                        </m:sSubPr>
                        <m:e>
                          <m:r>
                            <a:rPr lang="en-US" sz="1200" b="0" i="1">
                              <a:solidFill>
                                <a:srgbClr val="FF0000"/>
                              </a:solidFill>
                              <a:effectLst/>
                              <a:latin typeface="Cambria Math" panose="02040503050406030204" pitchFamily="18" charset="0"/>
                              <a:ea typeface="+mn-ea"/>
                              <a:cs typeface="+mn-cs"/>
                            </a:rPr>
                            <m:t>(</m:t>
                          </m:r>
                          <m:r>
                            <a:rPr lang="en-US" sz="1200" b="0" i="1">
                              <a:solidFill>
                                <a:srgbClr val="FF0000"/>
                              </a:solidFill>
                              <a:effectLst/>
                              <a:latin typeface="Cambria Math" panose="02040503050406030204" pitchFamily="18" charset="0"/>
                              <a:ea typeface="+mn-ea"/>
                              <a:cs typeface="+mn-cs"/>
                            </a:rPr>
                            <m:t>𝑎</m:t>
                          </m:r>
                        </m:e>
                        <m:sub>
                          <m:r>
                            <a:rPr lang="en-US" sz="1200" b="0" i="1">
                              <a:solidFill>
                                <a:srgbClr val="FF0000"/>
                              </a:solidFill>
                              <a:effectLst/>
                              <a:latin typeface="Cambria Math" panose="02040503050406030204" pitchFamily="18" charset="0"/>
                              <a:ea typeface="+mn-ea"/>
                              <a:cs typeface="+mn-cs"/>
                            </a:rPr>
                            <m:t>𝑖</m:t>
                          </m:r>
                        </m:sub>
                      </m:sSub>
                      <m:r>
                        <a:rPr lang="en-US" sz="1200" b="0" i="1">
                          <a:solidFill>
                            <a:srgbClr val="FF0000"/>
                          </a:solidFill>
                          <a:effectLst/>
                          <a:latin typeface="Cambria Math" panose="02040503050406030204" pitchFamily="18" charset="0"/>
                          <a:ea typeface="+mn-ea"/>
                          <a:cs typeface="+mn-cs"/>
                        </a:rPr>
                        <m:t>+</m:t>
                      </m:r>
                      <m:sSub>
                        <m:sSubPr>
                          <m:ctrlPr>
                            <a:rPr lang="en-US" sz="1200" b="0" i="1">
                              <a:solidFill>
                                <a:srgbClr val="FF0000"/>
                              </a:solidFill>
                              <a:effectLst/>
                              <a:latin typeface="Cambria Math" panose="02040503050406030204" pitchFamily="18" charset="0"/>
                              <a:ea typeface="+mn-ea"/>
                              <a:cs typeface="+mn-cs"/>
                            </a:rPr>
                          </m:ctrlPr>
                        </m:sSubPr>
                        <m:e>
                          <m:r>
                            <a:rPr lang="en-US" sz="1200" b="0" i="1">
                              <a:solidFill>
                                <a:srgbClr val="FF0000"/>
                              </a:solidFill>
                              <a:effectLst/>
                              <a:latin typeface="Cambria Math" panose="02040503050406030204" pitchFamily="18" charset="0"/>
                              <a:ea typeface="+mn-ea"/>
                              <a:cs typeface="+mn-cs"/>
                            </a:rPr>
                            <m:t>𝑏</m:t>
                          </m:r>
                        </m:e>
                        <m:sub>
                          <m:r>
                            <a:rPr lang="en-US" sz="1200" b="0" i="1">
                              <a:solidFill>
                                <a:srgbClr val="FF0000"/>
                              </a:solidFill>
                              <a:effectLst/>
                              <a:latin typeface="Cambria Math" panose="02040503050406030204" pitchFamily="18" charset="0"/>
                              <a:ea typeface="+mn-ea"/>
                              <a:cs typeface="+mn-cs"/>
                            </a:rPr>
                            <m:t>𝑖</m:t>
                          </m:r>
                        </m:sub>
                      </m:sSub>
                      <m:f>
                        <m:fPr>
                          <m:ctrlPr>
                            <a:rPr lang="en-US" sz="1200" b="0" i="1">
                              <a:solidFill>
                                <a:srgbClr val="FF0000"/>
                              </a:solidFill>
                              <a:effectLst/>
                              <a:latin typeface="Cambria Math" panose="02040503050406030204" pitchFamily="18" charset="0"/>
                              <a:ea typeface="+mn-ea"/>
                              <a:cs typeface="+mn-cs"/>
                            </a:rPr>
                          </m:ctrlPr>
                        </m:fPr>
                        <m:num>
                          <m:r>
                            <m:rPr>
                              <m:sty m:val="p"/>
                            </m:rPr>
                            <a:rPr lang="en-US" sz="1200" b="0" i="0">
                              <a:solidFill>
                                <a:srgbClr val="FF0000"/>
                              </a:solidFill>
                              <a:effectLst/>
                              <a:latin typeface="Cambria Math" panose="02040503050406030204" pitchFamily="18" charset="0"/>
                              <a:ea typeface="+mn-ea"/>
                              <a:cs typeface="+mn-cs"/>
                            </a:rPr>
                            <m:t>exp</m:t>
                          </m:r>
                          <m:r>
                            <a:rPr lang="en-US" sz="1200" b="0" i="1">
                              <a:solidFill>
                                <a:srgbClr val="FF0000"/>
                              </a:solidFill>
                              <a:effectLst/>
                              <a:latin typeface="Cambria Math" panose="02040503050406030204" pitchFamily="18" charset="0"/>
                              <a:ea typeface="+mn-ea"/>
                              <a:cs typeface="+mn-cs"/>
                            </a:rPr>
                            <m:t>(</m:t>
                          </m:r>
                          <m:sSub>
                            <m:sSubPr>
                              <m:ctrlPr>
                                <a:rPr lang="en-US" sz="1200" b="0" i="1">
                                  <a:solidFill>
                                    <a:srgbClr val="FF0000"/>
                                  </a:solidFill>
                                  <a:effectLst/>
                                  <a:latin typeface="Cambria Math" panose="02040503050406030204" pitchFamily="18" charset="0"/>
                                  <a:ea typeface="+mn-ea"/>
                                  <a:cs typeface="+mn-cs"/>
                                </a:rPr>
                              </m:ctrlPr>
                            </m:sSubPr>
                            <m:e>
                              <m:r>
                                <a:rPr lang="en-US" sz="1200" b="0" i="1">
                                  <a:solidFill>
                                    <a:srgbClr val="FF0000"/>
                                  </a:solidFill>
                                  <a:effectLst/>
                                  <a:latin typeface="Cambria Math" panose="02040503050406030204" pitchFamily="18" charset="0"/>
                                  <a:ea typeface="+mn-ea"/>
                                  <a:cs typeface="+mn-cs"/>
                                </a:rPr>
                                <m:t>𝑐</m:t>
                              </m:r>
                            </m:e>
                            <m:sub>
                              <m:r>
                                <a:rPr lang="en-US" sz="1200" b="0" i="1">
                                  <a:solidFill>
                                    <a:srgbClr val="FF0000"/>
                                  </a:solidFill>
                                  <a:effectLst/>
                                  <a:latin typeface="Cambria Math" panose="02040503050406030204" pitchFamily="18" charset="0"/>
                                  <a:ea typeface="+mn-ea"/>
                                  <a:cs typeface="+mn-cs"/>
                                </a:rPr>
                                <m:t>𝑖</m:t>
                              </m:r>
                            </m:sub>
                          </m:sSub>
                          <m:sSub>
                            <m:sSubPr>
                              <m:ctrlPr>
                                <a:rPr lang="en-US" sz="1200" b="0" i="1">
                                  <a:solidFill>
                                    <a:srgbClr val="FF0000"/>
                                  </a:solidFill>
                                  <a:effectLst/>
                                  <a:latin typeface="Cambria Math" panose="02040503050406030204" pitchFamily="18" charset="0"/>
                                  <a:ea typeface="+mn-ea"/>
                                  <a:cs typeface="+mn-cs"/>
                                </a:rPr>
                              </m:ctrlPr>
                            </m:sSubPr>
                            <m:e>
                              <m:r>
                                <a:rPr lang="en-US" sz="1200" b="0" i="1">
                                  <a:solidFill>
                                    <a:srgbClr val="FF0000"/>
                                  </a:solidFill>
                                  <a:effectLst/>
                                  <a:latin typeface="Cambria Math" panose="02040503050406030204" pitchFamily="18" charset="0"/>
                                  <a:ea typeface="+mn-ea"/>
                                  <a:cs typeface="+mn-cs"/>
                                </a:rPr>
                                <m:t>𝑥</m:t>
                              </m:r>
                            </m:e>
                            <m:sub>
                              <m:r>
                                <a:rPr lang="en-US" sz="1200" b="0" i="1">
                                  <a:solidFill>
                                    <a:srgbClr val="FF0000"/>
                                  </a:solidFill>
                                  <a:effectLst/>
                                  <a:latin typeface="Cambria Math" panose="02040503050406030204" pitchFamily="18" charset="0"/>
                                  <a:ea typeface="+mn-ea"/>
                                  <a:cs typeface="+mn-cs"/>
                                </a:rPr>
                                <m:t>𝑖</m:t>
                              </m:r>
                            </m:sub>
                          </m:sSub>
                          <m:r>
                            <a:rPr lang="en-US" sz="1200" b="0" i="1">
                              <a:solidFill>
                                <a:srgbClr val="FF0000"/>
                              </a:solidFill>
                              <a:effectLst/>
                              <a:latin typeface="Cambria Math" panose="02040503050406030204" pitchFamily="18" charset="0"/>
                              <a:ea typeface="+mn-ea"/>
                              <a:cs typeface="+mn-cs"/>
                            </a:rPr>
                            <m:t>)</m:t>
                          </m:r>
                        </m:num>
                        <m:den>
                          <m:r>
                            <a:rPr lang="en-US" sz="1200" b="0" i="1">
                              <a:solidFill>
                                <a:srgbClr val="FF0000"/>
                              </a:solidFill>
                              <a:effectLst/>
                              <a:latin typeface="Cambria Math" panose="02040503050406030204" pitchFamily="18" charset="0"/>
                              <a:ea typeface="+mn-ea"/>
                              <a:cs typeface="+mn-cs"/>
                            </a:rPr>
                            <m:t>1+ </m:t>
                          </m:r>
                          <m:r>
                            <m:rPr>
                              <m:sty m:val="p"/>
                            </m:rPr>
                            <a:rPr lang="en-US" sz="1200" b="0" i="0">
                              <a:solidFill>
                                <a:srgbClr val="FF0000"/>
                              </a:solidFill>
                              <a:effectLst/>
                              <a:latin typeface="Cambria Math" panose="02040503050406030204" pitchFamily="18" charset="0"/>
                              <a:ea typeface="+mn-ea"/>
                              <a:cs typeface="+mn-cs"/>
                            </a:rPr>
                            <m:t>exp</m:t>
                          </m:r>
                          <m:r>
                            <a:rPr lang="en-US" sz="1200" b="0" i="1">
                              <a:solidFill>
                                <a:srgbClr val="FF0000"/>
                              </a:solidFill>
                              <a:effectLst/>
                              <a:latin typeface="Cambria Math" panose="02040503050406030204" pitchFamily="18" charset="0"/>
                              <a:ea typeface="+mn-ea"/>
                              <a:cs typeface="+mn-cs"/>
                            </a:rPr>
                            <m:t>(</m:t>
                          </m:r>
                          <m:sSub>
                            <m:sSubPr>
                              <m:ctrlPr>
                                <a:rPr lang="en-US" sz="1200" b="0" i="1">
                                  <a:solidFill>
                                    <a:srgbClr val="FF0000"/>
                                  </a:solidFill>
                                  <a:effectLst/>
                                  <a:latin typeface="Cambria Math" panose="02040503050406030204" pitchFamily="18" charset="0"/>
                                  <a:ea typeface="+mn-ea"/>
                                  <a:cs typeface="+mn-cs"/>
                                </a:rPr>
                              </m:ctrlPr>
                            </m:sSubPr>
                            <m:e>
                              <m:r>
                                <a:rPr lang="en-US" sz="1200" b="0" i="1">
                                  <a:solidFill>
                                    <a:srgbClr val="FF0000"/>
                                  </a:solidFill>
                                  <a:effectLst/>
                                  <a:latin typeface="Cambria Math" panose="02040503050406030204" pitchFamily="18" charset="0"/>
                                  <a:ea typeface="+mn-ea"/>
                                  <a:cs typeface="+mn-cs"/>
                                </a:rPr>
                                <m:t>𝑐</m:t>
                              </m:r>
                            </m:e>
                            <m:sub>
                              <m:r>
                                <a:rPr lang="en-US" sz="1200" b="0" i="1">
                                  <a:solidFill>
                                    <a:srgbClr val="FF0000"/>
                                  </a:solidFill>
                                  <a:effectLst/>
                                  <a:latin typeface="Cambria Math" panose="02040503050406030204" pitchFamily="18" charset="0"/>
                                  <a:ea typeface="+mn-ea"/>
                                  <a:cs typeface="+mn-cs"/>
                                </a:rPr>
                                <m:t>𝑖</m:t>
                              </m:r>
                            </m:sub>
                          </m:sSub>
                          <m:sSub>
                            <m:sSubPr>
                              <m:ctrlPr>
                                <a:rPr lang="en-US" sz="1200" b="0" i="1">
                                  <a:solidFill>
                                    <a:srgbClr val="FF0000"/>
                                  </a:solidFill>
                                  <a:effectLst/>
                                  <a:latin typeface="Cambria Math" panose="02040503050406030204" pitchFamily="18" charset="0"/>
                                  <a:ea typeface="+mn-ea"/>
                                  <a:cs typeface="+mn-cs"/>
                                </a:rPr>
                              </m:ctrlPr>
                            </m:sSubPr>
                            <m:e>
                              <m:r>
                                <a:rPr lang="en-US" sz="1200" b="0" i="1">
                                  <a:solidFill>
                                    <a:srgbClr val="FF0000"/>
                                  </a:solidFill>
                                  <a:effectLst/>
                                  <a:latin typeface="Cambria Math" panose="02040503050406030204" pitchFamily="18" charset="0"/>
                                  <a:ea typeface="+mn-ea"/>
                                  <a:cs typeface="+mn-cs"/>
                                </a:rPr>
                                <m:t>𝑥</m:t>
                              </m:r>
                            </m:e>
                            <m:sub>
                              <m:r>
                                <a:rPr lang="en-US" sz="1200" b="0" i="1">
                                  <a:solidFill>
                                    <a:srgbClr val="FF0000"/>
                                  </a:solidFill>
                                  <a:effectLst/>
                                  <a:latin typeface="Cambria Math" panose="02040503050406030204" pitchFamily="18" charset="0"/>
                                  <a:ea typeface="+mn-ea"/>
                                  <a:cs typeface="+mn-cs"/>
                                </a:rPr>
                                <m:t>𝑖</m:t>
                              </m:r>
                            </m:sub>
                          </m:sSub>
                          <m:r>
                            <a:rPr lang="en-US" sz="1200" b="0" i="1">
                              <a:solidFill>
                                <a:srgbClr val="FF0000"/>
                              </a:solidFill>
                              <a:effectLst/>
                              <a:latin typeface="Cambria Math" panose="02040503050406030204" pitchFamily="18" charset="0"/>
                              <a:ea typeface="+mn-ea"/>
                              <a:cs typeface="+mn-cs"/>
                            </a:rPr>
                            <m:t>)</m:t>
                          </m:r>
                        </m:den>
                      </m:f>
                      <m:r>
                        <a:rPr lang="en-US" sz="1200" b="0" i="1">
                          <a:solidFill>
                            <a:srgbClr val="FF0000"/>
                          </a:solidFill>
                          <a:effectLst/>
                          <a:latin typeface="Cambria Math" panose="02040503050406030204" pitchFamily="18" charset="0"/>
                          <a:ea typeface="+mn-ea"/>
                          <a:cs typeface="+mn-cs"/>
                        </a:rPr>
                        <m:t> </m:t>
                      </m:r>
                    </m:e>
                  </m:nary>
                </m:oMath>
              </a14:m>
              <a:r>
                <a:rPr kumimoji="0" lang="en-US" sz="1200" b="0" i="0" u="none" strike="noStrike" kern="0" cap="none" spc="0" normalizeH="0" baseline="0" noProof="0">
                  <a:ln>
                    <a:noFill/>
                  </a:ln>
                  <a:solidFill>
                    <a:srgbClr val="FF0000"/>
                  </a:solidFill>
                  <a:effectLst/>
                  <a:uLnTx/>
                  <a:uFillTx/>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sng" strike="noStrike" kern="0" cap="none" spc="0" normalizeH="0" baseline="0" noProof="0">
                  <a:ln>
                    <a:noFill/>
                  </a:ln>
                  <a:solidFill>
                    <a:srgbClr val="FF0000"/>
                  </a:solidFill>
                  <a:effectLst/>
                  <a:uLnTx/>
                  <a:uFillTx/>
                  <a:latin typeface="+mn-lt"/>
                  <a:ea typeface="+mn-ea"/>
                  <a:cs typeface="+mn-cs"/>
                </a:rPr>
                <a:t>Constraints:</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kumimoji="0" lang="en-US" sz="12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#1:</m:t>
                  </m:r>
                  <m:sSub>
                    <m:sSubPr>
                      <m:ctrlPr>
                        <a:rPr kumimoji="0" lang="en-US" sz="12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ctrlPr>
                    </m:sSubPr>
                    <m:e>
                      <m:r>
                        <a:rPr kumimoji="0" lang="en-US" sz="12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 </m:t>
                      </m:r>
                      <m:r>
                        <a:rPr kumimoji="0" lang="en-US" sz="12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𝑥</m:t>
                      </m:r>
                    </m:e>
                    <m:sub>
                      <m:r>
                        <a:rPr kumimoji="0" lang="en-US" sz="12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1</m:t>
                      </m:r>
                    </m:sub>
                  </m:sSub>
                  <m:r>
                    <a:rPr kumimoji="0" lang="en-US" sz="12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 + </m:t>
                  </m:r>
                  <m:sSub>
                    <m:sSubPr>
                      <m:ctrlPr>
                        <a:rPr kumimoji="0" lang="en-US" sz="12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ctrlPr>
                    </m:sSubPr>
                    <m:e>
                      <m:r>
                        <a:rPr kumimoji="0" lang="en-US" sz="12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𝑥</m:t>
                      </m:r>
                    </m:e>
                    <m:sub>
                      <m:r>
                        <a:rPr kumimoji="0" lang="en-US" sz="12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2</m:t>
                      </m:r>
                    </m:sub>
                  </m:sSub>
                  <m:r>
                    <a:rPr kumimoji="0" lang="en-US" sz="1200" b="0" i="0" u="none" strike="noStrike" kern="0" cap="none" spc="0" normalizeH="0" baseline="0" noProof="0">
                      <a:ln>
                        <a:noFill/>
                      </a:ln>
                      <a:solidFill>
                        <a:srgbClr val="FF0000"/>
                      </a:solidFill>
                      <a:effectLst/>
                      <a:uLnTx/>
                      <a:uFillTx/>
                      <a:latin typeface="Cambria Math" panose="02040503050406030204" pitchFamily="18" charset="0"/>
                      <a:ea typeface="+mn-ea"/>
                      <a:cs typeface="+mn-cs"/>
                    </a:rPr>
                    <m:t>+</m:t>
                  </m:r>
                  <m:sSub>
                    <m:sSubPr>
                      <m:ctrlPr>
                        <a:rPr kumimoji="0" lang="en-US" sz="12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ctrlPr>
                    </m:sSubPr>
                    <m:e>
                      <m:r>
                        <m:rPr>
                          <m:sty m:val="p"/>
                        </m:rPr>
                        <a:rPr kumimoji="0" lang="en-US" sz="1200" b="0" i="0" u="none" strike="noStrike" kern="0" cap="none" spc="0" normalizeH="0" baseline="0" noProof="0">
                          <a:ln>
                            <a:noFill/>
                          </a:ln>
                          <a:solidFill>
                            <a:srgbClr val="FF0000"/>
                          </a:solidFill>
                          <a:effectLst/>
                          <a:uLnTx/>
                          <a:uFillTx/>
                          <a:latin typeface="Cambria Math" panose="02040503050406030204" pitchFamily="18" charset="0"/>
                          <a:ea typeface="+mn-ea"/>
                          <a:cs typeface="+mn-cs"/>
                        </a:rPr>
                        <m:t>x</m:t>
                      </m:r>
                    </m:e>
                    <m:sub>
                      <m:r>
                        <a:rPr kumimoji="0" lang="en-US" sz="12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3</m:t>
                      </m:r>
                    </m:sub>
                  </m:sSub>
                  <m:r>
                    <a:rPr kumimoji="0" lang="en-US" sz="12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m:t>
                  </m:r>
                  <m:sSub>
                    <m:sSubPr>
                      <m:ctrlPr>
                        <a:rPr kumimoji="0" lang="en-US" sz="12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ctrlPr>
                    </m:sSubPr>
                    <m:e>
                      <m:r>
                        <a:rPr kumimoji="0" lang="en-US" sz="12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𝑥</m:t>
                      </m:r>
                    </m:e>
                    <m:sub>
                      <m:r>
                        <a:rPr kumimoji="0" lang="en-US" sz="12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4</m:t>
                      </m:r>
                    </m:sub>
                  </m:sSub>
                  <m:r>
                    <a:rPr kumimoji="0" lang="en-US" sz="12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≤150000</m:t>
                  </m:r>
                </m:oMath>
              </a14:m>
              <a:r>
                <a:rPr kumimoji="0" lang="en-US" sz="1200" b="0" i="0" u="none" strike="noStrike" kern="0" cap="none" spc="0" normalizeH="0" baseline="0" noProof="0">
                  <a:ln>
                    <a:noFill/>
                  </a:ln>
                  <a:solidFill>
                    <a:srgbClr val="FF0000"/>
                  </a:solidFill>
                  <a:effectLst/>
                  <a:uLnTx/>
                  <a:uFillTx/>
                  <a:latin typeface="+mn-lt"/>
                  <a:ea typeface="+mn-ea"/>
                  <a:cs typeface="+mn-cs"/>
                </a:rPr>
                <a:t>	(Budget)</a:t>
              </a:r>
            </a:p>
            <a:p>
              <a:pPr marL="0" marR="0" lvl="0" indent="0" algn="l"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kumimoji="0" lang="en-US" sz="12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#2: </m:t>
                  </m:r>
                  <m:sSub>
                    <m:sSubPr>
                      <m:ctrlPr>
                        <a:rPr kumimoji="0" lang="en-US" sz="12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ctrlPr>
                    </m:sSubPr>
                    <m:e>
                      <m:r>
                        <a:rPr kumimoji="0" lang="en-US" sz="12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𝑥</m:t>
                      </m:r>
                    </m:e>
                    <m:sub>
                      <m:r>
                        <a:rPr kumimoji="0" lang="en-US" sz="12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2</m:t>
                      </m:r>
                    </m:sub>
                  </m:sSub>
                  <m:r>
                    <a:rPr kumimoji="0" lang="en-US" sz="12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 + </m:t>
                  </m:r>
                  <m:sSub>
                    <m:sSubPr>
                      <m:ctrlPr>
                        <a:rPr kumimoji="0" lang="en-US" sz="12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ctrlPr>
                    </m:sSubPr>
                    <m:e>
                      <m:r>
                        <a:rPr kumimoji="0" lang="en-US" sz="12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𝑥</m:t>
                      </m:r>
                    </m:e>
                    <m:sub>
                      <m:r>
                        <a:rPr kumimoji="0" lang="en-US" sz="12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4</m:t>
                      </m:r>
                    </m:sub>
                  </m:sSub>
                  <m:r>
                    <a:rPr kumimoji="0" lang="en-US" sz="12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  </m:t>
                  </m:r>
                  <m:sSub>
                    <m:sSubPr>
                      <m:ctrlPr>
                        <a:rPr lang="en-US" sz="1200" b="0" i="1" baseline="0">
                          <a:solidFill>
                            <a:srgbClr val="FF0000"/>
                          </a:solidFill>
                          <a:effectLst/>
                          <a:latin typeface="Cambria Math" panose="02040503050406030204" pitchFamily="18" charset="0"/>
                          <a:ea typeface="+mn-ea"/>
                          <a:cs typeface="+mn-cs"/>
                        </a:rPr>
                      </m:ctrlPr>
                    </m:sSubPr>
                    <m:e>
                      <m:r>
                        <a:rPr lang="en-US" sz="1200" b="0" i="1" baseline="0">
                          <a:solidFill>
                            <a:srgbClr val="FF0000"/>
                          </a:solidFill>
                          <a:effectLst/>
                          <a:latin typeface="Cambria Math" panose="02040503050406030204" pitchFamily="18" charset="0"/>
                          <a:ea typeface="+mn-ea"/>
                          <a:cs typeface="+mn-cs"/>
                        </a:rPr>
                        <m:t>𝑥</m:t>
                      </m:r>
                    </m:e>
                    <m:sub>
                      <m:r>
                        <a:rPr lang="en-US" sz="1200" b="0" i="1" baseline="0">
                          <a:solidFill>
                            <a:srgbClr val="FF0000"/>
                          </a:solidFill>
                          <a:effectLst/>
                          <a:latin typeface="Cambria Math" panose="02040503050406030204" pitchFamily="18" charset="0"/>
                          <a:ea typeface="+mn-ea"/>
                          <a:cs typeface="+mn-cs"/>
                        </a:rPr>
                        <m:t>1</m:t>
                      </m:r>
                    </m:sub>
                  </m:sSub>
                  <m:r>
                    <a:rPr lang="en-US" sz="1200" b="0" i="1" baseline="0">
                      <a:solidFill>
                        <a:srgbClr val="FF0000"/>
                      </a:solidFill>
                      <a:effectLst/>
                      <a:latin typeface="Cambria Math" panose="02040503050406030204" pitchFamily="18" charset="0"/>
                      <a:ea typeface="+mn-ea"/>
                      <a:cs typeface="+mn-cs"/>
                    </a:rPr>
                    <m:t> + </m:t>
                  </m:r>
                  <m:sSub>
                    <m:sSubPr>
                      <m:ctrlPr>
                        <a:rPr lang="en-US" sz="1200" b="0" i="1" baseline="0">
                          <a:solidFill>
                            <a:srgbClr val="FF0000"/>
                          </a:solidFill>
                          <a:effectLst/>
                          <a:latin typeface="Cambria Math" panose="02040503050406030204" pitchFamily="18" charset="0"/>
                          <a:ea typeface="+mn-ea"/>
                          <a:cs typeface="+mn-cs"/>
                        </a:rPr>
                      </m:ctrlPr>
                    </m:sSubPr>
                    <m:e>
                      <m:r>
                        <a:rPr lang="en-US" sz="1200" b="0" i="1" baseline="0">
                          <a:solidFill>
                            <a:srgbClr val="FF0000"/>
                          </a:solidFill>
                          <a:effectLst/>
                          <a:latin typeface="Cambria Math" panose="02040503050406030204" pitchFamily="18" charset="0"/>
                          <a:ea typeface="+mn-ea"/>
                          <a:cs typeface="+mn-cs"/>
                        </a:rPr>
                        <m:t>𝑥</m:t>
                      </m:r>
                    </m:e>
                    <m:sub>
                      <m:r>
                        <a:rPr lang="en-US" sz="1200" b="0" i="1" baseline="0">
                          <a:solidFill>
                            <a:srgbClr val="FF0000"/>
                          </a:solidFill>
                          <a:effectLst/>
                          <a:latin typeface="Cambria Math" panose="02040503050406030204" pitchFamily="18" charset="0"/>
                          <a:ea typeface="+mn-ea"/>
                          <a:cs typeface="+mn-cs"/>
                        </a:rPr>
                        <m:t>3</m:t>
                      </m:r>
                    </m:sub>
                  </m:sSub>
                  <m:r>
                    <a:rPr lang="en-US" sz="1200" b="0" i="1" baseline="0">
                      <a:solidFill>
                        <a:srgbClr val="FF0000"/>
                      </a:solidFill>
                      <a:effectLst/>
                      <a:latin typeface="Cambria Math" panose="02040503050406030204" pitchFamily="18" charset="0"/>
                      <a:ea typeface="+mn-ea"/>
                      <a:cs typeface="+mn-cs"/>
                    </a:rPr>
                    <m:t> </m:t>
                  </m:r>
                </m:oMath>
              </a14:m>
              <a:r>
                <a:rPr kumimoji="0" lang="en-US" sz="1200" b="0" i="0" u="none" strike="noStrike" kern="0" cap="none" spc="0" normalizeH="0" baseline="0" noProof="0">
                  <a:ln>
                    <a:noFill/>
                  </a:ln>
                  <a:solidFill>
                    <a:srgbClr val="FF0000"/>
                  </a:solidFill>
                  <a:effectLst/>
                  <a:uLnTx/>
                  <a:uFillTx/>
                  <a:latin typeface="+mn-lt"/>
                  <a:ea typeface="+mn-ea"/>
                  <a:cs typeface="+mn-cs"/>
                </a:rPr>
                <a:t>		(New policy)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FF0000"/>
                  </a:solidFill>
                  <a:effectLst/>
                  <a:uLnTx/>
                  <a:uFillTx/>
                  <a:latin typeface="+mn-lt"/>
                  <a:ea typeface="+mn-ea"/>
                  <a:cs typeface="+mn-cs"/>
                </a:rPr>
                <a:t>#3:  </a:t>
              </a:r>
              <a14:m>
                <m:oMath xmlns:m="http://schemas.openxmlformats.org/officeDocument/2006/math">
                  <m:sSub>
                    <m:sSubPr>
                      <m:ctrlPr>
                        <a:rPr lang="en-US" sz="1200" b="0" i="1" baseline="0">
                          <a:solidFill>
                            <a:srgbClr val="FF0000"/>
                          </a:solidFill>
                          <a:effectLst/>
                          <a:latin typeface="Cambria Math" panose="02040503050406030204" pitchFamily="18" charset="0"/>
                          <a:ea typeface="+mn-ea"/>
                          <a:cs typeface="+mn-cs"/>
                        </a:rPr>
                      </m:ctrlPr>
                    </m:sSubPr>
                    <m:e>
                      <m:r>
                        <a:rPr lang="en-US" sz="1200" b="0" i="1" baseline="0">
                          <a:solidFill>
                            <a:srgbClr val="FF0000"/>
                          </a:solidFill>
                          <a:effectLst/>
                          <a:latin typeface="Cambria Math" panose="02040503050406030204" pitchFamily="18" charset="0"/>
                          <a:ea typeface="+mn-ea"/>
                          <a:cs typeface="+mn-cs"/>
                        </a:rPr>
                        <m:t>𝑥</m:t>
                      </m:r>
                    </m:e>
                    <m:sub>
                      <m:r>
                        <a:rPr lang="en-US" sz="1200" b="0" i="1" baseline="0">
                          <a:solidFill>
                            <a:srgbClr val="FF0000"/>
                          </a:solidFill>
                          <a:effectLst/>
                          <a:latin typeface="Cambria Math" panose="02040503050406030204" pitchFamily="18" charset="0"/>
                          <a:ea typeface="+mn-ea"/>
                          <a:cs typeface="+mn-cs"/>
                        </a:rPr>
                        <m:t>1</m:t>
                      </m:r>
                    </m:sub>
                  </m:sSub>
                  <m:r>
                    <a:rPr lang="en-US" sz="1200" b="0" i="1" baseline="0">
                      <a:solidFill>
                        <a:srgbClr val="FF0000"/>
                      </a:solidFill>
                      <a:effectLst/>
                      <a:latin typeface="Cambria Math" panose="02040503050406030204" pitchFamily="18" charset="0"/>
                      <a:ea typeface="+mn-ea"/>
                      <a:cs typeface="+mn-cs"/>
                    </a:rPr>
                    <m:t> </m:t>
                  </m:r>
                </m:oMath>
              </a14:m>
              <a:r>
                <a:rPr lang="en-US" sz="1200" b="0" i="0" baseline="0">
                  <a:solidFill>
                    <a:srgbClr val="FF0000"/>
                  </a:solidFill>
                  <a:effectLst/>
                  <a:latin typeface="+mn-lt"/>
                  <a:ea typeface="+mn-ea"/>
                  <a:cs typeface="+mn-cs"/>
                </a:rPr>
                <a:t> </a:t>
              </a:r>
              <a14:m>
                <m:oMath xmlns:m="http://schemas.openxmlformats.org/officeDocument/2006/math">
                  <m:r>
                    <a:rPr lang="en-US" sz="1200" b="0" i="1" baseline="0">
                      <a:solidFill>
                        <a:srgbClr val="FF0000"/>
                      </a:solidFill>
                      <a:effectLst/>
                      <a:latin typeface="Cambria Math" panose="02040503050406030204" pitchFamily="18" charset="0"/>
                      <a:ea typeface="+mn-ea"/>
                      <a:cs typeface="+mn-cs"/>
                    </a:rPr>
                    <m:t>≥  </m:t>
                  </m:r>
                </m:oMath>
              </a14:m>
              <a:r>
                <a:rPr kumimoji="0" lang="en-US" sz="1200" b="0" i="0" u="none" strike="noStrike" kern="0" cap="none" spc="0" normalizeH="0" baseline="0" noProof="0">
                  <a:ln>
                    <a:noFill/>
                  </a:ln>
                  <a:solidFill>
                    <a:srgbClr val="FF0000"/>
                  </a:solidFill>
                  <a:effectLst/>
                  <a:uLnTx/>
                  <a:uFillTx/>
                  <a:latin typeface="+mn-lt"/>
                  <a:ea typeface="+mn-ea"/>
                  <a:cs typeface="+mn-cs"/>
                </a:rPr>
                <a:t>30000		(Contractual commitments)</a:t>
              </a:r>
            </a:p>
            <a:p>
              <a:pPr eaLnBrk="1" fontAlgn="auto" latinLnBrk="0" hangingPunct="1"/>
              <a:r>
                <a:rPr kumimoji="0" lang="en-US" sz="1200" b="0" i="0" u="none" strike="noStrike" kern="0" cap="none" spc="0" normalizeH="0" baseline="0" noProof="0">
                  <a:ln>
                    <a:noFill/>
                  </a:ln>
                  <a:solidFill>
                    <a:srgbClr val="FF0000"/>
                  </a:solidFill>
                  <a:effectLst/>
                  <a:uLnTx/>
                  <a:uFillTx/>
                  <a:latin typeface="+mn-lt"/>
                  <a:ea typeface="+mn-ea"/>
                  <a:cs typeface="+mn-cs"/>
                </a:rPr>
                <a:t>Non-negativity: </a:t>
              </a:r>
              <a14:m>
                <m:oMath xmlns:m="http://schemas.openxmlformats.org/officeDocument/2006/math">
                  <m:sSub>
                    <m:sSubPr>
                      <m:ctrlPr>
                        <a:rPr lang="en-US" sz="1200" b="0" i="1">
                          <a:solidFill>
                            <a:srgbClr val="FF0000"/>
                          </a:solidFill>
                          <a:effectLst/>
                          <a:latin typeface="Cambria Math" panose="02040503050406030204" pitchFamily="18" charset="0"/>
                          <a:ea typeface="+mn-ea"/>
                          <a:cs typeface="+mn-cs"/>
                        </a:rPr>
                      </m:ctrlPr>
                    </m:sSubPr>
                    <m:e>
                      <m:r>
                        <a:rPr lang="en-US" sz="1200" b="0" i="1">
                          <a:solidFill>
                            <a:srgbClr val="FF0000"/>
                          </a:solidFill>
                          <a:effectLst/>
                          <a:latin typeface="Cambria Math" panose="02040503050406030204" pitchFamily="18" charset="0"/>
                          <a:ea typeface="+mn-ea"/>
                          <a:cs typeface="+mn-cs"/>
                        </a:rPr>
                        <m:t>𝑥</m:t>
                      </m:r>
                    </m:e>
                    <m:sub>
                      <m:r>
                        <a:rPr lang="en-US" sz="1200" b="0" i="1">
                          <a:solidFill>
                            <a:srgbClr val="FF0000"/>
                          </a:solidFill>
                          <a:effectLst/>
                          <a:latin typeface="Cambria Math" panose="02040503050406030204" pitchFamily="18" charset="0"/>
                          <a:ea typeface="+mn-ea"/>
                          <a:cs typeface="+mn-cs"/>
                        </a:rPr>
                        <m:t>𝑖</m:t>
                      </m:r>
                    </m:sub>
                  </m:sSub>
                </m:oMath>
              </a14:m>
              <a:r>
                <a:rPr lang="en-US" sz="1200" b="0" i="0" baseline="0">
                  <a:solidFill>
                    <a:srgbClr val="FF0000"/>
                  </a:solidFill>
                  <a:effectLst/>
                  <a:latin typeface="+mn-lt"/>
                  <a:ea typeface="+mn-ea"/>
                  <a:cs typeface="+mn-cs"/>
                </a:rPr>
                <a:t> </a:t>
              </a:r>
              <a14:m>
                <m:oMath xmlns:m="http://schemas.openxmlformats.org/officeDocument/2006/math">
                  <m:r>
                    <a:rPr lang="en-US" sz="1200" b="0" i="1" baseline="0">
                      <a:solidFill>
                        <a:srgbClr val="FF0000"/>
                      </a:solidFill>
                      <a:effectLst/>
                      <a:latin typeface="Cambria Math" panose="02040503050406030204" pitchFamily="18" charset="0"/>
                      <a:ea typeface="+mn-ea"/>
                      <a:cs typeface="+mn-cs"/>
                    </a:rPr>
                    <m:t>≥ </m:t>
                  </m:r>
                </m:oMath>
              </a14:m>
              <a:r>
                <a:rPr kumimoji="0" lang="en-US" sz="1200" b="0" i="0" u="none" strike="noStrike" kern="0" cap="none" spc="0" normalizeH="0" baseline="0" noProof="0">
                  <a:ln>
                    <a:noFill/>
                  </a:ln>
                  <a:solidFill>
                    <a:srgbClr val="FF0000"/>
                  </a:solidFill>
                  <a:effectLst/>
                  <a:uLnTx/>
                  <a:uFillTx/>
                  <a:latin typeface="+mn-lt"/>
                  <a:ea typeface="+mn-ea"/>
                  <a:cs typeface="+mn-cs"/>
                </a:rPr>
                <a:t>0 where </a:t>
              </a:r>
              <a:r>
                <a:rPr lang="en-US" sz="1200" b="0" i="0" baseline="0">
                  <a:solidFill>
                    <a:srgbClr val="FF0000"/>
                  </a:solidFill>
                  <a:effectLst/>
                  <a:latin typeface="+mn-lt"/>
                  <a:ea typeface="+mn-ea"/>
                  <a:cs typeface="+mn-cs"/>
                </a:rPr>
                <a:t>i </a:t>
              </a:r>
              <a14:m>
                <m:oMath xmlns:m="http://schemas.openxmlformats.org/officeDocument/2006/math">
                  <m:r>
                    <a:rPr lang="en-US" sz="1200" b="0" i="0">
                      <a:solidFill>
                        <a:srgbClr val="FF0000"/>
                      </a:solidFill>
                      <a:effectLst/>
                      <a:latin typeface="Cambria Math" panose="02040503050406030204" pitchFamily="18" charset="0"/>
                      <a:ea typeface="+mn-ea"/>
                      <a:cs typeface="+mn-cs"/>
                    </a:rPr>
                    <m:t>∈</m:t>
                  </m:r>
                </m:oMath>
              </a14:m>
              <a:r>
                <a:rPr lang="en-US" sz="1200" b="0" i="0" baseline="0">
                  <a:solidFill>
                    <a:srgbClr val="FF0000"/>
                  </a:solidFill>
                  <a:effectLst/>
                  <a:latin typeface="+mn-lt"/>
                  <a:ea typeface="+mn-ea"/>
                  <a:cs typeface="+mn-cs"/>
                </a:rPr>
                <a:t> {1,2,3,4}</a:t>
              </a:r>
              <a:endParaRPr lang="en-US" sz="1200">
                <a:solidFill>
                  <a:srgbClr val="FF0000"/>
                </a:solidFill>
                <a:effectLst/>
              </a:endParaRP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c) Implement the NLP model using spreadsheets, solve it, and report the optimal allocation.  (2p) [HINT: Give a feasible starting solution for the solver]</a:t>
              </a:r>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b="0"/>
                <a:t> </a:t>
              </a:r>
              <a:r>
                <a:rPr lang="en-US" sz="1100" b="0" i="0" u="none" strike="noStrike">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sng" strike="noStrike" kern="0" cap="none" spc="0" normalizeH="0" baseline="0" noProof="0">
                  <a:ln>
                    <a:noFill/>
                  </a:ln>
                  <a:solidFill>
                    <a:srgbClr val="FF0000"/>
                  </a:solidFill>
                  <a:effectLst/>
                  <a:uLnTx/>
                  <a:uFillTx/>
                  <a:latin typeface="+mn-lt"/>
                  <a:ea typeface="+mn-ea"/>
                  <a:cs typeface="+mn-cs"/>
                </a:rPr>
                <a:t>Optimal allocation of marketing expenditures: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FF0000"/>
                  </a:solidFill>
                  <a:effectLst/>
                  <a:uLnTx/>
                  <a:uFillTx/>
                  <a:latin typeface="+mn-lt"/>
                  <a:ea typeface="+mn-ea"/>
                  <a:cs typeface="+mn-cs"/>
                </a:rPr>
                <a:t>For TV:  	45790.39 euros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FF0000"/>
                  </a:solidFill>
                  <a:effectLst/>
                  <a:uLnTx/>
                  <a:uFillTx/>
                  <a:latin typeface="+mn-lt"/>
                  <a:ea typeface="+mn-ea"/>
                  <a:cs typeface="+mn-cs"/>
                </a:rPr>
                <a:t>For Podcasts: 	37314.76 euros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FF0000"/>
                  </a:solidFill>
                  <a:effectLst/>
                  <a:uLnTx/>
                  <a:uFillTx/>
                  <a:latin typeface="+mn-lt"/>
                  <a:ea typeface="+mn-ea"/>
                  <a:cs typeface="+mn-cs"/>
                </a:rPr>
                <a:t>For Radio: 	</a:t>
              </a:r>
              <a:r>
                <a:rPr lang="en-US" sz="1200" b="0" i="0" u="none" strike="noStrike">
                  <a:solidFill>
                    <a:srgbClr val="FF0000"/>
                  </a:solidFill>
                  <a:effectLst/>
                  <a:latin typeface="+mn-lt"/>
                  <a:ea typeface="+mn-ea"/>
                  <a:cs typeface="+mn-cs"/>
                </a:rPr>
                <a:t>20691.54</a:t>
              </a:r>
              <a:r>
                <a:rPr lang="en-US" sz="1200" b="0">
                  <a:solidFill>
                    <a:srgbClr val="FF0000"/>
                  </a:solidFill>
                </a:rPr>
                <a:t> euros</a:t>
              </a:r>
              <a:endParaRPr lang="en-US" sz="1200" b="0" i="0" u="none" strike="noStrike">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FF0000"/>
                  </a:solidFill>
                  <a:effectLst/>
                  <a:uLnTx/>
                  <a:uFillTx/>
                  <a:latin typeface="+mn-lt"/>
                  <a:ea typeface="+mn-ea"/>
                  <a:cs typeface="+mn-cs"/>
                </a:rPr>
                <a:t>for Social media:  </a:t>
              </a:r>
              <a:r>
                <a:rPr lang="en-US" sz="1200" b="0" i="0" u="none" strike="noStrike">
                  <a:solidFill>
                    <a:srgbClr val="FF0000"/>
                  </a:solidFill>
                  <a:effectLst/>
                  <a:latin typeface="+mn-lt"/>
                  <a:ea typeface="+mn-ea"/>
                  <a:cs typeface="+mn-cs"/>
                </a:rPr>
                <a:t>46203.31</a:t>
              </a:r>
              <a:r>
                <a:rPr lang="en-US" sz="1200" b="0">
                  <a:solidFill>
                    <a:srgbClr val="FF0000"/>
                  </a:solidFill>
                </a:rPr>
                <a:t> euros</a:t>
              </a:r>
              <a:endParaRPr kumimoji="0" lang="en-US" sz="1200" b="0"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FF0000"/>
                </a:solidFill>
                <a:effectLst/>
                <a:uLnTx/>
                <a:uFillTx/>
                <a:latin typeface="+mn-lt"/>
                <a:ea typeface="+mn-ea"/>
                <a:cs typeface="+mn-cs"/>
              </a:endParaRPr>
            </a:p>
            <a:p>
              <a:r>
                <a:rPr lang="en-US" sz="1100" b="0" i="0" u="none" strike="noStrike">
                  <a:solidFill>
                    <a:schemeClr val="tx1"/>
                  </a:solidFill>
                  <a:effectLst/>
                  <a:latin typeface="+mn-lt"/>
                  <a:ea typeface="+mn-ea"/>
                  <a:cs typeface="+mn-cs"/>
                </a:rPr>
                <a:t> </a:t>
              </a:r>
            </a:p>
          </xdr:txBody>
        </xdr:sp>
      </mc:Choice>
      <mc:Fallback xmlns="">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361373" y="567891"/>
              <a:ext cx="5613400" cy="8844541"/>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black"/>
                  </a:solidFill>
                  <a:effectLst/>
                  <a:uLnTx/>
                  <a:uFillTx/>
                  <a:latin typeface="+mn-lt"/>
                  <a:ea typeface="+mn-ea"/>
                  <a:cs typeface="+mn-cs"/>
                </a:rPr>
                <a:t>Non-linear resource allocation in marketing  (5 pts)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t>GearSledge Ltd.</a:t>
              </a:r>
              <a:r>
                <a:rPr lang="en-US" baseline="0"/>
                <a:t> is an online retailer of outdoors-equipment. They </a:t>
              </a:r>
              <a:r>
                <a:rPr lang="en-US" b="1" baseline="0"/>
                <a:t>spend 150,000 euros annually on marketing. </a:t>
              </a:r>
              <a:r>
                <a:rPr lang="en-US" baseline="0"/>
                <a:t>The analysts at GearSledge have looked at historical data on marketing expenditures and the impact they have had on obtaining new customers. Based on this analysis they found that the relationship between marketing </a:t>
              </a:r>
              <a:r>
                <a:rPr lang="en-US" b="1" baseline="0"/>
                <a:t>expenditure in euros (</a:t>
              </a:r>
              <a:r>
                <a:rPr lang="en-US" b="1" i="0" baseline="0">
                  <a:latin typeface="Cambria Math" panose="02040503050406030204" pitchFamily="18" charset="0"/>
                </a:rPr>
                <a:t>𝒙_𝒊</a:t>
              </a:r>
              <a:r>
                <a:rPr lang="en-US" b="1" baseline="0"/>
                <a:t>) </a:t>
              </a:r>
              <a:r>
                <a:rPr lang="en-US" baseline="0"/>
                <a:t>and the resulting </a:t>
              </a:r>
              <a:r>
                <a:rPr lang="en-US" b="1" baseline="0"/>
                <a:t>increase in new customers </a:t>
              </a:r>
              <a:r>
                <a:rPr lang="en-US" b="1" i="0" baseline="0">
                  <a:latin typeface="Cambria Math" panose="02040503050406030204" pitchFamily="18" charset="0"/>
                </a:rPr>
                <a:t>(𝑪_𝒊 (𝒙_𝒊 )</a:t>
              </a:r>
              <a:r>
                <a:rPr lang="en-US" b="0" i="0" baseline="0">
                  <a:latin typeface="Cambria Math" panose="02040503050406030204" pitchFamily="18" charset="0"/>
                </a:rPr>
                <a:t>)</a:t>
              </a:r>
              <a:r>
                <a:rPr lang="en-US" baseline="-25000"/>
                <a:t> </a:t>
              </a:r>
              <a:r>
                <a:rPr lang="en-US" i="0" baseline="0"/>
                <a:t>is chraractarized by the non-linear regression model</a:t>
              </a:r>
            </a:p>
            <a:p>
              <a:endParaRPr lang="en-US" sz="1100" b="0" i="0" u="none" strike="noStrike">
                <a:solidFill>
                  <a:schemeClr val="tx1"/>
                </a:solidFill>
                <a:effectLst/>
                <a:latin typeface="+mn-lt"/>
                <a:ea typeface="+mn-ea"/>
                <a:cs typeface="+mn-cs"/>
              </a:endParaRPr>
            </a:p>
            <a:p>
              <a:pPr/>
              <a:r>
                <a:rPr lang="en-US" sz="1100" b="0" i="0">
                  <a:solidFill>
                    <a:sysClr val="windowText" lastClr="000000"/>
                  </a:solidFill>
                  <a:effectLst/>
                  <a:latin typeface="Cambria Math" panose="02040503050406030204" pitchFamily="18" charset="0"/>
                  <a:ea typeface="+mn-ea"/>
                  <a:cs typeface="+mn-cs"/>
                </a:rPr>
                <a:t>𝐶(𝑥_𝑖 )=𝑎_𝑖+𝑏_𝑖  (exp⁡(𝑐_𝑖 𝑥_𝑖))/(1+ exp(𝑐_𝑖 𝑥_𝑖))  ,</a:t>
              </a:r>
              <a:endParaRPr lang="en-US" sz="1100" b="0" i="0" u="none" strike="noStrike">
                <a:solidFill>
                  <a:sysClr val="windowText" lastClr="000000"/>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where model coefficients </a:t>
              </a:r>
              <a:r>
                <a:rPr lang="en-US" sz="1100" b="0" i="0" u="none" strike="noStrike">
                  <a:solidFill>
                    <a:schemeClr val="tx1"/>
                  </a:solidFill>
                  <a:effectLst/>
                  <a:latin typeface="Cambria Math" panose="02040503050406030204" pitchFamily="18" charset="0"/>
                  <a:ea typeface="+mn-ea"/>
                  <a:cs typeface="+mn-cs"/>
                </a:rPr>
                <a:t>𝑎_𝑖</a:t>
              </a:r>
              <a:r>
                <a:rPr lang="en-US" sz="1100" b="0" i="0" u="none" strike="noStrike">
                  <a:solidFill>
                    <a:schemeClr val="tx1"/>
                  </a:solidFill>
                  <a:effectLst/>
                  <a:latin typeface="+mn-lt"/>
                  <a:ea typeface="+mn-ea"/>
                  <a:cs typeface="+mn-cs"/>
                </a:rPr>
                <a:t>, </a:t>
              </a:r>
              <a:r>
                <a:rPr lang="en-US" sz="1100" b="0" i="0" u="none" strike="noStrike">
                  <a:solidFill>
                    <a:schemeClr val="tx1"/>
                  </a:solidFill>
                  <a:effectLst/>
                  <a:latin typeface="Cambria Math" panose="02040503050406030204" pitchFamily="18" charset="0"/>
                  <a:ea typeface="+mn-ea"/>
                  <a:cs typeface="+mn-cs"/>
                </a:rPr>
                <a:t>𝑏_𝑖</a:t>
              </a:r>
              <a:r>
                <a:rPr lang="en-US" sz="1100" b="0" i="0" u="none" strike="noStrike">
                  <a:solidFill>
                    <a:schemeClr val="tx1"/>
                  </a:solidFill>
                  <a:effectLst/>
                  <a:latin typeface="+mn-lt"/>
                  <a:ea typeface="+mn-ea"/>
                  <a:cs typeface="+mn-cs"/>
                </a:rPr>
                <a:t> and </a:t>
              </a:r>
              <a:r>
                <a:rPr lang="en-US" sz="1100" b="0" i="0" u="none" strike="noStrike">
                  <a:solidFill>
                    <a:schemeClr val="tx1"/>
                  </a:solidFill>
                  <a:effectLst/>
                  <a:latin typeface="Cambria Math" panose="02040503050406030204" pitchFamily="18" charset="0"/>
                  <a:ea typeface="+mn-ea"/>
                  <a:cs typeface="+mn-cs"/>
                </a:rPr>
                <a:t>𝑐_𝑖</a:t>
              </a:r>
              <a:r>
                <a:rPr lang="en-US" sz="1100" b="0" i="0" u="none" strike="noStrike">
                  <a:solidFill>
                    <a:schemeClr val="tx1"/>
                  </a:solidFill>
                  <a:effectLst/>
                  <a:latin typeface="+mn-lt"/>
                  <a:ea typeface="+mn-ea"/>
                  <a:cs typeface="+mn-cs"/>
                </a:rPr>
                <a:t> depend</a:t>
              </a:r>
              <a:r>
                <a:rPr lang="en-US" sz="1100" b="0" i="0" u="none" strike="noStrike" baseline="0">
                  <a:solidFill>
                    <a:schemeClr val="tx1"/>
                  </a:solidFill>
                  <a:effectLst/>
                  <a:latin typeface="+mn-lt"/>
                  <a:ea typeface="+mn-ea"/>
                  <a:cs typeface="+mn-cs"/>
                </a:rPr>
                <a:t> on the type of media (see Table 1).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GearSledge has hired you to build prescriptive analytics tools to support marketing allocation decisions. GearSledge's new policy is that </a:t>
              </a:r>
              <a:r>
                <a:rPr lang="en-US" sz="1100" b="1" i="0" u="none" strike="noStrike" baseline="0">
                  <a:solidFill>
                    <a:schemeClr val="tx1"/>
                  </a:solidFill>
                  <a:effectLst/>
                  <a:latin typeface="+mn-lt"/>
                  <a:ea typeface="+mn-ea"/>
                  <a:cs typeface="+mn-cs"/>
                </a:rPr>
                <a:t>more should be spent on internet marketing (Podcasts, Social media) than on traditional media (TV, radio)</a:t>
              </a:r>
              <a:r>
                <a:rPr lang="en-US" sz="1100" b="0" i="0" u="none" strike="noStrike" baseline="0">
                  <a:solidFill>
                    <a:schemeClr val="tx1"/>
                  </a:solidFill>
                  <a:effectLst/>
                  <a:latin typeface="+mn-lt"/>
                  <a:ea typeface="+mn-ea"/>
                  <a:cs typeface="+mn-cs"/>
                </a:rPr>
                <a:t>. Moreover, to meet prior contractual commitments </a:t>
              </a:r>
              <a:r>
                <a:rPr lang="en-US" sz="1100" b="1" i="0" u="none" strike="noStrike" baseline="0">
                  <a:solidFill>
                    <a:schemeClr val="tx1"/>
                  </a:solidFill>
                  <a:effectLst/>
                  <a:latin typeface="+mn-lt"/>
                  <a:ea typeface="+mn-ea"/>
                  <a:cs typeface="+mn-cs"/>
                </a:rPr>
                <a:t>at least 30 keuros must be spent on TV.</a:t>
              </a:r>
              <a:endParaRPr lang="en-US" sz="1100" b="1"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a) Develop</a:t>
              </a:r>
              <a:r>
                <a:rPr lang="en-US" sz="1100" b="0" i="0" u="none" strike="noStrike" baseline="0">
                  <a:solidFill>
                    <a:schemeClr val="tx1"/>
                  </a:solidFill>
                  <a:effectLst/>
                  <a:latin typeface="+mn-lt"/>
                  <a:ea typeface="+mn-ea"/>
                  <a:cs typeface="+mn-cs"/>
                </a:rPr>
                <a:t> a visualization that shows the new customers obtained as a function of marketing expenditure for each media in a single figure. Clearly label axes and graphs (1p)</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b)</a:t>
              </a:r>
              <a:r>
                <a:rPr lang="en-US" sz="1100" b="0" i="0" u="none" strike="noStrike" baseline="0">
                  <a:solidFill>
                    <a:schemeClr val="tx1"/>
                  </a:solidFill>
                  <a:effectLst/>
                  <a:latin typeface="+mn-lt"/>
                  <a:ea typeface="+mn-ea"/>
                  <a:cs typeface="+mn-cs"/>
                </a:rPr>
                <a:t> Mathematically formulate an NLP problem that identifies the allocation of marketing expenditures so that the number of new customers is maximized, while budget, policy and contractual constraints are satisfied. </a:t>
              </a:r>
              <a:r>
                <a:rPr lang="en-US" sz="1100" b="0" i="0" baseline="0">
                  <a:solidFill>
                    <a:schemeClr val="tx1"/>
                  </a:solidFill>
                  <a:effectLst/>
                  <a:latin typeface="+mn-lt"/>
                  <a:ea typeface="+mn-ea"/>
                  <a:cs typeface="+mn-cs"/>
                </a:rPr>
                <a:t>(2p) </a:t>
              </a:r>
              <a:r>
                <a:rPr lang="en-US" sz="1100" b="0" i="0" u="none" strike="noStrike" baseline="0">
                  <a:solidFill>
                    <a:schemeClr val="tx1"/>
                  </a:solidFill>
                  <a:effectLst/>
                  <a:latin typeface="+mn-lt"/>
                  <a:ea typeface="+mn-ea"/>
                  <a:cs typeface="+mn-cs"/>
                </a:rPr>
                <a:t> [HINT: You can use the symbols </a:t>
              </a:r>
              <a:r>
                <a:rPr lang="en-US" sz="1100" b="0" i="0">
                  <a:solidFill>
                    <a:schemeClr val="tx1"/>
                  </a:solidFill>
                  <a:effectLst/>
                  <a:latin typeface="Cambria Math" panose="02040503050406030204" pitchFamily="18" charset="0"/>
                  <a:ea typeface="+mn-ea"/>
                  <a:cs typeface="+mn-cs"/>
                </a:rPr>
                <a:t>𝑎_𝑖,𝑏_𝑖, 𝑐_𝑖, 𝑥_𝑖</a:t>
              </a:r>
              <a:r>
                <a:rPr lang="en-US" sz="1100" b="0" i="0" u="none" strike="noStrike" baseline="0">
                  <a:solidFill>
                    <a:schemeClr val="tx1"/>
                  </a:solidFill>
                  <a:effectLst/>
                  <a:latin typeface="+mn-lt"/>
                  <a:ea typeface="+mn-ea"/>
                  <a:cs typeface="+mn-cs"/>
                </a:rPr>
                <a:t> to make the formulation more compact. WARNING: </a:t>
              </a:r>
              <a:r>
                <a:rPr lang="en-US" sz="1100" b="0" i="0">
                  <a:solidFill>
                    <a:schemeClr val="tx1"/>
                  </a:solidFill>
                  <a:effectLst/>
                  <a:latin typeface="Cambria Math" panose="02040503050406030204" pitchFamily="18" charset="0"/>
                  <a:ea typeface="+mn-ea"/>
                  <a:cs typeface="+mn-cs"/>
                </a:rPr>
                <a:t>𝐶(𝑥_𝑖/1000)≠𝐶(𝑥_𝑖 )/1000</a:t>
              </a:r>
              <a:r>
                <a:rPr lang="en-US" sz="1100" b="0" i="0" u="none" strike="noStrike" baseline="0">
                  <a:solidFill>
                    <a:schemeClr val="tx1"/>
                  </a:solidFill>
                  <a:effectLst/>
                  <a:latin typeface="+mn-lt"/>
                  <a:ea typeface="+mn-ea"/>
                  <a:cs typeface="+mn-cs"/>
                </a:rPr>
                <a:t>  ]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sng" strike="noStrike" kern="0" cap="none" spc="0" normalizeH="0" baseline="0" noProof="0">
                  <a:ln>
                    <a:noFill/>
                  </a:ln>
                  <a:solidFill>
                    <a:srgbClr val="FF0000"/>
                  </a:solidFill>
                  <a:effectLst/>
                  <a:uLnTx/>
                  <a:uFillTx/>
                  <a:latin typeface="+mn-lt"/>
                  <a:ea typeface="+mn-ea"/>
                  <a:cs typeface="+mn-cs"/>
                </a:rPr>
                <a:t>Decision variables: </a:t>
              </a:r>
              <a:r>
                <a:rPr lang="en-US" sz="1200" b="0" i="0">
                  <a:solidFill>
                    <a:srgbClr val="FF0000"/>
                  </a:solidFill>
                  <a:effectLst/>
                  <a:latin typeface="Cambria Math" panose="02040503050406030204" pitchFamily="18" charset="0"/>
                  <a:ea typeface="+mn-ea"/>
                  <a:cs typeface="+mn-cs"/>
                </a:rPr>
                <a:t>𝑥_𝑖</a:t>
              </a:r>
              <a:r>
                <a:rPr lang="en-US" sz="1200" b="0" i="0" baseline="0">
                  <a:solidFill>
                    <a:srgbClr val="FF0000"/>
                  </a:solidFill>
                  <a:effectLst/>
                  <a:latin typeface="+mn-lt"/>
                  <a:ea typeface="+mn-ea"/>
                  <a:cs typeface="+mn-cs"/>
                </a:rPr>
                <a:t> is the marketing expenditure allocated to TV, Podcasts, Radio, Social media respectcively (i </a:t>
              </a:r>
              <a:r>
                <a:rPr lang="en-US" sz="1200" b="0" i="0">
                  <a:solidFill>
                    <a:srgbClr val="FF0000"/>
                  </a:solidFill>
                  <a:effectLst/>
                  <a:latin typeface="Cambria Math" panose="02040503050406030204" pitchFamily="18" charset="0"/>
                  <a:ea typeface="+mn-ea"/>
                  <a:cs typeface="+mn-cs"/>
                </a:rPr>
                <a:t>∈</a:t>
              </a:r>
              <a:r>
                <a:rPr lang="en-US" sz="1200" b="0" i="0" baseline="0">
                  <a:solidFill>
                    <a:srgbClr val="FF0000"/>
                  </a:solidFill>
                  <a:effectLst/>
                  <a:latin typeface="+mn-lt"/>
                  <a:ea typeface="+mn-ea"/>
                  <a:cs typeface="+mn-cs"/>
                </a:rPr>
                <a:t> {1,2,3,4})</a:t>
              </a:r>
              <a:endParaRPr kumimoji="0" lang="en-US" sz="1200" b="0"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sng" strike="noStrike" kern="0" cap="none" spc="0" normalizeH="0" baseline="0" noProof="0">
                  <a:ln>
                    <a:noFill/>
                  </a:ln>
                  <a:solidFill>
                    <a:srgbClr val="FF0000"/>
                  </a:solidFill>
                  <a:effectLst/>
                  <a:uLnTx/>
                  <a:uFillTx/>
                  <a:latin typeface="+mn-lt"/>
                  <a:ea typeface="+mn-ea"/>
                  <a:cs typeface="+mn-cs"/>
                </a:rPr>
                <a:t>Parameters: </a:t>
              </a:r>
              <a:r>
                <a:rPr lang="en-US" sz="1200" b="0" i="0">
                  <a:solidFill>
                    <a:srgbClr val="FF0000"/>
                  </a:solidFill>
                  <a:effectLst/>
                  <a:latin typeface="Cambria Math" panose="02040503050406030204" pitchFamily="18" charset="0"/>
                  <a:ea typeface="+mn-ea"/>
                  <a:cs typeface="+mn-cs"/>
                </a:rPr>
                <a:t>𝑎_𝑖,𝑏_𝑖, 𝑐_𝑖</a:t>
              </a:r>
              <a:r>
                <a:rPr kumimoji="0" lang="en-US" sz="1200" b="0" i="0" u="none" strike="noStrike" kern="0" cap="none" spc="0" normalizeH="0" baseline="0" noProof="0">
                  <a:ln>
                    <a:noFill/>
                  </a:ln>
                  <a:solidFill>
                    <a:srgbClr val="FF0000"/>
                  </a:solidFill>
                  <a:effectLst/>
                  <a:uLnTx/>
                  <a:uFillTx/>
                  <a:latin typeface="+mn-lt"/>
                  <a:ea typeface="+mn-ea"/>
                  <a:cs typeface="+mn-cs"/>
                </a:rPr>
                <a:t> are model coefficients related to the type of media i </a:t>
              </a:r>
              <a:r>
                <a:rPr lang="en-US" sz="1200" b="0" i="0" baseline="0">
                  <a:solidFill>
                    <a:srgbClr val="FF0000"/>
                  </a:solidFill>
                  <a:effectLst/>
                  <a:latin typeface="+mn-lt"/>
                  <a:ea typeface="+mn-ea"/>
                  <a:cs typeface="+mn-cs"/>
                </a:rPr>
                <a:t>(i </a:t>
              </a:r>
              <a:r>
                <a:rPr lang="en-US" sz="1200" b="0" i="0">
                  <a:solidFill>
                    <a:srgbClr val="FF0000"/>
                  </a:solidFill>
                  <a:effectLst/>
                  <a:latin typeface="Cambria Math" panose="02040503050406030204" pitchFamily="18" charset="0"/>
                  <a:ea typeface="+mn-ea"/>
                  <a:cs typeface="+mn-cs"/>
                </a:rPr>
                <a:t>∈</a:t>
              </a:r>
              <a:r>
                <a:rPr lang="en-US" sz="1200" b="0" i="0" baseline="0">
                  <a:solidFill>
                    <a:srgbClr val="FF0000"/>
                  </a:solidFill>
                  <a:effectLst/>
                  <a:latin typeface="+mn-lt"/>
                  <a:ea typeface="+mn-ea"/>
                  <a:cs typeface="+mn-cs"/>
                </a:rPr>
                <a:t> {1,2,3,4})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sng" strike="noStrike" kern="0" cap="none" spc="0" normalizeH="0" baseline="0" noProof="0">
                  <a:ln>
                    <a:noFill/>
                  </a:ln>
                  <a:solidFill>
                    <a:srgbClr val="FF0000"/>
                  </a:solidFill>
                  <a:effectLst/>
                  <a:uLnTx/>
                  <a:uFillTx/>
                  <a:latin typeface="+mn-lt"/>
                  <a:ea typeface="+mn-ea"/>
                  <a:cs typeface="+mn-cs"/>
                </a:rPr>
                <a:t>Objective function</a:t>
              </a:r>
              <a:r>
                <a:rPr kumimoji="0" lang="en-US" sz="1200" b="0" i="0" u="none" strike="noStrike" kern="0" cap="none" spc="0" normalizeH="0" baseline="0" noProof="0">
                  <a:ln>
                    <a:noFill/>
                  </a:ln>
                  <a:solidFill>
                    <a:srgbClr val="FF0000"/>
                  </a:solidFill>
                  <a:effectLst/>
                  <a:uLnTx/>
                  <a:uFillTx/>
                  <a:latin typeface="+mn-lt"/>
                  <a:ea typeface="+mn-ea"/>
                  <a:cs typeface="+mn-cs"/>
                </a:rPr>
                <a:t>: max </a:t>
              </a:r>
              <a:r>
                <a:rPr kumimoji="0" lang="en-US" sz="1200" b="0" i="0" u="none" strike="noStrike" kern="0" cap="none" spc="0" normalizeH="0" baseline="0" noProof="0">
                  <a:ln>
                    <a:noFill/>
                  </a:ln>
                  <a:solidFill>
                    <a:srgbClr val="FF0000"/>
                  </a:solidFill>
                  <a:effectLst/>
                  <a:uLnTx/>
                  <a:uFillTx/>
                  <a:latin typeface="Cambria Math" panose="02040503050406030204" pitchFamily="18" charset="0"/>
                  <a:ea typeface="+mn-ea"/>
                  <a:cs typeface="+mn-cs"/>
                </a:rPr>
                <a:t>∑_(𝑖=1)^4▒〖〖</a:t>
              </a:r>
              <a:r>
                <a:rPr lang="en-US" sz="1200" b="0" i="0">
                  <a:solidFill>
                    <a:srgbClr val="FF0000"/>
                  </a:solidFill>
                  <a:effectLst/>
                  <a:latin typeface="Cambria Math" panose="02040503050406030204" pitchFamily="18" charset="0"/>
                  <a:ea typeface="+mn-ea"/>
                  <a:cs typeface="+mn-cs"/>
                </a:rPr>
                <a:t>(𝑎〗_𝑖+𝑏_𝑖  (exp(𝑐_𝑖 𝑥_𝑖))/(1+ exp(𝑐_𝑖 𝑥_𝑖))  </a:t>
              </a:r>
              <a:r>
                <a:rPr kumimoji="0" lang="en-US" sz="1200" b="0" i="0" u="none" strike="noStrike" kern="0" cap="none" spc="0" normalizeH="0" baseline="0" noProof="0">
                  <a:ln>
                    <a:noFill/>
                  </a:ln>
                  <a:solidFill>
                    <a:srgbClr val="FF0000"/>
                  </a:solidFill>
                  <a:effectLst/>
                  <a:uLnTx/>
                  <a:uFillTx/>
                  <a:latin typeface="Cambria Math" panose="02040503050406030204" pitchFamily="18" charset="0"/>
                  <a:ea typeface="+mn-ea"/>
                  <a:cs typeface="+mn-cs"/>
                </a:rPr>
                <a:t>〗</a:t>
              </a:r>
              <a:r>
                <a:rPr kumimoji="0" lang="en-US" sz="1200" b="0" i="0" u="none" strike="noStrike" kern="0" cap="none" spc="0" normalizeH="0" baseline="0" noProof="0">
                  <a:ln>
                    <a:noFill/>
                  </a:ln>
                  <a:solidFill>
                    <a:srgbClr val="FF0000"/>
                  </a:solidFill>
                  <a:effectLst/>
                  <a:uLnTx/>
                  <a:uFillTx/>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sng" strike="noStrike" kern="0" cap="none" spc="0" normalizeH="0" baseline="0" noProof="0">
                  <a:ln>
                    <a:noFill/>
                  </a:ln>
                  <a:solidFill>
                    <a:srgbClr val="FF0000"/>
                  </a:solidFill>
                  <a:effectLst/>
                  <a:uLnTx/>
                  <a:uFillTx/>
                  <a:latin typeface="+mn-lt"/>
                  <a:ea typeface="+mn-ea"/>
                  <a:cs typeface="+mn-cs"/>
                </a:rPr>
                <a:t>Constraints: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FF0000"/>
                  </a:solidFill>
                  <a:effectLst/>
                  <a:uLnTx/>
                  <a:uFillTx/>
                  <a:latin typeface="Cambria Math" panose="02040503050406030204" pitchFamily="18" charset="0"/>
                  <a:ea typeface="+mn-ea"/>
                  <a:cs typeface="+mn-cs"/>
                </a:rPr>
                <a:t>#1:〖 𝑥〗_1  + 𝑥_2+x_3+𝑥_4≤150000</a:t>
              </a:r>
              <a:r>
                <a:rPr kumimoji="0" lang="en-US" sz="1200" b="0" i="0" u="none" strike="noStrike" kern="0" cap="none" spc="0" normalizeH="0" baseline="0" noProof="0">
                  <a:ln>
                    <a:noFill/>
                  </a:ln>
                  <a:solidFill>
                    <a:srgbClr val="FF0000"/>
                  </a:solidFill>
                  <a:effectLst/>
                  <a:uLnTx/>
                  <a:uFillTx/>
                  <a:latin typeface="+mn-lt"/>
                  <a:ea typeface="+mn-ea"/>
                  <a:cs typeface="+mn-cs"/>
                </a:rPr>
                <a:t>	(Budget)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FF0000"/>
                  </a:solidFill>
                  <a:effectLst/>
                  <a:uLnTx/>
                  <a:uFillTx/>
                  <a:latin typeface="Cambria Math" panose="02040503050406030204" pitchFamily="18" charset="0"/>
                  <a:ea typeface="+mn-ea"/>
                  <a:cs typeface="+mn-cs"/>
                </a:rPr>
                <a:t>#2: 𝑥_2  + 𝑥_4≥  </a:t>
              </a:r>
              <a:r>
                <a:rPr lang="en-US" sz="1200" b="0" i="0" baseline="0">
                  <a:solidFill>
                    <a:srgbClr val="FF0000"/>
                  </a:solidFill>
                  <a:effectLst/>
                  <a:latin typeface="Cambria Math" panose="02040503050406030204" pitchFamily="18" charset="0"/>
                  <a:ea typeface="+mn-ea"/>
                  <a:cs typeface="+mn-cs"/>
                </a:rPr>
                <a:t>𝑥_1  + 𝑥_3  </a:t>
              </a:r>
              <a:r>
                <a:rPr kumimoji="0" lang="en-US" sz="1200" b="0" i="0" u="none" strike="noStrike" kern="0" cap="none" spc="0" normalizeH="0" baseline="0" noProof="0">
                  <a:ln>
                    <a:noFill/>
                  </a:ln>
                  <a:solidFill>
                    <a:srgbClr val="FF0000"/>
                  </a:solidFill>
                  <a:effectLst/>
                  <a:uLnTx/>
                  <a:uFillTx/>
                  <a:latin typeface="+mn-lt"/>
                  <a:ea typeface="+mn-ea"/>
                  <a:cs typeface="+mn-cs"/>
                </a:rPr>
                <a:t>		(New policy)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FF0000"/>
                  </a:solidFill>
                  <a:effectLst/>
                  <a:uLnTx/>
                  <a:uFillTx/>
                  <a:latin typeface="+mn-lt"/>
                  <a:ea typeface="+mn-ea"/>
                  <a:cs typeface="+mn-cs"/>
                </a:rPr>
                <a:t>#3:  </a:t>
              </a:r>
              <a:r>
                <a:rPr lang="en-US" sz="1200" b="0" i="0" baseline="0">
                  <a:solidFill>
                    <a:srgbClr val="FF0000"/>
                  </a:solidFill>
                  <a:effectLst/>
                  <a:latin typeface="Cambria Math" panose="02040503050406030204" pitchFamily="18" charset="0"/>
                  <a:ea typeface="+mn-ea"/>
                  <a:cs typeface="+mn-cs"/>
                </a:rPr>
                <a:t>𝑥_1  </a:t>
              </a:r>
              <a:r>
                <a:rPr lang="en-US" sz="1200" b="0" i="0" baseline="0">
                  <a:solidFill>
                    <a:srgbClr val="FF0000"/>
                  </a:solidFill>
                  <a:effectLst/>
                  <a:latin typeface="+mn-lt"/>
                  <a:ea typeface="+mn-ea"/>
                  <a:cs typeface="+mn-cs"/>
                </a:rPr>
                <a:t> </a:t>
              </a:r>
              <a:r>
                <a:rPr lang="en-US" sz="1200" b="0" i="0" baseline="0">
                  <a:solidFill>
                    <a:srgbClr val="FF0000"/>
                  </a:solidFill>
                  <a:effectLst/>
                  <a:latin typeface="Cambria Math" panose="02040503050406030204" pitchFamily="18" charset="0"/>
                  <a:ea typeface="+mn-ea"/>
                  <a:cs typeface="+mn-cs"/>
                </a:rPr>
                <a:t>≥  </a:t>
              </a:r>
              <a:r>
                <a:rPr kumimoji="0" lang="en-US" sz="1200" b="0" i="0" u="none" strike="noStrike" kern="0" cap="none" spc="0" normalizeH="0" baseline="0" noProof="0">
                  <a:ln>
                    <a:noFill/>
                  </a:ln>
                  <a:solidFill>
                    <a:srgbClr val="FF0000"/>
                  </a:solidFill>
                  <a:effectLst/>
                  <a:uLnTx/>
                  <a:uFillTx/>
                  <a:latin typeface="+mn-lt"/>
                  <a:ea typeface="+mn-ea"/>
                  <a:cs typeface="+mn-cs"/>
                </a:rPr>
                <a:t>30000		(Contractual commitments)</a:t>
              </a:r>
            </a:p>
            <a:p>
              <a:pPr eaLnBrk="1" fontAlgn="auto" latinLnBrk="0" hangingPunct="1"/>
              <a:r>
                <a:rPr kumimoji="0" lang="en-US" sz="1200" b="0" i="0" u="none" strike="noStrike" kern="0" cap="none" spc="0" normalizeH="0" baseline="0" noProof="0">
                  <a:ln>
                    <a:noFill/>
                  </a:ln>
                  <a:solidFill>
                    <a:srgbClr val="FF0000"/>
                  </a:solidFill>
                  <a:effectLst/>
                  <a:uLnTx/>
                  <a:uFillTx/>
                  <a:latin typeface="+mn-lt"/>
                  <a:ea typeface="+mn-ea"/>
                  <a:cs typeface="+mn-cs"/>
                </a:rPr>
                <a:t>Non-negativity: </a:t>
              </a:r>
              <a:r>
                <a:rPr lang="en-US" sz="1200" b="0" i="0">
                  <a:solidFill>
                    <a:srgbClr val="FF0000"/>
                  </a:solidFill>
                  <a:effectLst/>
                  <a:latin typeface="+mn-lt"/>
                  <a:ea typeface="+mn-ea"/>
                  <a:cs typeface="+mn-cs"/>
                </a:rPr>
                <a:t>𝑥_𝑖</a:t>
              </a:r>
              <a:r>
                <a:rPr lang="en-US" sz="1200" b="0" i="0" baseline="0">
                  <a:solidFill>
                    <a:srgbClr val="FF0000"/>
                  </a:solidFill>
                  <a:effectLst/>
                  <a:latin typeface="+mn-lt"/>
                  <a:ea typeface="+mn-ea"/>
                  <a:cs typeface="+mn-cs"/>
                </a:rPr>
                <a:t> ≥ </a:t>
              </a:r>
              <a:r>
                <a:rPr kumimoji="0" lang="en-US" sz="1200" b="0" i="0" u="none" strike="noStrike" kern="0" cap="none" spc="0" normalizeH="0" baseline="0" noProof="0">
                  <a:ln>
                    <a:noFill/>
                  </a:ln>
                  <a:solidFill>
                    <a:srgbClr val="FF0000"/>
                  </a:solidFill>
                  <a:effectLst/>
                  <a:uLnTx/>
                  <a:uFillTx/>
                  <a:latin typeface="+mn-lt"/>
                  <a:ea typeface="+mn-ea"/>
                  <a:cs typeface="+mn-cs"/>
                </a:rPr>
                <a:t>0 where </a:t>
              </a:r>
              <a:r>
                <a:rPr lang="en-US" sz="1200" b="0" i="0" baseline="0">
                  <a:solidFill>
                    <a:srgbClr val="FF0000"/>
                  </a:solidFill>
                  <a:effectLst/>
                  <a:latin typeface="+mn-lt"/>
                  <a:ea typeface="+mn-ea"/>
                  <a:cs typeface="+mn-cs"/>
                </a:rPr>
                <a:t>i </a:t>
              </a:r>
              <a:r>
                <a:rPr lang="en-US" sz="1200" b="0" i="0">
                  <a:solidFill>
                    <a:srgbClr val="FF0000"/>
                  </a:solidFill>
                  <a:effectLst/>
                  <a:latin typeface="+mn-lt"/>
                  <a:ea typeface="+mn-ea"/>
                  <a:cs typeface="+mn-cs"/>
                </a:rPr>
                <a:t>∈</a:t>
              </a:r>
              <a:r>
                <a:rPr lang="en-US" sz="1200" b="0" i="0" baseline="0">
                  <a:solidFill>
                    <a:srgbClr val="FF0000"/>
                  </a:solidFill>
                  <a:effectLst/>
                  <a:latin typeface="+mn-lt"/>
                  <a:ea typeface="+mn-ea"/>
                  <a:cs typeface="+mn-cs"/>
                </a:rPr>
                <a:t> {1,2,3,4}</a:t>
              </a:r>
              <a:endParaRPr lang="en-US" sz="1200">
                <a:solidFill>
                  <a:srgbClr val="FF0000"/>
                </a:solidFill>
                <a:effectLst/>
              </a:endParaRP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c) Implement the NLP model using spreadsheets, solve it, and report the optimal allocation.  (2p) [HINT: Give a feasible starting solution for the solver]</a:t>
              </a:r>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b="0"/>
                <a:t> </a:t>
              </a:r>
              <a:r>
                <a:rPr lang="en-US" sz="1100" b="0" i="0" u="none" strike="noStrike">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sng" strike="noStrike" kern="0" cap="none" spc="0" normalizeH="0" baseline="0" noProof="0">
                  <a:ln>
                    <a:noFill/>
                  </a:ln>
                  <a:solidFill>
                    <a:srgbClr val="FF0000"/>
                  </a:solidFill>
                  <a:effectLst/>
                  <a:uLnTx/>
                  <a:uFillTx/>
                  <a:latin typeface="+mn-lt"/>
                  <a:ea typeface="+mn-ea"/>
                  <a:cs typeface="+mn-cs"/>
                </a:rPr>
                <a:t>Optimal allocation of marketing expenditures: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FF0000"/>
                  </a:solidFill>
                  <a:effectLst/>
                  <a:uLnTx/>
                  <a:uFillTx/>
                  <a:latin typeface="+mn-lt"/>
                  <a:ea typeface="+mn-ea"/>
                  <a:cs typeface="+mn-cs"/>
                </a:rPr>
                <a:t>For TV:  	45790.39 euros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FF0000"/>
                  </a:solidFill>
                  <a:effectLst/>
                  <a:uLnTx/>
                  <a:uFillTx/>
                  <a:latin typeface="+mn-lt"/>
                  <a:ea typeface="+mn-ea"/>
                  <a:cs typeface="+mn-cs"/>
                </a:rPr>
                <a:t>For Podcasts: 	37314.76 euros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FF0000"/>
                  </a:solidFill>
                  <a:effectLst/>
                  <a:uLnTx/>
                  <a:uFillTx/>
                  <a:latin typeface="+mn-lt"/>
                  <a:ea typeface="+mn-ea"/>
                  <a:cs typeface="+mn-cs"/>
                </a:rPr>
                <a:t>For Radio: 	</a:t>
              </a:r>
              <a:r>
                <a:rPr lang="en-US" sz="1200" b="0" i="0" u="none" strike="noStrike">
                  <a:solidFill>
                    <a:srgbClr val="FF0000"/>
                  </a:solidFill>
                  <a:effectLst/>
                  <a:latin typeface="+mn-lt"/>
                  <a:ea typeface="+mn-ea"/>
                  <a:cs typeface="+mn-cs"/>
                </a:rPr>
                <a:t>20691.54</a:t>
              </a:r>
              <a:r>
                <a:rPr lang="en-US" sz="1200" b="0">
                  <a:solidFill>
                    <a:srgbClr val="FF0000"/>
                  </a:solidFill>
                </a:rPr>
                <a:t> euros</a:t>
              </a:r>
              <a:endParaRPr lang="en-US" sz="1200" b="0" i="0" u="none" strike="noStrike">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rgbClr val="FF0000"/>
                  </a:solidFill>
                  <a:effectLst/>
                  <a:uLnTx/>
                  <a:uFillTx/>
                  <a:latin typeface="+mn-lt"/>
                  <a:ea typeface="+mn-ea"/>
                  <a:cs typeface="+mn-cs"/>
                </a:rPr>
                <a:t>for Social media:  </a:t>
              </a:r>
              <a:r>
                <a:rPr lang="en-US" sz="1200" b="0" i="0" u="none" strike="noStrike">
                  <a:solidFill>
                    <a:srgbClr val="FF0000"/>
                  </a:solidFill>
                  <a:effectLst/>
                  <a:latin typeface="+mn-lt"/>
                  <a:ea typeface="+mn-ea"/>
                  <a:cs typeface="+mn-cs"/>
                </a:rPr>
                <a:t>46203.31</a:t>
              </a:r>
              <a:r>
                <a:rPr lang="en-US" sz="1200" b="0">
                  <a:solidFill>
                    <a:srgbClr val="FF0000"/>
                  </a:solidFill>
                </a:rPr>
                <a:t> euros</a:t>
              </a:r>
              <a:endParaRPr kumimoji="0" lang="en-US" sz="1200" b="0"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FF0000"/>
                </a:solidFill>
                <a:effectLst/>
                <a:uLnTx/>
                <a:uFillTx/>
                <a:latin typeface="+mn-lt"/>
                <a:ea typeface="+mn-ea"/>
                <a:cs typeface="+mn-cs"/>
              </a:endParaRPr>
            </a:p>
            <a:p>
              <a:r>
                <a:rPr lang="en-US" sz="1100" b="0" i="0" u="none" strike="noStrike">
                  <a:solidFill>
                    <a:schemeClr val="tx1"/>
                  </a:solidFill>
                  <a:effectLst/>
                  <a:latin typeface="+mn-lt"/>
                  <a:ea typeface="+mn-ea"/>
                  <a:cs typeface="+mn-cs"/>
                </a:rPr>
                <a:t> </a:t>
              </a:r>
            </a:p>
          </xdr:txBody>
        </xdr:sp>
      </mc:Fallback>
    </mc:AlternateContent>
    <xdr:clientData/>
  </xdr:oneCellAnchor>
  <xdr:oneCellAnchor>
    <xdr:from>
      <xdr:col>11</xdr:col>
      <xdr:colOff>389660</xdr:colOff>
      <xdr:row>2</xdr:row>
      <xdr:rowOff>265090</xdr:rowOff>
    </xdr:from>
    <xdr:ext cx="5276849" cy="3098412"/>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537615" y="793295"/>
          <a:ext cx="5276849" cy="3098412"/>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a) </a:t>
          </a:r>
          <a:r>
            <a:rPr lang="en-US" sz="1100" b="0" i="0" u="none" strike="noStrike">
              <a:solidFill>
                <a:schemeClr val="tx1"/>
              </a:solidFill>
              <a:effectLst/>
              <a:latin typeface="+mn-lt"/>
              <a:ea typeface="+mn-ea"/>
              <a:cs typeface="+mn-cs"/>
            </a:rPr>
            <a:t> </a:t>
          </a:r>
          <a:r>
            <a:rPr lang="en-US" sz="1100" b="0" i="1" baseline="0">
              <a:solidFill>
                <a:schemeClr val="tx1"/>
              </a:solidFill>
              <a:effectLst/>
              <a:latin typeface="+mn-lt"/>
              <a:ea typeface="+mn-ea"/>
              <a:cs typeface="+mn-cs"/>
            </a:rPr>
            <a:t>Is the visualization appropriate (</a:t>
          </a:r>
          <a:r>
            <a:rPr lang="en-US" sz="1100" b="0" i="0" baseline="0">
              <a:solidFill>
                <a:schemeClr val="tx1"/>
              </a:solidFill>
              <a:effectLst/>
              <a:latin typeface="+mn-lt"/>
              <a:ea typeface="+mn-ea"/>
              <a:cs typeface="+mn-cs"/>
            </a:rPr>
            <a:t>0-1pts)</a:t>
          </a:r>
        </a:p>
        <a:p>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eaLnBrk="1" fontAlgn="auto" latinLnBrk="0" hangingPunct="1"/>
          <a:r>
            <a:rPr lang="en-US" sz="1100" b="1" baseline="0">
              <a:solidFill>
                <a:schemeClr val="tx1"/>
              </a:solidFill>
              <a:effectLst/>
              <a:latin typeface="+mn-lt"/>
              <a:ea typeface="+mn-ea"/>
              <a:cs typeface="+mn-cs"/>
            </a:rPr>
            <a:t>b) </a:t>
          </a:r>
          <a:r>
            <a:rPr lang="en-US" sz="1100" b="0" i="1" baseline="0">
              <a:solidFill>
                <a:schemeClr val="tx1"/>
              </a:solidFill>
              <a:effectLst/>
              <a:latin typeface="+mn-lt"/>
              <a:ea typeface="+mn-ea"/>
              <a:cs typeface="+mn-cs"/>
            </a:rPr>
            <a:t>Is the formulation reasonable? </a:t>
          </a:r>
          <a:r>
            <a:rPr lang="en-US" sz="1100" b="0" i="0" baseline="0">
              <a:solidFill>
                <a:schemeClr val="tx1"/>
              </a:solidFill>
              <a:effectLst/>
              <a:latin typeface="+mn-lt"/>
              <a:ea typeface="+mn-ea"/>
              <a:cs typeface="+mn-cs"/>
            </a:rPr>
            <a:t>(+0-2pts)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and correct. (Note that multiple equivalent formulations exist.) (2 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minor mistakes  (1pts)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major mistakes. (0.5pts)</a:t>
          </a:r>
          <a:endParaRPr lang="en-US">
            <a:effectLst/>
          </a:endParaRPr>
        </a:p>
        <a:p>
          <a:r>
            <a:rPr lang="en-US" sz="1100" b="0" i="0" baseline="0">
              <a:solidFill>
                <a:schemeClr val="tx1"/>
              </a:solidFill>
              <a:effectLst/>
              <a:latin typeface="+mn-lt"/>
              <a:ea typeface="+mn-ea"/>
              <a:cs typeface="+mn-cs"/>
            </a:rPr>
            <a:t>Completely unreasonable or no mathematical formulation given. (0 pts)</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r>
            <a:rPr lang="en-US" sz="1100" b="0" i="0">
              <a:solidFill>
                <a:schemeClr val="tx1"/>
              </a:solidFill>
              <a:effectLst/>
              <a:latin typeface="+mn-lt"/>
              <a:ea typeface="+mn-ea"/>
              <a:cs typeface="+mn-cs"/>
            </a:rPr>
            <a:t> </a:t>
          </a:r>
          <a:endParaRPr lang="en-US">
            <a:effectLst/>
          </a:endParaRPr>
        </a:p>
        <a:p>
          <a:pPr eaLnBrk="1" fontAlgn="auto" latinLnBrk="0" hangingPunct="1"/>
          <a:r>
            <a:rPr lang="en-US" sz="1100" b="1" i="0">
              <a:solidFill>
                <a:schemeClr val="tx1"/>
              </a:solidFill>
              <a:effectLst/>
              <a:latin typeface="+mn-lt"/>
              <a:ea typeface="+mn-ea"/>
              <a:cs typeface="+mn-cs"/>
            </a:rPr>
            <a:t>c) </a:t>
          </a:r>
          <a:r>
            <a:rPr lang="en-US" sz="1100" b="0" i="1" baseline="0">
              <a:solidFill>
                <a:schemeClr val="tx1"/>
              </a:solidFill>
              <a:effectLst/>
              <a:latin typeface="+mn-lt"/>
              <a:ea typeface="+mn-ea"/>
              <a:cs typeface="+mn-cs"/>
            </a:rPr>
            <a:t>Does the spreadsheet implementation work? </a:t>
          </a:r>
          <a:r>
            <a:rPr lang="en-US" sz="1100" b="0" i="0" baseline="0">
              <a:solidFill>
                <a:schemeClr val="tx1"/>
              </a:solidFill>
              <a:effectLst/>
              <a:latin typeface="+mn-lt"/>
              <a:ea typeface="+mn-ea"/>
              <a:cs typeface="+mn-cs"/>
            </a:rPr>
            <a:t>(+0-2pts)</a:t>
          </a:r>
          <a:endParaRPr lang="en-US">
            <a:effectLst/>
          </a:endParaRPr>
        </a:p>
        <a:p>
          <a:pPr eaLnBrk="1" fontAlgn="auto" latinLnBrk="0" hangingPunct="1"/>
          <a:r>
            <a:rPr lang="en-US" sz="1100" b="0" i="0" baseline="0">
              <a:solidFill>
                <a:schemeClr val="tx1"/>
              </a:solidFill>
              <a:effectLst/>
              <a:latin typeface="+mn-lt"/>
              <a:ea typeface="+mn-ea"/>
              <a:cs typeface="+mn-cs"/>
            </a:rPr>
            <a:t>Solver set up. The variables are clearly named and the cell values correspond to the objective function and constraint coefficients. (2pt)</a:t>
          </a:r>
          <a:endParaRPr lang="en-US">
            <a:effectLst/>
          </a:endParaRPr>
        </a:p>
        <a:p>
          <a:pPr eaLnBrk="1" fontAlgn="auto" latinLnBrk="0" hangingPunct="1"/>
          <a:r>
            <a:rPr lang="en-US" sz="1100" b="0" i="0" baseline="0">
              <a:solidFill>
                <a:schemeClr val="tx1"/>
              </a:solidFill>
              <a:effectLst/>
              <a:latin typeface="+mn-lt"/>
              <a:ea typeface="+mn-ea"/>
              <a:cs typeface="+mn-cs"/>
            </a:rPr>
            <a:t>Small errors (1pt)</a:t>
          </a:r>
          <a:endParaRPr lang="en-US">
            <a:effectLst/>
          </a:endParaRPr>
        </a:p>
        <a:p>
          <a:pPr eaLnBrk="1" fontAlgn="auto" latinLnBrk="0" hangingPunct="1"/>
          <a:r>
            <a:rPr lang="en-US" sz="1100" b="0" i="0" baseline="0">
              <a:solidFill>
                <a:schemeClr val="tx1"/>
              </a:solidFill>
              <a:effectLst/>
              <a:latin typeface="+mn-lt"/>
              <a:ea typeface="+mn-ea"/>
              <a:cs typeface="+mn-cs"/>
            </a:rPr>
            <a:t>There are major errors in the spreadsheet implementation. (0.5pt)</a:t>
          </a:r>
          <a:endParaRPr lang="en-US">
            <a:effectLst/>
          </a:endParaRPr>
        </a:p>
        <a:p>
          <a:pPr eaLnBrk="1" fontAlgn="auto" latinLnBrk="0" hangingPunct="1"/>
          <a:r>
            <a:rPr lang="en-US" sz="1100" b="0" i="0" baseline="0">
              <a:solidFill>
                <a:schemeClr val="tx1"/>
              </a:solidFill>
              <a:effectLst/>
              <a:latin typeface="+mn-lt"/>
              <a:ea typeface="+mn-ea"/>
              <a:cs typeface="+mn-cs"/>
            </a:rPr>
            <a:t>No spreadsheet implementation given. (0 pts)</a:t>
          </a:r>
          <a:endParaRPr lang="en-US">
            <a:effectLst/>
          </a:endParaRPr>
        </a:p>
        <a:p>
          <a:pPr eaLnBrk="1" fontAlgn="auto" latinLnBrk="0" hangingPunct="1"/>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a:effectLst/>
          </a:endParaRPr>
        </a:p>
      </xdr:txBody>
    </xdr:sp>
    <xdr:clientData/>
  </xdr:oneCellAnchor>
  <xdr:twoCellAnchor>
    <xdr:from>
      <xdr:col>20</xdr:col>
      <xdr:colOff>60590</xdr:colOff>
      <xdr:row>2</xdr:row>
      <xdr:rowOff>1851</xdr:rowOff>
    </xdr:from>
    <xdr:to>
      <xdr:col>35</xdr:col>
      <xdr:colOff>464343</xdr:colOff>
      <xdr:row>31</xdr:row>
      <xdr:rowOff>123296</xdr:rowOff>
    </xdr:to>
    <xdr:graphicFrame macro="">
      <xdr:nvGraphicFramePr>
        <xdr:cNvPr id="2" name="Chart 1">
          <a:extLst>
            <a:ext uri="{FF2B5EF4-FFF2-40B4-BE49-F238E27FC236}">
              <a16:creationId xmlns:a16="http://schemas.microsoft.com/office/drawing/2014/main" id="{A1CA375B-C258-2FCC-C9AC-65152B40E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0</xdr:col>
      <xdr:colOff>77787</xdr:colOff>
      <xdr:row>1</xdr:row>
      <xdr:rowOff>150812</xdr:rowOff>
    </xdr:from>
    <xdr:ext cx="8987674" cy="6707188"/>
    <xdr:sp macro="" textlink="">
      <xdr:nvSpPr>
        <xdr:cNvPr id="12" name="TextBox 2">
          <a:extLst>
            <a:ext uri="{FF2B5EF4-FFF2-40B4-BE49-F238E27FC236}">
              <a16:creationId xmlns:a16="http://schemas.microsoft.com/office/drawing/2014/main" id="{00000000-0008-0000-0300-000003000000}"/>
            </a:ext>
          </a:extLst>
        </xdr:cNvPr>
        <xdr:cNvSpPr txBox="1"/>
      </xdr:nvSpPr>
      <xdr:spPr>
        <a:xfrm>
          <a:off x="77787" y="484187"/>
          <a:ext cx="8987674" cy="6707188"/>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black"/>
              </a:solidFill>
              <a:effectLst/>
              <a:uLnTx/>
              <a:uFillTx/>
              <a:latin typeface="+mn-lt"/>
              <a:ea typeface="+mn-ea"/>
              <a:cs typeface="+mn-cs"/>
            </a:rPr>
            <a:t>Non-linear portfolio optimization problem (7 pts)</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Wealthy industrialist H.E. Pennypacker is restructuring her investment portfolio and has decided to allocate capital across  12 industry funds: </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1.       NoDur:  Consumer NonDurables -- Food, Tobacco, Textiles, Apparel, Leather, Toys        </a:t>
          </a:r>
        </a:p>
        <a:p>
          <a:r>
            <a:rPr lang="en-US" sz="1100" b="0" i="0" u="none" strike="noStrike">
              <a:solidFill>
                <a:schemeClr val="tx1"/>
              </a:solidFill>
              <a:effectLst/>
              <a:latin typeface="+mn-lt"/>
              <a:ea typeface="+mn-ea"/>
              <a:cs typeface="+mn-cs"/>
            </a:rPr>
            <a:t>2.       Durbl:  Consumer Durables -- Cars, TV's, Furniture, Household Appliances</a:t>
          </a:r>
        </a:p>
        <a:p>
          <a:r>
            <a:rPr lang="en-US" sz="1100" b="0" i="0" u="none" strike="noStrike">
              <a:solidFill>
                <a:schemeClr val="tx1"/>
              </a:solidFill>
              <a:effectLst/>
              <a:latin typeface="+mn-lt"/>
              <a:ea typeface="+mn-ea"/>
              <a:cs typeface="+mn-cs"/>
            </a:rPr>
            <a:t>3.       Manuf:  Manufacturing -- Machinery, Trucks, Planes, Off Furn, Paper, Com Printing</a:t>
          </a:r>
        </a:p>
        <a:p>
          <a:r>
            <a:rPr lang="en-US" sz="1100" b="0" i="0" u="none" strike="noStrike">
              <a:solidFill>
                <a:schemeClr val="tx1"/>
              </a:solidFill>
              <a:effectLst/>
              <a:latin typeface="+mn-lt"/>
              <a:ea typeface="+mn-ea"/>
              <a:cs typeface="+mn-cs"/>
            </a:rPr>
            <a:t>4.       Enrgy: Oil, Gas, and Coal Extraction and Products</a:t>
          </a:r>
        </a:p>
        <a:p>
          <a:r>
            <a:rPr lang="en-US" sz="1100" b="0" i="0" u="none" strike="noStrike">
              <a:solidFill>
                <a:schemeClr val="tx1"/>
              </a:solidFill>
              <a:effectLst/>
              <a:latin typeface="+mn-lt"/>
              <a:ea typeface="+mn-ea"/>
              <a:cs typeface="+mn-cs"/>
            </a:rPr>
            <a:t>5.       Chems:  Chemicals and Allied Products</a:t>
          </a:r>
        </a:p>
        <a:p>
          <a:r>
            <a:rPr lang="en-US" sz="1100" b="0" i="0" u="none" strike="noStrike">
              <a:solidFill>
                <a:schemeClr val="tx1"/>
              </a:solidFill>
              <a:effectLst/>
              <a:latin typeface="+mn-lt"/>
              <a:ea typeface="+mn-ea"/>
              <a:cs typeface="+mn-cs"/>
            </a:rPr>
            <a:t>6.       BusEq:  Business Equipment -- Computers, Software, and Electronic Equipment</a:t>
          </a:r>
        </a:p>
        <a:p>
          <a:r>
            <a:rPr lang="en-US" sz="1100" b="0" i="0" u="none" strike="noStrike">
              <a:solidFill>
                <a:schemeClr val="tx1"/>
              </a:solidFill>
              <a:effectLst/>
              <a:latin typeface="+mn-lt"/>
              <a:ea typeface="+mn-ea"/>
              <a:cs typeface="+mn-cs"/>
            </a:rPr>
            <a:t>7.       Telcm:  Telephone and Television Transmission</a:t>
          </a:r>
        </a:p>
        <a:p>
          <a:r>
            <a:rPr lang="en-US" sz="1100" b="0" i="0" u="none" strike="noStrike">
              <a:solidFill>
                <a:schemeClr val="tx1"/>
              </a:solidFill>
              <a:effectLst/>
              <a:latin typeface="+mn-lt"/>
              <a:ea typeface="+mn-ea"/>
              <a:cs typeface="+mn-cs"/>
            </a:rPr>
            <a:t>8.       Utils:  Utilities</a:t>
          </a:r>
        </a:p>
        <a:p>
          <a:r>
            <a:rPr lang="en-US" sz="1100" b="0" i="0" u="none" strike="noStrike">
              <a:solidFill>
                <a:schemeClr val="tx1"/>
              </a:solidFill>
              <a:effectLst/>
              <a:latin typeface="+mn-lt"/>
              <a:ea typeface="+mn-ea"/>
              <a:cs typeface="+mn-cs"/>
            </a:rPr>
            <a:t>9.       Shops:  Wholesale, Retail, and Some Services (Laundries, Repair Shops)</a:t>
          </a:r>
        </a:p>
        <a:p>
          <a:r>
            <a:rPr lang="en-US" sz="1100" b="0" i="0" u="none" strike="noStrike">
              <a:solidFill>
                <a:schemeClr val="tx1"/>
              </a:solidFill>
              <a:effectLst/>
              <a:latin typeface="+mn-lt"/>
              <a:ea typeface="+mn-ea"/>
              <a:cs typeface="+mn-cs"/>
            </a:rPr>
            <a:t>10.   Hlth:   Healthcare, Medical Equipment, and Drugs</a:t>
          </a:r>
        </a:p>
        <a:p>
          <a:r>
            <a:rPr lang="en-US" sz="1100" b="0" i="0" u="none" strike="noStrike">
              <a:solidFill>
                <a:schemeClr val="tx1"/>
              </a:solidFill>
              <a:effectLst/>
              <a:latin typeface="+mn-lt"/>
              <a:ea typeface="+mn-ea"/>
              <a:cs typeface="+mn-cs"/>
            </a:rPr>
            <a:t>11.   Money:  Finance</a:t>
          </a:r>
        </a:p>
        <a:p>
          <a:r>
            <a:rPr lang="en-US" sz="1100" b="0" i="0" u="none" strike="noStrike">
              <a:solidFill>
                <a:schemeClr val="tx1"/>
              </a:solidFill>
              <a:effectLst/>
              <a:latin typeface="+mn-lt"/>
              <a:ea typeface="+mn-ea"/>
              <a:cs typeface="+mn-cs"/>
            </a:rPr>
            <a:t>12.   Other: Mines, Constr, BldMt, Trans, Hotels, Bus Serv, Entertainment</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She has hired you</a:t>
          </a:r>
          <a:r>
            <a:rPr lang="en-US" sz="1100" b="0" i="0" u="none" strike="noStrike" baseline="0">
              <a:solidFill>
                <a:schemeClr val="tx1"/>
              </a:solidFill>
              <a:effectLst/>
              <a:latin typeface="+mn-lt"/>
              <a:ea typeface="+mn-ea"/>
              <a:cs typeface="+mn-cs"/>
            </a:rPr>
            <a:t> for</a:t>
          </a:r>
          <a:r>
            <a:rPr lang="en-US" sz="1100" b="0" i="0" u="none" strike="noStrike">
              <a:solidFill>
                <a:schemeClr val="tx1"/>
              </a:solidFill>
              <a:effectLst/>
              <a:latin typeface="+mn-lt"/>
              <a:ea typeface="+mn-ea"/>
              <a:cs typeface="+mn-cs"/>
            </a:rPr>
            <a:t> support the decision</a:t>
          </a:r>
          <a:r>
            <a:rPr lang="en-US" sz="1100" b="0" i="0" u="none" strike="noStrike" baseline="0">
              <a:solidFill>
                <a:schemeClr val="tx1"/>
              </a:solidFill>
              <a:effectLst/>
              <a:latin typeface="+mn-lt"/>
              <a:ea typeface="+mn-ea"/>
              <a:cs typeface="+mn-cs"/>
            </a:rPr>
            <a:t>-</a:t>
          </a:r>
          <a:r>
            <a:rPr lang="en-US" sz="1100" b="0" i="0" u="none" strike="noStrike">
              <a:solidFill>
                <a:schemeClr val="tx1"/>
              </a:solidFill>
              <a:effectLst/>
              <a:latin typeface="+mn-lt"/>
              <a:ea typeface="+mn-ea"/>
              <a:cs typeface="+mn-cs"/>
            </a:rPr>
            <a:t>making, and asks you to construct a Markowitz model to identify an allocation with </a:t>
          </a:r>
          <a:r>
            <a:rPr lang="en-US" sz="1100" b="1" i="0" u="none" strike="noStrike">
              <a:solidFill>
                <a:schemeClr val="tx1"/>
              </a:solidFill>
              <a:effectLst/>
              <a:latin typeface="+mn-lt"/>
              <a:ea typeface="+mn-ea"/>
              <a:cs typeface="+mn-cs"/>
            </a:rPr>
            <a:t>minimal risk </a:t>
          </a:r>
          <a:r>
            <a:rPr lang="en-US" sz="1100" b="0" i="0" u="none" strike="noStrike">
              <a:solidFill>
                <a:schemeClr val="tx1"/>
              </a:solidFill>
              <a:effectLst/>
              <a:latin typeface="+mn-lt"/>
              <a:ea typeface="+mn-ea"/>
              <a:cs typeface="+mn-cs"/>
            </a:rPr>
            <a:t>(in terms of</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standard deviation of monthly returns), and a monthly expected return of at least </a:t>
          </a:r>
          <a:r>
            <a:rPr lang="en-US" sz="1100" b="1" i="0" u="none" strike="noStrike">
              <a:solidFill>
                <a:schemeClr val="tx1"/>
              </a:solidFill>
              <a:effectLst/>
              <a:latin typeface="+mn-lt"/>
              <a:ea typeface="+mn-ea"/>
              <a:cs typeface="+mn-cs"/>
            </a:rPr>
            <a:t>1.5%. </a:t>
          </a:r>
          <a:r>
            <a:rPr lang="en-US" sz="1100" b="0" i="0" u="none" strike="noStrike">
              <a:solidFill>
                <a:schemeClr val="tx1"/>
              </a:solidFill>
              <a:effectLst/>
              <a:latin typeface="+mn-lt"/>
              <a:ea typeface="+mn-ea"/>
              <a:cs typeface="+mn-cs"/>
            </a:rPr>
            <a:t>Furthermore, at most 1% of the capital can be allocated to NoDur fund and at most 2% to Enrgy fund, since H.E. Pennypacker does not want to appear as a supporter of the Tobacco and Oil &amp; Gas industries. At least </a:t>
          </a:r>
        </a:p>
        <a:p>
          <a:r>
            <a:rPr lang="en-US" sz="1100" b="0" i="0" u="none" strike="noStrike">
              <a:solidFill>
                <a:schemeClr val="tx1"/>
              </a:solidFill>
              <a:effectLst/>
              <a:latin typeface="+mn-lt"/>
              <a:ea typeface="+mn-ea"/>
              <a:cs typeface="+mn-cs"/>
            </a:rPr>
            <a:t>7% of the capital should be invested in Health</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fund. The planning horizon is one</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month and the model should use data on monthly historical returns of the industry</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funds (Table 1). </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tx1"/>
              </a:solidFill>
              <a:effectLst/>
              <a:latin typeface="+mn-lt"/>
              <a:ea typeface="+mn-ea"/>
              <a:cs typeface="+mn-cs"/>
            </a:rPr>
            <a:t>a) </a:t>
          </a:r>
          <a:r>
            <a:rPr lang="en-US" sz="1100" b="0" i="0" u="none" strike="noStrike">
              <a:solidFill>
                <a:schemeClr val="tx1"/>
              </a:solidFill>
              <a:effectLst/>
              <a:latin typeface="+mn-lt"/>
              <a:ea typeface="+mn-ea"/>
              <a:cs typeface="+mn-cs"/>
            </a:rPr>
            <a:t>Build the NLP model using spreadsheets and solve the optimal allocation.</a:t>
          </a:r>
          <a:r>
            <a:rPr lang="en-US" sz="1100" b="0" i="0">
              <a:solidFill>
                <a:schemeClr val="tx1"/>
              </a:solidFill>
              <a:effectLst/>
              <a:latin typeface="+mn-lt"/>
              <a:ea typeface="+mn-ea"/>
              <a:cs typeface="+mn-cs"/>
            </a:rPr>
            <a:t> Shorting of the funds is not allowed, i.e., fund weights must be non-negative. (3p) [HINT: To check the correctness of your implementation, make sure that if you invest in only one fund, then the expected return and risk given by your model match those in the historical data].</a:t>
          </a:r>
          <a:endParaRPr lang="en-US">
            <a:effectLst/>
          </a:endParaRPr>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b) </a:t>
          </a:r>
          <a:r>
            <a:rPr lang="en-US" sz="1100" b="0" i="0">
              <a:solidFill>
                <a:schemeClr val="tx1"/>
              </a:solidFill>
              <a:effectLst/>
              <a:latin typeface="+mn-lt"/>
              <a:ea typeface="+mn-ea"/>
              <a:cs typeface="+mn-cs"/>
            </a:rPr>
            <a:t>To which funds should H.E. Pennypacker allocate capital and how much? </a:t>
          </a:r>
          <a:r>
            <a:rPr lang="en-US" sz="1100" b="0" i="0" u="none" strike="noStrike">
              <a:solidFill>
                <a:schemeClr val="tx1"/>
              </a:solidFill>
              <a:effectLst/>
              <a:latin typeface="+mn-lt"/>
              <a:ea typeface="+mn-ea"/>
              <a:cs typeface="+mn-cs"/>
            </a:rPr>
            <a:t>What is the expected return and standard deviation of returns of the optimal allocation? (1p)</a:t>
          </a:r>
        </a:p>
        <a:p>
          <a:endParaRPr lang="en-US" sz="1100" b="0" i="0" u="none" strike="noStrike">
            <a:solidFill>
              <a:schemeClr val="tx1"/>
            </a:solidFill>
            <a:effectLst/>
            <a:latin typeface="+mn-lt"/>
            <a:ea typeface="+mn-ea"/>
            <a:cs typeface="+mn-cs"/>
          </a:endParaRPr>
        </a:p>
        <a:p>
          <a:r>
            <a:rPr lang="en-US" sz="1100" b="1" i="0" u="sng" strike="noStrike">
              <a:solidFill>
                <a:srgbClr val="FF0000"/>
              </a:solidFill>
              <a:effectLst/>
              <a:latin typeface="+mn-lt"/>
              <a:ea typeface="+mn-ea"/>
              <a:cs typeface="+mn-cs"/>
            </a:rPr>
            <a:t>- H.E.</a:t>
          </a:r>
          <a:r>
            <a:rPr lang="en-US" sz="1100" b="1" i="0" u="sng" strike="noStrike" baseline="0">
              <a:solidFill>
                <a:srgbClr val="FF0000"/>
              </a:solidFill>
              <a:effectLst/>
              <a:latin typeface="+mn-lt"/>
              <a:ea typeface="+mn-ea"/>
              <a:cs typeface="+mn-cs"/>
            </a:rPr>
            <a:t> </a:t>
          </a:r>
          <a:r>
            <a:rPr lang="en-US" sz="1100" b="1" i="0" u="sng">
              <a:solidFill>
                <a:srgbClr val="FF0000"/>
              </a:solidFill>
              <a:effectLst/>
              <a:latin typeface="+mn-lt"/>
              <a:ea typeface="+mn-ea"/>
              <a:cs typeface="+mn-cs"/>
            </a:rPr>
            <a:t>Pennypacker should</a:t>
          </a:r>
          <a:r>
            <a:rPr lang="en-US" sz="1100" b="1" i="0" u="sng" baseline="0">
              <a:solidFill>
                <a:srgbClr val="FF0000"/>
              </a:solidFill>
              <a:effectLst/>
              <a:latin typeface="+mn-lt"/>
              <a:ea typeface="+mn-ea"/>
              <a:cs typeface="+mn-cs"/>
            </a:rPr>
            <a:t> allocate: </a:t>
          </a:r>
        </a:p>
        <a:p>
          <a:r>
            <a:rPr lang="en-US" sz="1100" b="0" i="0" baseline="0">
              <a:solidFill>
                <a:srgbClr val="FF0000"/>
              </a:solidFill>
              <a:effectLst/>
              <a:latin typeface="+mn-lt"/>
              <a:ea typeface="+mn-ea"/>
              <a:cs typeface="+mn-cs"/>
            </a:rPr>
            <a:t>76.61 % (0.76607) of capital to BusEq fund (Business Equipment)</a:t>
          </a:r>
        </a:p>
        <a:p>
          <a:r>
            <a:rPr lang="en-US" sz="1100" b="0" i="0" u="none" strike="noStrike" baseline="0">
              <a:solidFill>
                <a:srgbClr val="FF0000"/>
              </a:solidFill>
              <a:effectLst/>
              <a:latin typeface="+mn-lt"/>
              <a:ea typeface="+mn-ea"/>
              <a:cs typeface="+mn-cs"/>
            </a:rPr>
            <a:t>23.39 % (0.23393) of capital to Hlth fund (Health)</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rgbClr val="FF0000"/>
              </a:solidFill>
              <a:effectLst/>
              <a:latin typeface="+mn-lt"/>
              <a:ea typeface="+mn-ea"/>
              <a:cs typeface="+mn-cs"/>
            </a:rPr>
            <a:t>- </a:t>
          </a:r>
          <a:r>
            <a:rPr lang="en-US" sz="1100" b="1" i="0" u="sng" strike="noStrike" baseline="0">
              <a:solidFill>
                <a:srgbClr val="FF0000"/>
              </a:solidFill>
              <a:effectLst/>
              <a:latin typeface="+mn-lt"/>
              <a:ea typeface="+mn-ea"/>
              <a:cs typeface="+mn-cs"/>
            </a:rPr>
            <a:t>Expected return </a:t>
          </a:r>
          <a:r>
            <a:rPr lang="en-US" sz="1100" b="0" i="0" u="none" strike="noStrike" baseline="0">
              <a:solidFill>
                <a:srgbClr val="FF0000"/>
              </a:solidFill>
              <a:effectLst/>
              <a:latin typeface="+mn-lt"/>
              <a:ea typeface="+mn-ea"/>
              <a:cs typeface="+mn-cs"/>
            </a:rPr>
            <a:t>of the optimal allocation is 1.5%. </a:t>
          </a:r>
          <a:r>
            <a:rPr lang="en-US" sz="1100" b="1" i="0" u="sng" strike="noStrike" baseline="0">
              <a:solidFill>
                <a:srgbClr val="FF0000"/>
              </a:solidFill>
              <a:effectLst/>
              <a:latin typeface="+mn-lt"/>
              <a:ea typeface="+mn-ea"/>
              <a:cs typeface="+mn-cs"/>
            </a:rPr>
            <a:t>S</a:t>
          </a:r>
          <a:r>
            <a:rPr lang="en-US" sz="1100" b="1" i="0" u="sng">
              <a:solidFill>
                <a:srgbClr val="FF0000"/>
              </a:solidFill>
              <a:effectLst/>
              <a:latin typeface="+mn-lt"/>
              <a:ea typeface="+mn-ea"/>
              <a:cs typeface="+mn-cs"/>
            </a:rPr>
            <a:t>tandard deviation of returns </a:t>
          </a:r>
          <a:r>
            <a:rPr lang="en-US" sz="1100" b="0" i="0">
              <a:solidFill>
                <a:srgbClr val="FF0000"/>
              </a:solidFill>
              <a:effectLst/>
              <a:latin typeface="+mn-lt"/>
              <a:ea typeface="+mn-ea"/>
              <a:cs typeface="+mn-cs"/>
            </a:rPr>
            <a:t>of the optimal allocation is 5.23 %</a:t>
          </a:r>
          <a:endParaRPr lang="en-US" sz="1100" b="0" i="0" u="none" strike="noStrike">
            <a:solidFill>
              <a:srgbClr val="FF0000"/>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c)</a:t>
          </a:r>
          <a:r>
            <a:rPr lang="en-US" sz="1100" b="0" i="0" u="none" strike="noStrike">
              <a:solidFill>
                <a:schemeClr val="tx1"/>
              </a:solidFill>
              <a:effectLst/>
              <a:latin typeface="+mn-lt"/>
              <a:ea typeface="+mn-ea"/>
              <a:cs typeface="+mn-cs"/>
            </a:rPr>
            <a:t> After seeing the results H.E. Pennypacker wants you to analyze the tradeoff</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between risk and expected returns more closely. Solve the model for a range of</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different values for the expected return requirement and produce a graph showing</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standard deviation of returns as a function of the expected returns.</a:t>
          </a:r>
          <a:r>
            <a:rPr lang="en-US" sz="1100" b="0" i="0" u="none" strike="noStrike" baseline="0">
              <a:solidFill>
                <a:schemeClr val="tx1"/>
              </a:solidFill>
              <a:effectLst/>
              <a:latin typeface="+mn-lt"/>
              <a:ea typeface="+mn-ea"/>
              <a:cs typeface="+mn-cs"/>
            </a:rPr>
            <a:t> R</a:t>
          </a:r>
          <a:r>
            <a:rPr lang="en-US" sz="1100" b="0" i="0" u="none" strike="noStrike">
              <a:solidFill>
                <a:schemeClr val="tx1"/>
              </a:solidFill>
              <a:effectLst/>
              <a:latin typeface="+mn-lt"/>
              <a:ea typeface="+mn-ea"/>
              <a:cs typeface="+mn-cs"/>
            </a:rPr>
            <a:t>ange of 5-10 values suffices, i.e., no use of macros is required.</a:t>
          </a:r>
          <a:r>
            <a:rPr lang="en-US" sz="1100" b="0" i="0" u="none" strike="noStrike" baseline="0">
              <a:solidFill>
                <a:schemeClr val="tx1"/>
              </a:solidFill>
              <a:effectLst/>
              <a:latin typeface="+mn-lt"/>
              <a:ea typeface="+mn-ea"/>
              <a:cs typeface="+mn-cs"/>
            </a:rPr>
            <a:t> M</a:t>
          </a:r>
          <a:r>
            <a:rPr lang="en-US" sz="1100" b="0" i="0" u="none" strike="noStrike">
              <a:solidFill>
                <a:schemeClr val="tx1"/>
              </a:solidFill>
              <a:effectLst/>
              <a:latin typeface="+mn-lt"/>
              <a:ea typeface="+mn-ea"/>
              <a:cs typeface="+mn-cs"/>
            </a:rPr>
            <a:t>ake sure that this</a:t>
          </a:r>
          <a:r>
            <a:rPr lang="en-US" sz="1100" b="0" i="0" u="none" strike="noStrike" baseline="0">
              <a:solidFill>
                <a:schemeClr val="tx1"/>
              </a:solidFill>
              <a:effectLst/>
              <a:latin typeface="+mn-lt"/>
              <a:ea typeface="+mn-ea"/>
              <a:cs typeface="+mn-cs"/>
            </a:rPr>
            <a:t> range includes the maximum </a:t>
          </a:r>
          <a:r>
            <a:rPr lang="en-US" sz="1100" b="0" i="0" u="none" strike="noStrike">
              <a:solidFill>
                <a:schemeClr val="tx1"/>
              </a:solidFill>
              <a:effectLst/>
              <a:latin typeface="+mn-lt"/>
              <a:ea typeface="+mn-ea"/>
              <a:cs typeface="+mn-cs"/>
            </a:rPr>
            <a:t>return</a:t>
          </a:r>
          <a:r>
            <a:rPr lang="en-US" sz="1100" b="0" i="0" u="none" strike="noStrike" baseline="0">
              <a:solidFill>
                <a:schemeClr val="tx1"/>
              </a:solidFill>
              <a:effectLst/>
              <a:latin typeface="+mn-lt"/>
              <a:ea typeface="+mn-ea"/>
              <a:cs typeface="+mn-cs"/>
            </a:rPr>
            <a:t> and minimum risk portfolios</a:t>
          </a:r>
          <a:r>
            <a:rPr lang="en-US" sz="1100" b="0" i="0" u="none" strike="noStrike">
              <a:solidFill>
                <a:schemeClr val="tx1"/>
              </a:solidFill>
              <a:effectLst/>
              <a:latin typeface="+mn-lt"/>
              <a:ea typeface="+mn-ea"/>
              <a:cs typeface="+mn-cs"/>
            </a:rPr>
            <a:t>.</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(3p) </a:t>
          </a:r>
        </a:p>
        <a:p>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xdr:clientData/>
  </xdr:oneCellAnchor>
  <xdr:oneCellAnchor>
    <xdr:from>
      <xdr:col>18</xdr:col>
      <xdr:colOff>407735</xdr:colOff>
      <xdr:row>2</xdr:row>
      <xdr:rowOff>23560</xdr:rowOff>
    </xdr:from>
    <xdr:ext cx="5897563" cy="1892826"/>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9289380" y="549942"/>
          <a:ext cx="5897563" cy="1892826"/>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eaLnBrk="1" fontAlgn="auto" latinLnBrk="0" hangingPunct="1"/>
          <a:r>
            <a:rPr lang="en-US" sz="1100" b="1" i="0" u="none" strike="noStrike">
              <a:solidFill>
                <a:schemeClr val="tx1"/>
              </a:solidFill>
              <a:effectLst/>
              <a:latin typeface="+mn-lt"/>
              <a:ea typeface="+mn-ea"/>
              <a:cs typeface="+mn-cs"/>
            </a:rPr>
            <a:t>a) </a:t>
          </a:r>
          <a:r>
            <a:rPr lang="en-US" sz="1100" b="0" i="1" baseline="0">
              <a:solidFill>
                <a:schemeClr val="tx1"/>
              </a:solidFill>
              <a:effectLst/>
              <a:latin typeface="+mn-lt"/>
              <a:ea typeface="+mn-ea"/>
              <a:cs typeface="+mn-cs"/>
            </a:rPr>
            <a:t>Is the implementation reasonable? </a:t>
          </a:r>
          <a:r>
            <a:rPr lang="en-US" sz="1100" b="0" i="0" baseline="0">
              <a:solidFill>
                <a:schemeClr val="tx1"/>
              </a:solidFill>
              <a:effectLst/>
              <a:latin typeface="+mn-lt"/>
              <a:ea typeface="+mn-ea"/>
              <a:cs typeface="+mn-cs"/>
            </a:rPr>
            <a:t>(+0-3pts)</a:t>
          </a:r>
          <a:endParaRPr lang="en-US">
            <a:effectLst/>
          </a:endParaRPr>
        </a:p>
        <a:p>
          <a:pPr eaLnBrk="1" fontAlgn="auto" latinLnBrk="0" hangingPunct="1"/>
          <a:r>
            <a:rPr lang="en-US" sz="1100" b="0" i="0" baseline="0">
              <a:solidFill>
                <a:schemeClr val="tx1"/>
              </a:solidFill>
              <a:effectLst/>
              <a:latin typeface="+mn-lt"/>
              <a:ea typeface="+mn-ea"/>
              <a:cs typeface="+mn-cs"/>
            </a:rPr>
            <a:t>Implementation is reasonable and correct. (Note that multiple equivalent formulations exist.) (3 pts)</a:t>
          </a:r>
          <a:endParaRPr lang="en-US">
            <a:effectLst/>
          </a:endParaRPr>
        </a:p>
        <a:p>
          <a:pPr eaLnBrk="1" fontAlgn="auto" latinLnBrk="0" hangingPunct="1"/>
          <a:r>
            <a:rPr lang="en-US" sz="1100" b="0" i="0" baseline="0">
              <a:solidFill>
                <a:schemeClr val="tx1"/>
              </a:solidFill>
              <a:effectLst/>
              <a:latin typeface="+mn-lt"/>
              <a:ea typeface="+mn-ea"/>
              <a:cs typeface="+mn-cs"/>
            </a:rPr>
            <a:t>Implementation  is reasonable, but there are minor mistakes  (2pts)</a:t>
          </a:r>
          <a:endParaRPr lang="en-US">
            <a:effectLst/>
          </a:endParaRPr>
        </a:p>
        <a:p>
          <a:pPr eaLnBrk="1" fontAlgn="auto" latinLnBrk="0" hangingPunct="1"/>
          <a:r>
            <a:rPr lang="en-US" sz="1100" b="0" i="0" baseline="0">
              <a:solidFill>
                <a:schemeClr val="tx1"/>
              </a:solidFill>
              <a:effectLst/>
              <a:latin typeface="+mn-lt"/>
              <a:ea typeface="+mn-ea"/>
              <a:cs typeface="+mn-cs"/>
            </a:rPr>
            <a:t>Implementation  is reasonable, but there are major mistakes. (1pts)</a:t>
          </a:r>
          <a:endParaRPr lang="en-US">
            <a:effectLst/>
          </a:endParaRPr>
        </a:p>
        <a:p>
          <a:r>
            <a:rPr lang="en-US" sz="1100" b="0" i="0" baseline="0">
              <a:solidFill>
                <a:schemeClr val="tx1"/>
              </a:solidFill>
              <a:effectLst/>
              <a:latin typeface="+mn-lt"/>
              <a:ea typeface="+mn-ea"/>
              <a:cs typeface="+mn-cs"/>
            </a:rPr>
            <a:t>Completely unreasonable or no mathematical formulation given. (0 pts)</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p>
        <a:p>
          <a:r>
            <a:rPr lang="en-US" sz="1100" b="0">
              <a:solidFill>
                <a:schemeClr val="tx1"/>
              </a:solidFill>
              <a:effectLst/>
              <a:latin typeface="+mn-lt"/>
              <a:ea typeface="+mn-ea"/>
              <a:cs typeface="+mn-cs"/>
            </a:rPr>
            <a:t>b) Everyting correct 1p</a:t>
          </a:r>
        </a:p>
        <a:p>
          <a:r>
            <a:rPr lang="en-US" sz="1100" b="0">
              <a:solidFill>
                <a:schemeClr val="tx1"/>
              </a:solidFill>
              <a:effectLst/>
              <a:latin typeface="+mn-lt"/>
              <a:ea typeface="+mn-ea"/>
              <a:cs typeface="+mn-cs"/>
            </a:rPr>
            <a:t>c) 3</a:t>
          </a:r>
          <a:r>
            <a:rPr lang="en-US" sz="1100" b="0" baseline="0">
              <a:solidFill>
                <a:schemeClr val="tx1"/>
              </a:solidFill>
              <a:effectLst/>
              <a:latin typeface="+mn-lt"/>
              <a:ea typeface="+mn-ea"/>
              <a:cs typeface="+mn-cs"/>
            </a:rPr>
            <a:t> points if the graph has been done. -1p if axes not labeled, the frontier is at the wrong place, min/max not included etc.</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a:solidFill>
              <a:schemeClr val="tx1"/>
            </a:solidFill>
            <a:effectLst/>
            <a:latin typeface="+mn-lt"/>
            <a:ea typeface="+mn-ea"/>
            <a:cs typeface="+mn-cs"/>
          </a:endParaRPr>
        </a:p>
      </xdr:txBody>
    </xdr:sp>
    <xdr:clientData/>
  </xdr:oneCellAnchor>
  <xdr:twoCellAnchor>
    <xdr:from>
      <xdr:col>19</xdr:col>
      <xdr:colOff>14358</xdr:colOff>
      <xdr:row>14</xdr:row>
      <xdr:rowOff>11198</xdr:rowOff>
    </xdr:from>
    <xdr:to>
      <xdr:col>42</xdr:col>
      <xdr:colOff>158750</xdr:colOff>
      <xdr:row>38</xdr:row>
      <xdr:rowOff>66006</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542924</xdr:colOff>
      <xdr:row>69</xdr:row>
      <xdr:rowOff>0</xdr:rowOff>
    </xdr:from>
    <xdr:to>
      <xdr:col>37</xdr:col>
      <xdr:colOff>1266825</xdr:colOff>
      <xdr:row>91</xdr:row>
      <xdr:rowOff>133350</xdr:rowOff>
    </xdr:to>
    <xdr:graphicFrame macro="">
      <xdr:nvGraphicFramePr>
        <xdr:cNvPr id="2" name="Chart 1">
          <a:extLst>
            <a:ext uri="{FF2B5EF4-FFF2-40B4-BE49-F238E27FC236}">
              <a16:creationId xmlns:a16="http://schemas.microsoft.com/office/drawing/2014/main" id="{0B81408E-3298-48BA-A173-75AFB1AF21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25977</xdr:colOff>
      <xdr:row>59</xdr:row>
      <xdr:rowOff>95250</xdr:rowOff>
    </xdr:from>
    <xdr:to>
      <xdr:col>38</xdr:col>
      <xdr:colOff>545522</xdr:colOff>
      <xdr:row>59</xdr:row>
      <xdr:rowOff>95250</xdr:rowOff>
    </xdr:to>
    <xdr:cxnSp macro="">
      <xdr:nvCxnSpPr>
        <xdr:cNvPr id="6" name="Straight Arrow Connector 5">
          <a:extLst>
            <a:ext uri="{FF2B5EF4-FFF2-40B4-BE49-F238E27FC236}">
              <a16:creationId xmlns:a16="http://schemas.microsoft.com/office/drawing/2014/main" id="{3B5F779E-C1CE-7313-0CCF-B1167D012804}"/>
            </a:ext>
          </a:extLst>
        </xdr:cNvPr>
        <xdr:cNvCxnSpPr/>
      </xdr:nvCxnSpPr>
      <xdr:spPr>
        <a:xfrm>
          <a:off x="28713545" y="12711545"/>
          <a:ext cx="519545" cy="0"/>
        </a:xfrm>
        <a:prstGeom prst="straightConnector1">
          <a:avLst/>
        </a:prstGeom>
        <a:ln w="381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17318</xdr:colOff>
      <xdr:row>66</xdr:row>
      <xdr:rowOff>103910</xdr:rowOff>
    </xdr:from>
    <xdr:to>
      <xdr:col>38</xdr:col>
      <xdr:colOff>536863</xdr:colOff>
      <xdr:row>66</xdr:row>
      <xdr:rowOff>103910</xdr:rowOff>
    </xdr:to>
    <xdr:cxnSp macro="">
      <xdr:nvCxnSpPr>
        <xdr:cNvPr id="7" name="Straight Arrow Connector 6">
          <a:extLst>
            <a:ext uri="{FF2B5EF4-FFF2-40B4-BE49-F238E27FC236}">
              <a16:creationId xmlns:a16="http://schemas.microsoft.com/office/drawing/2014/main" id="{15C57773-4A58-43F4-B900-38B38D615942}"/>
            </a:ext>
          </a:extLst>
        </xdr:cNvPr>
        <xdr:cNvCxnSpPr/>
      </xdr:nvCxnSpPr>
      <xdr:spPr>
        <a:xfrm>
          <a:off x="28704886" y="14062365"/>
          <a:ext cx="519545" cy="0"/>
        </a:xfrm>
        <a:prstGeom prst="straightConnector1">
          <a:avLst/>
        </a:prstGeom>
        <a:ln w="381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805295</xdr:colOff>
      <xdr:row>80</xdr:row>
      <xdr:rowOff>190500</xdr:rowOff>
    </xdr:from>
    <xdr:to>
      <xdr:col>31</xdr:col>
      <xdr:colOff>510886</xdr:colOff>
      <xdr:row>82</xdr:row>
      <xdr:rowOff>69273</xdr:rowOff>
    </xdr:to>
    <xdr:sp macro="" textlink="">
      <xdr:nvSpPr>
        <xdr:cNvPr id="11" name="TextBox 10">
          <a:extLst>
            <a:ext uri="{FF2B5EF4-FFF2-40B4-BE49-F238E27FC236}">
              <a16:creationId xmlns:a16="http://schemas.microsoft.com/office/drawing/2014/main" id="{71424E09-B195-A39A-28AF-22B704596831}"/>
            </a:ext>
          </a:extLst>
        </xdr:cNvPr>
        <xdr:cNvSpPr txBox="1"/>
      </xdr:nvSpPr>
      <xdr:spPr>
        <a:xfrm>
          <a:off x="22011409" y="16867909"/>
          <a:ext cx="1229591" cy="29440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FF0000"/>
              </a:solidFill>
            </a:rPr>
            <a:t>Minimum</a:t>
          </a:r>
          <a:r>
            <a:rPr lang="en-US" sz="1200" b="1" baseline="0">
              <a:solidFill>
                <a:srgbClr val="FF0000"/>
              </a:solidFill>
            </a:rPr>
            <a:t> risk</a:t>
          </a:r>
          <a:endParaRPr lang="en-US" sz="1200" b="1">
            <a:solidFill>
              <a:srgbClr val="FF0000"/>
            </a:solidFill>
          </a:endParaRPr>
        </a:p>
      </xdr:txBody>
    </xdr:sp>
    <xdr:clientData/>
  </xdr:twoCellAnchor>
</xdr:wsDr>
</file>

<file path=xl/drawings/drawing6.xml><?xml version="1.0" encoding="utf-8"?>
<c:userShapes xmlns:c="http://schemas.openxmlformats.org/drawingml/2006/chart">
  <cdr:relSizeAnchor xmlns:cdr="http://schemas.openxmlformats.org/drawingml/2006/chartDrawing">
    <cdr:from>
      <cdr:x>0.80148</cdr:x>
      <cdr:y>0.05875</cdr:y>
    </cdr:from>
    <cdr:to>
      <cdr:x>0.96548</cdr:x>
      <cdr:y>0.12562</cdr:y>
    </cdr:to>
    <cdr:sp macro="" textlink="">
      <cdr:nvSpPr>
        <cdr:cNvPr id="2" name="TextBox 10">
          <a:extLst xmlns:a="http://schemas.openxmlformats.org/drawingml/2006/main">
            <a:ext uri="{FF2B5EF4-FFF2-40B4-BE49-F238E27FC236}">
              <a16:creationId xmlns:a16="http://schemas.microsoft.com/office/drawing/2014/main" id="{71424E09-B195-A39A-28AF-22B704596831}"/>
            </a:ext>
          </a:extLst>
        </cdr:cNvPr>
        <cdr:cNvSpPr txBox="1"/>
      </cdr:nvSpPr>
      <cdr:spPr>
        <a:xfrm xmlns:a="http://schemas.openxmlformats.org/drawingml/2006/main">
          <a:off x="6493163" y="258618"/>
          <a:ext cx="1328595" cy="294409"/>
        </a:xfrm>
        <a:prstGeom xmlns:a="http://schemas.openxmlformats.org/drawingml/2006/main" prst="rect">
          <a:avLst/>
        </a:prstGeom>
        <a:noFill xmlns:a="http://schemas.openxmlformats.org/drawingml/2006/main"/>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1">
              <a:solidFill>
                <a:srgbClr val="00B050"/>
              </a:solidFill>
            </a:rPr>
            <a:t>Maximum return</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4D0CB-AED9-4394-A50C-5E7AB8F0DF06}">
  <dimension ref="A1"/>
  <sheetViews>
    <sheetView topLeftCell="A61" zoomScale="101" zoomScaleNormal="160" workbookViewId="0">
      <selection activeCell="Q84" sqref="Q84"/>
    </sheetView>
  </sheetViews>
  <sheetFormatPr defaultColWidth="8.85546875" defaultRowHeight="14.45"/>
  <sheetData>
    <row r="1" spans="1:1" s="70" customFormat="1" ht="26.1">
      <c r="A1" s="2" t="str">
        <f>'Problem 2'!$A$1</f>
        <v>ISM-C1004 - Business Analytics 1 - Assignment 3 (Total 28 points)</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76"/>
  <sheetViews>
    <sheetView topLeftCell="K22" zoomScale="90" zoomScaleNormal="90" workbookViewId="0">
      <selection activeCell="A23" sqref="A23:XFD23"/>
    </sheetView>
  </sheetViews>
  <sheetFormatPr defaultColWidth="8.85546875" defaultRowHeight="14.45"/>
  <cols>
    <col min="1" max="1" width="11.7109375" customWidth="1"/>
    <col min="3" max="3" width="18" customWidth="1"/>
    <col min="4" max="4" width="12.42578125" customWidth="1"/>
    <col min="5" max="5" width="10.7109375" customWidth="1"/>
    <col min="7" max="7" width="10.42578125" customWidth="1"/>
    <col min="12" max="12" width="31.85546875" bestFit="1" customWidth="1"/>
    <col min="13" max="13" width="11.85546875" customWidth="1"/>
    <col min="14" max="14" width="10.85546875" customWidth="1"/>
    <col min="17" max="17" width="10.85546875" bestFit="1" customWidth="1"/>
    <col min="18" max="18" width="11.7109375" bestFit="1" customWidth="1"/>
    <col min="19" max="19" width="18" bestFit="1" customWidth="1"/>
    <col min="20" max="20" width="12.140625" customWidth="1"/>
    <col min="21" max="21" width="13.28515625" customWidth="1"/>
    <col min="22" max="22" width="10.140625" customWidth="1"/>
    <col min="23" max="23" width="13.42578125" customWidth="1"/>
    <col min="24" max="24" width="9.42578125" customWidth="1"/>
  </cols>
  <sheetData>
    <row r="1" spans="1:19" s="1" customFormat="1" ht="26.1">
      <c r="A1" s="2" t="s">
        <v>0</v>
      </c>
    </row>
    <row r="2" spans="1:19" ht="80.25" customHeight="1"/>
    <row r="3" spans="1:19" ht="51.75" customHeight="1">
      <c r="S3" s="3"/>
    </row>
    <row r="4" spans="1:19">
      <c r="S4" s="3"/>
    </row>
    <row r="5" spans="1:19">
      <c r="S5" s="3"/>
    </row>
    <row r="6" spans="1:19">
      <c r="S6" s="3"/>
    </row>
    <row r="7" spans="1:19">
      <c r="S7" s="3"/>
    </row>
    <row r="8" spans="1:19">
      <c r="S8" s="5"/>
    </row>
    <row r="9" spans="1:19">
      <c r="S9" s="4"/>
    </row>
    <row r="10" spans="1:19">
      <c r="S10" s="4"/>
    </row>
    <row r="11" spans="1:19">
      <c r="S11" s="4"/>
    </row>
    <row r="12" spans="1:19">
      <c r="S12" s="4"/>
    </row>
    <row r="13" spans="1:19">
      <c r="S13" s="4"/>
    </row>
    <row r="14" spans="1:19">
      <c r="S14" s="4"/>
    </row>
    <row r="15" spans="1:19">
      <c r="S15" s="4"/>
    </row>
    <row r="16" spans="1:19">
      <c r="S16" s="3"/>
    </row>
    <row r="17" spans="2:32">
      <c r="S17" s="3"/>
    </row>
    <row r="18" spans="2:32">
      <c r="S18" s="3"/>
    </row>
    <row r="19" spans="2:32">
      <c r="S19" s="3"/>
    </row>
    <row r="20" spans="2:32" ht="28.5" customHeight="1">
      <c r="R20" s="78"/>
      <c r="S20" s="78"/>
      <c r="T20" s="79"/>
      <c r="U20" s="79"/>
      <c r="V20" s="79"/>
      <c r="W20" s="79"/>
      <c r="X20" s="80"/>
    </row>
    <row r="21" spans="2:32" ht="30" customHeight="1">
      <c r="R21" s="78"/>
      <c r="S21" s="78"/>
      <c r="T21" s="81"/>
      <c r="U21" s="81"/>
      <c r="V21" s="81"/>
      <c r="W21" s="81"/>
      <c r="X21" s="82"/>
    </row>
    <row r="22" spans="2:32" ht="196.5" customHeight="1">
      <c r="R22" s="83"/>
      <c r="S22" s="84"/>
      <c r="T22" s="85"/>
      <c r="U22" s="85"/>
      <c r="V22" s="85"/>
      <c r="W22" s="85"/>
      <c r="X22" s="86"/>
    </row>
    <row r="23" spans="2:32" ht="15.75" thickBot="1">
      <c r="P23" s="274" t="s">
        <v>1</v>
      </c>
      <c r="Q23" s="274"/>
      <c r="R23" s="274"/>
      <c r="S23" s="274"/>
      <c r="T23" s="274"/>
      <c r="U23" s="274"/>
      <c r="V23" s="274"/>
      <c r="W23" s="274"/>
      <c r="X23" s="274"/>
      <c r="Y23" s="274"/>
    </row>
    <row r="24" spans="2:32" ht="27.75" customHeight="1">
      <c r="P24" s="279" t="s">
        <v>2</v>
      </c>
      <c r="Q24" s="283"/>
      <c r="R24" s="9" t="s">
        <v>3</v>
      </c>
      <c r="S24" s="9"/>
      <c r="T24" s="9"/>
      <c r="U24" s="10"/>
      <c r="V24" s="88"/>
      <c r="W24" s="88"/>
      <c r="Y24" s="90"/>
      <c r="Z24" s="90"/>
      <c r="AA24" s="90"/>
      <c r="AB24" s="90"/>
      <c r="AC24" s="90"/>
      <c r="AD24" s="90"/>
      <c r="AE24" s="90"/>
      <c r="AF24" s="90"/>
    </row>
    <row r="25" spans="2:32">
      <c r="P25" s="284"/>
      <c r="Q25" s="285"/>
      <c r="R25" s="7" t="s">
        <v>4</v>
      </c>
      <c r="S25" s="7" t="s">
        <v>5</v>
      </c>
      <c r="T25" s="7" t="s">
        <v>6</v>
      </c>
      <c r="U25" s="11" t="s">
        <v>7</v>
      </c>
      <c r="V25" s="91"/>
      <c r="W25" s="89"/>
      <c r="Y25" s="90"/>
      <c r="Z25" s="90"/>
      <c r="AA25" s="90"/>
      <c r="AB25" s="90"/>
      <c r="AC25" s="90"/>
      <c r="AD25" s="90"/>
      <c r="AE25" s="90"/>
      <c r="AF25" s="90"/>
    </row>
    <row r="26" spans="2:32" ht="15" thickBot="1">
      <c r="B26" s="23" t="s">
        <v>8</v>
      </c>
      <c r="P26" s="275" t="s">
        <v>9</v>
      </c>
      <c r="Q26" s="7" t="s">
        <v>10</v>
      </c>
      <c r="R26" s="8">
        <v>75</v>
      </c>
      <c r="S26" s="8"/>
      <c r="T26" s="8"/>
      <c r="U26" s="12"/>
      <c r="V26" s="100"/>
      <c r="W26" s="90"/>
      <c r="Y26" s="90"/>
      <c r="Z26" s="90"/>
      <c r="AA26" s="90"/>
      <c r="AB26" s="90"/>
      <c r="AC26" s="90"/>
      <c r="AD26" s="90"/>
      <c r="AE26" s="90"/>
      <c r="AF26" s="90"/>
    </row>
    <row r="27" spans="2:32">
      <c r="B27" s="279" t="s">
        <v>2</v>
      </c>
      <c r="C27" s="283"/>
      <c r="D27" s="9" t="s">
        <v>11</v>
      </c>
      <c r="E27" s="9"/>
      <c r="F27" s="9"/>
      <c r="G27" s="10"/>
      <c r="P27" s="275"/>
      <c r="Q27" s="7" t="s">
        <v>12</v>
      </c>
      <c r="R27" s="8">
        <v>5</v>
      </c>
      <c r="S27" s="8">
        <v>60</v>
      </c>
      <c r="T27" s="8">
        <v>60</v>
      </c>
      <c r="U27" s="12"/>
      <c r="V27" s="100"/>
      <c r="W27" s="90"/>
      <c r="Y27" s="90"/>
      <c r="Z27" s="90"/>
      <c r="AA27" s="90"/>
      <c r="AB27" s="90"/>
      <c r="AC27" s="90"/>
      <c r="AD27" s="90"/>
      <c r="AE27" s="90"/>
      <c r="AF27" s="90"/>
    </row>
    <row r="28" spans="2:32" ht="15" thickBot="1">
      <c r="B28" s="284"/>
      <c r="C28" s="285"/>
      <c r="D28" s="7" t="s">
        <v>13</v>
      </c>
      <c r="E28" s="7" t="s">
        <v>14</v>
      </c>
      <c r="F28" s="7" t="s">
        <v>15</v>
      </c>
      <c r="G28" s="11" t="s">
        <v>16</v>
      </c>
      <c r="H28" s="7"/>
      <c r="P28" s="276"/>
      <c r="Q28" s="13" t="s">
        <v>17</v>
      </c>
      <c r="R28" s="14"/>
      <c r="S28" s="14"/>
      <c r="T28" s="14">
        <v>15</v>
      </c>
      <c r="U28" s="15">
        <v>85</v>
      </c>
      <c r="V28" s="100"/>
      <c r="W28" s="7"/>
      <c r="X28" s="90"/>
      <c r="Y28" s="90"/>
      <c r="Z28" s="90"/>
      <c r="AA28" s="90"/>
      <c r="AB28" s="90"/>
      <c r="AC28" s="90"/>
      <c r="AD28" s="90"/>
      <c r="AE28" s="90"/>
      <c r="AF28" s="90"/>
    </row>
    <row r="29" spans="2:32">
      <c r="B29" s="275" t="s">
        <v>18</v>
      </c>
      <c r="C29" s="7" t="s">
        <v>19</v>
      </c>
      <c r="D29" s="8">
        <v>75</v>
      </c>
      <c r="E29" s="8"/>
      <c r="F29" s="8"/>
      <c r="G29" s="12"/>
      <c r="H29" s="76"/>
      <c r="P29" s="90"/>
      <c r="Q29" s="87"/>
      <c r="R29" s="98"/>
      <c r="S29" s="98"/>
      <c r="T29" s="98"/>
      <c r="U29" s="98"/>
      <c r="V29" s="99"/>
      <c r="W29" s="93"/>
      <c r="X29" s="92"/>
      <c r="Y29" s="90"/>
      <c r="Z29" s="90"/>
      <c r="AA29" s="90"/>
      <c r="AB29" s="90"/>
      <c r="AC29" s="90"/>
      <c r="AD29" s="90"/>
      <c r="AE29" s="90"/>
      <c r="AF29" s="90"/>
    </row>
    <row r="30" spans="2:32" ht="15" customHeight="1">
      <c r="B30" s="275"/>
      <c r="C30" s="7" t="s">
        <v>20</v>
      </c>
      <c r="D30" s="8">
        <v>5</v>
      </c>
      <c r="E30" s="8">
        <v>60</v>
      </c>
      <c r="F30" s="8">
        <v>60</v>
      </c>
      <c r="G30" s="12"/>
      <c r="H30" s="76"/>
      <c r="P30" s="286" t="s">
        <v>21</v>
      </c>
      <c r="Q30" s="286"/>
      <c r="R30" s="286"/>
      <c r="S30" s="286"/>
      <c r="T30" s="286"/>
      <c r="U30" s="286"/>
      <c r="V30" s="286"/>
      <c r="W30" s="286"/>
      <c r="X30" s="286"/>
      <c r="Y30" s="286"/>
      <c r="Z30" s="90"/>
      <c r="AA30" s="90"/>
      <c r="AB30" s="90"/>
      <c r="AC30" s="90"/>
      <c r="AD30" s="90"/>
      <c r="AE30" s="90"/>
      <c r="AF30" s="90"/>
    </row>
    <row r="31" spans="2:32" ht="15" thickBot="1">
      <c r="B31" s="276"/>
      <c r="C31" s="13" t="s">
        <v>22</v>
      </c>
      <c r="D31" s="14"/>
      <c r="E31" s="14"/>
      <c r="F31" s="14">
        <v>15</v>
      </c>
      <c r="G31" s="15">
        <v>85</v>
      </c>
      <c r="H31" s="76"/>
      <c r="P31" s="90"/>
      <c r="Q31" s="90"/>
      <c r="R31" s="94"/>
      <c r="S31" s="95"/>
      <c r="T31" s="88"/>
      <c r="U31" s="88"/>
      <c r="V31" s="88"/>
      <c r="W31" s="88"/>
      <c r="X31" s="89"/>
      <c r="Y31" s="90"/>
      <c r="Z31" s="90"/>
      <c r="AA31" s="90"/>
      <c r="AB31" s="90"/>
      <c r="AC31" s="90"/>
      <c r="AD31" s="90"/>
      <c r="AE31" s="90"/>
      <c r="AF31" s="90"/>
    </row>
    <row r="32" spans="2:32">
      <c r="B32" s="7"/>
      <c r="C32" s="8"/>
      <c r="D32" s="8"/>
      <c r="E32" s="8"/>
      <c r="F32" s="8"/>
      <c r="G32" s="8"/>
      <c r="P32" s="279" t="s">
        <v>23</v>
      </c>
      <c r="Q32" s="280"/>
      <c r="R32" s="116" t="s">
        <v>3</v>
      </c>
      <c r="S32" s="9"/>
      <c r="T32" s="9"/>
      <c r="U32" s="10"/>
      <c r="V32" s="88"/>
      <c r="W32" s="88"/>
      <c r="X32" s="89"/>
      <c r="Y32" s="90"/>
      <c r="Z32" s="90"/>
      <c r="AA32" s="90"/>
      <c r="AB32" s="90"/>
      <c r="AC32" s="90"/>
      <c r="AD32" s="90"/>
      <c r="AE32" s="90"/>
      <c r="AF32" s="90"/>
    </row>
    <row r="33" spans="2:32" ht="15" thickBot="1">
      <c r="B33" s="7"/>
      <c r="C33" s="8"/>
      <c r="D33" s="8"/>
      <c r="E33" s="8"/>
      <c r="F33" s="8"/>
      <c r="G33" s="6"/>
      <c r="P33" s="281"/>
      <c r="Q33" s="282"/>
      <c r="R33" s="117" t="s">
        <v>4</v>
      </c>
      <c r="S33" s="13" t="s">
        <v>5</v>
      </c>
      <c r="T33" s="13" t="s">
        <v>6</v>
      </c>
      <c r="U33" s="101" t="s">
        <v>7</v>
      </c>
      <c r="V33" s="88" t="s">
        <v>24</v>
      </c>
      <c r="W33" s="88"/>
      <c r="X33" s="91" t="s">
        <v>25</v>
      </c>
      <c r="Y33" s="90"/>
      <c r="Z33" s="90"/>
      <c r="AA33" s="90"/>
      <c r="AB33" s="90"/>
      <c r="AC33" s="90"/>
      <c r="AD33" s="90"/>
      <c r="AE33" s="90"/>
      <c r="AF33" s="90"/>
    </row>
    <row r="34" spans="2:32" ht="15" thickBot="1">
      <c r="B34" s="23" t="s">
        <v>26</v>
      </c>
      <c r="P34" s="277" t="s">
        <v>9</v>
      </c>
      <c r="Q34" s="77" t="s">
        <v>10</v>
      </c>
      <c r="R34" s="165">
        <v>24.82405584246559</v>
      </c>
      <c r="S34" s="165">
        <v>19.722677997544647</v>
      </c>
      <c r="T34" s="165">
        <v>11.159417968797495</v>
      </c>
      <c r="U34" s="166">
        <v>19.29378600967442</v>
      </c>
      <c r="V34" s="104">
        <f>SUM(R34:U34)</f>
        <v>74.999937818482152</v>
      </c>
      <c r="W34" s="97" t="s">
        <v>27</v>
      </c>
      <c r="X34" s="113">
        <f>SUM(R26:U26)</f>
        <v>75</v>
      </c>
      <c r="Y34" s="90"/>
      <c r="Z34" s="90"/>
      <c r="AA34" s="90"/>
      <c r="AB34" s="90"/>
      <c r="AC34" s="90"/>
      <c r="AD34" s="90"/>
      <c r="AE34" s="90"/>
      <c r="AF34" s="90"/>
    </row>
    <row r="35" spans="2:32">
      <c r="B35" s="279" t="s">
        <v>28</v>
      </c>
      <c r="C35" s="283"/>
      <c r="D35" s="9" t="s">
        <v>11</v>
      </c>
      <c r="E35" s="9"/>
      <c r="F35" s="9"/>
      <c r="G35" s="10"/>
      <c r="P35" s="275"/>
      <c r="Q35" s="11" t="s">
        <v>12</v>
      </c>
      <c r="R35" s="165">
        <v>55.175944142357672</v>
      </c>
      <c r="S35" s="165">
        <v>40.277321352647299</v>
      </c>
      <c r="T35" s="165">
        <v>2.2975723627468718</v>
      </c>
      <c r="U35" s="166">
        <v>27.249223481416557</v>
      </c>
      <c r="V35" s="105">
        <f t="shared" ref="V35:V36" si="0">SUM(R35:U35)</f>
        <v>125.00006133916841</v>
      </c>
      <c r="W35" s="97" t="s">
        <v>27</v>
      </c>
      <c r="X35" s="114">
        <f t="shared" ref="X35:X36" si="1">SUM(R27:U27)</f>
        <v>125</v>
      </c>
      <c r="Y35" s="90"/>
      <c r="Z35" s="90"/>
      <c r="AA35" s="90"/>
      <c r="AB35" s="90"/>
      <c r="AC35" s="90"/>
      <c r="AD35" s="90"/>
      <c r="AE35" s="90"/>
      <c r="AF35" s="90"/>
    </row>
    <row r="36" spans="2:32" ht="15" thickBot="1">
      <c r="B36" s="284"/>
      <c r="C36" s="285"/>
      <c r="D36" s="7" t="s">
        <v>13</v>
      </c>
      <c r="E36" s="7" t="s">
        <v>14</v>
      </c>
      <c r="F36" s="7" t="s">
        <v>15</v>
      </c>
      <c r="G36" s="11" t="s">
        <v>16</v>
      </c>
      <c r="P36" s="276"/>
      <c r="Q36" s="101" t="s">
        <v>17</v>
      </c>
      <c r="R36" s="167">
        <v>0</v>
      </c>
      <c r="S36" s="167">
        <v>0</v>
      </c>
      <c r="T36" s="167">
        <v>61.543009566414902</v>
      </c>
      <c r="U36" s="168">
        <v>38.456989885370312</v>
      </c>
      <c r="V36" s="106">
        <f t="shared" si="0"/>
        <v>99.999999451785214</v>
      </c>
      <c r="W36" s="97" t="s">
        <v>27</v>
      </c>
      <c r="X36" s="115">
        <f t="shared" si="1"/>
        <v>100</v>
      </c>
      <c r="Y36" s="90"/>
      <c r="Z36" s="90"/>
      <c r="AA36" s="90"/>
      <c r="AB36" s="90"/>
      <c r="AC36" s="90"/>
      <c r="AD36" s="90"/>
      <c r="AE36" s="90"/>
      <c r="AF36" s="90"/>
    </row>
    <row r="37" spans="2:32" ht="15" thickBot="1">
      <c r="B37" s="275" t="s">
        <v>18</v>
      </c>
      <c r="C37" s="7" t="s">
        <v>19</v>
      </c>
      <c r="D37" s="8">
        <v>1339</v>
      </c>
      <c r="E37" s="8">
        <v>1481</v>
      </c>
      <c r="F37" s="8">
        <v>1887</v>
      </c>
      <c r="G37" s="12">
        <v>2502</v>
      </c>
      <c r="P37" s="90"/>
      <c r="Q37" s="90" t="s">
        <v>29</v>
      </c>
      <c r="R37" s="107">
        <f>SUM(R34:R36)</f>
        <v>79.999999984823262</v>
      </c>
      <c r="S37" s="108">
        <f t="shared" ref="S37:U37" si="2">SUM(S34:S36)</f>
        <v>59.999999350191942</v>
      </c>
      <c r="T37" s="108">
        <f t="shared" si="2"/>
        <v>74.99999989795927</v>
      </c>
      <c r="U37" s="109">
        <f t="shared" si="2"/>
        <v>84.99999937646129</v>
      </c>
      <c r="V37" s="35"/>
      <c r="W37" s="35"/>
      <c r="X37" s="35"/>
      <c r="Y37" s="90"/>
      <c r="Z37" s="90"/>
      <c r="AA37" s="90"/>
      <c r="AB37" s="90"/>
      <c r="AC37" s="90"/>
      <c r="AD37" s="90"/>
      <c r="AE37" s="90"/>
      <c r="AF37" s="90"/>
    </row>
    <row r="38" spans="2:32" ht="15" thickBot="1">
      <c r="B38" s="275"/>
      <c r="C38" s="7" t="s">
        <v>20</v>
      </c>
      <c r="D38" s="8">
        <v>1016</v>
      </c>
      <c r="E38" s="8">
        <v>1201</v>
      </c>
      <c r="F38" s="8">
        <v>1991</v>
      </c>
      <c r="G38" s="12">
        <v>2283</v>
      </c>
      <c r="P38" s="90"/>
      <c r="Q38" s="90"/>
      <c r="R38" s="96" t="s">
        <v>30</v>
      </c>
      <c r="S38" s="96" t="s">
        <v>30</v>
      </c>
      <c r="T38" s="96" t="s">
        <v>30</v>
      </c>
      <c r="U38" s="96" t="s">
        <v>30</v>
      </c>
      <c r="V38" s="35"/>
      <c r="W38" s="35"/>
      <c r="X38" s="35"/>
      <c r="Y38" s="90"/>
      <c r="Z38" s="90"/>
      <c r="AA38" s="90"/>
      <c r="AB38" s="90"/>
      <c r="AC38" s="90"/>
      <c r="AD38" s="90"/>
      <c r="AE38" s="90"/>
      <c r="AF38" s="90"/>
    </row>
    <row r="39" spans="2:32" ht="15" thickBot="1">
      <c r="B39" s="276"/>
      <c r="C39" s="13" t="s">
        <v>22</v>
      </c>
      <c r="D39" s="14">
        <v>2872</v>
      </c>
      <c r="E39" s="14">
        <v>1968</v>
      </c>
      <c r="F39" s="14">
        <v>1120</v>
      </c>
      <c r="G39" s="15">
        <v>1977</v>
      </c>
      <c r="P39" s="90"/>
      <c r="Q39" s="87" t="s">
        <v>31</v>
      </c>
      <c r="R39" s="110">
        <f>SUM(R26:R28)</f>
        <v>80</v>
      </c>
      <c r="S39" s="111">
        <f>SUM(S26:S28)</f>
        <v>60</v>
      </c>
      <c r="T39" s="111">
        <f t="shared" ref="T39:U39" si="3">SUM(T26:T28)</f>
        <v>75</v>
      </c>
      <c r="U39" s="112">
        <f t="shared" si="3"/>
        <v>85</v>
      </c>
      <c r="V39" s="35"/>
      <c r="W39" s="35"/>
      <c r="X39" s="35"/>
      <c r="Y39" s="90"/>
      <c r="Z39" s="90"/>
      <c r="AA39" s="90"/>
      <c r="AB39" s="90"/>
      <c r="AC39" s="90"/>
      <c r="AD39" s="90"/>
      <c r="AE39" s="90"/>
      <c r="AF39" s="90"/>
    </row>
    <row r="40" spans="2:32" ht="15" thickBot="1">
      <c r="B40" s="7"/>
      <c r="C40" s="8"/>
      <c r="D40" s="8"/>
      <c r="E40" s="8"/>
      <c r="F40" s="8"/>
      <c r="P40" s="90"/>
      <c r="Q40" s="90"/>
      <c r="R40" s="90"/>
      <c r="S40" s="90"/>
      <c r="T40" s="90"/>
      <c r="U40" s="90"/>
      <c r="V40" s="90"/>
      <c r="X40" s="90"/>
      <c r="Y40" s="90"/>
      <c r="Z40" s="90"/>
      <c r="AA40" s="90"/>
      <c r="AB40" s="90"/>
      <c r="AC40" s="90"/>
      <c r="AD40" s="90"/>
      <c r="AE40" s="90"/>
      <c r="AF40" s="90"/>
    </row>
    <row r="41" spans="2:32" ht="15" thickBot="1">
      <c r="B41" s="24" t="s">
        <v>32</v>
      </c>
      <c r="L41" s="16" t="s">
        <v>33</v>
      </c>
      <c r="M41" s="17"/>
      <c r="N41" s="25"/>
      <c r="P41" s="279" t="s">
        <v>34</v>
      </c>
      <c r="Q41" s="280"/>
      <c r="R41" s="116" t="s">
        <v>3</v>
      </c>
      <c r="S41" s="9"/>
      <c r="T41" s="9"/>
      <c r="U41" s="10"/>
      <c r="V41" s="90"/>
      <c r="Y41" s="90"/>
      <c r="Z41" s="90"/>
      <c r="AA41" s="90"/>
      <c r="AB41" s="90"/>
      <c r="AC41" s="90"/>
      <c r="AD41" s="90"/>
      <c r="AE41" s="90"/>
      <c r="AF41" s="90"/>
    </row>
    <row r="42" spans="2:32" ht="15" thickBot="1">
      <c r="B42" s="16" t="s">
        <v>33</v>
      </c>
      <c r="C42" s="17"/>
      <c r="D42" s="25"/>
      <c r="L42" s="18" t="s">
        <v>35</v>
      </c>
      <c r="M42" s="20">
        <v>2E-3</v>
      </c>
      <c r="N42" s="19"/>
      <c r="P42" s="281"/>
      <c r="Q42" s="282"/>
      <c r="R42" s="117" t="s">
        <v>4</v>
      </c>
      <c r="S42" s="13" t="s">
        <v>5</v>
      </c>
      <c r="T42" s="13" t="s">
        <v>6</v>
      </c>
      <c r="U42" s="101" t="s">
        <v>7</v>
      </c>
      <c r="V42" s="90"/>
      <c r="Y42" s="90"/>
      <c r="Z42" s="90"/>
      <c r="AA42" s="90"/>
      <c r="AB42" s="90"/>
      <c r="AC42" s="90"/>
      <c r="AD42" s="90"/>
      <c r="AE42" s="90"/>
      <c r="AF42" s="90"/>
    </row>
    <row r="43" spans="2:32" ht="15" customHeight="1" thickBot="1">
      <c r="B43" s="18" t="s">
        <v>35</v>
      </c>
      <c r="C43" s="20">
        <v>2E-3</v>
      </c>
      <c r="D43" s="19"/>
      <c r="L43" s="21" t="s">
        <v>36</v>
      </c>
      <c r="M43" s="22">
        <v>0.34649999999999997</v>
      </c>
      <c r="N43" s="19"/>
      <c r="P43" s="277" t="s">
        <v>9</v>
      </c>
      <c r="Q43" s="77" t="s">
        <v>10</v>
      </c>
      <c r="R43" s="157">
        <f>$M$42*R34+$M$43</f>
        <v>0.39614811168493114</v>
      </c>
      <c r="S43" s="157">
        <f t="shared" ref="S43:U43" si="4">$M$42*S34+$M$43</f>
        <v>0.38594535599508928</v>
      </c>
      <c r="T43" s="157">
        <f t="shared" si="4"/>
        <v>0.36881883593759496</v>
      </c>
      <c r="U43" s="158">
        <f t="shared" si="4"/>
        <v>0.38508757201934884</v>
      </c>
      <c r="V43" s="90"/>
      <c r="Y43" s="90"/>
      <c r="Z43" s="90"/>
      <c r="AA43" s="90"/>
      <c r="AB43" s="90"/>
      <c r="AC43" s="90"/>
      <c r="AD43" s="90"/>
      <c r="AE43" s="90"/>
      <c r="AF43" s="90"/>
    </row>
    <row r="44" spans="2:32" ht="15.95" thickBot="1">
      <c r="B44" s="21" t="s">
        <v>36</v>
      </c>
      <c r="C44" s="22">
        <v>0.34649999999999997</v>
      </c>
      <c r="D44" s="19"/>
      <c r="P44" s="275"/>
      <c r="Q44" s="11" t="s">
        <v>12</v>
      </c>
      <c r="R44" s="157">
        <f t="shared" ref="R44:U45" si="5">$M$42*R35+$M$43</f>
        <v>0.45685188828471535</v>
      </c>
      <c r="S44" s="157">
        <f t="shared" si="5"/>
        <v>0.42705464270529458</v>
      </c>
      <c r="T44" s="157">
        <f t="shared" si="5"/>
        <v>0.35109514472549375</v>
      </c>
      <c r="U44" s="158">
        <f t="shared" si="5"/>
        <v>0.4009984469628331</v>
      </c>
      <c r="V44" s="90"/>
      <c r="X44" s="102"/>
      <c r="Y44" s="90"/>
      <c r="Z44" s="90"/>
      <c r="AA44" s="90"/>
      <c r="AB44" s="90"/>
      <c r="AC44" s="90"/>
      <c r="AD44" s="90"/>
      <c r="AE44" s="90"/>
      <c r="AF44" s="90"/>
    </row>
    <row r="45" spans="2:32" ht="15.95" thickBot="1">
      <c r="L45" s="118" t="s">
        <v>37</v>
      </c>
      <c r="P45" s="276"/>
      <c r="Q45" s="101" t="s">
        <v>17</v>
      </c>
      <c r="R45" s="159">
        <f t="shared" si="5"/>
        <v>0.34649999999999997</v>
      </c>
      <c r="S45" s="159">
        <f t="shared" si="5"/>
        <v>0.34649999999999997</v>
      </c>
      <c r="T45" s="159">
        <f t="shared" si="5"/>
        <v>0.46958601913282977</v>
      </c>
      <c r="U45" s="160">
        <f t="shared" si="5"/>
        <v>0.42341397977074058</v>
      </c>
      <c r="V45" s="90"/>
      <c r="W45" s="103" t="s">
        <v>38</v>
      </c>
      <c r="Y45" s="90"/>
      <c r="Z45" s="90"/>
      <c r="AA45" s="90"/>
      <c r="AB45" s="90"/>
      <c r="AC45" s="90"/>
      <c r="AD45" s="90"/>
      <c r="AE45" s="90"/>
      <c r="AF45" s="90"/>
    </row>
    <row r="46" spans="2:32" ht="15.95" thickBot="1">
      <c r="L46" s="119" t="s">
        <v>39</v>
      </c>
      <c r="P46" s="90"/>
      <c r="Q46" s="90"/>
      <c r="R46" s="90"/>
      <c r="S46" s="90"/>
      <c r="T46" s="90"/>
      <c r="U46" s="90"/>
      <c r="V46" s="90"/>
      <c r="W46" s="278">
        <f>SUMPRODUCT(R34:U36,R43:U45,R49:U51)</f>
        <v>188177.10576905325</v>
      </c>
      <c r="X46" s="278"/>
      <c r="Y46" s="278"/>
      <c r="Z46" s="90"/>
      <c r="AA46" s="90"/>
      <c r="AB46" s="90"/>
      <c r="AC46" s="90"/>
      <c r="AD46" s="90"/>
      <c r="AE46" s="90"/>
      <c r="AF46" s="90"/>
    </row>
    <row r="47" spans="2:32" ht="15.95" thickBot="1">
      <c r="L47" s="120" t="s">
        <v>40</v>
      </c>
      <c r="P47" s="279" t="s">
        <v>41</v>
      </c>
      <c r="Q47" s="280"/>
      <c r="R47" s="116" t="s">
        <v>3</v>
      </c>
      <c r="S47" s="9"/>
      <c r="T47" s="9"/>
      <c r="U47" s="10"/>
      <c r="V47" s="90"/>
      <c r="Y47" s="90"/>
      <c r="Z47" s="90"/>
      <c r="AA47" s="90"/>
      <c r="AB47" s="90"/>
      <c r="AC47" s="90"/>
      <c r="AD47" s="90"/>
      <c r="AE47" s="90"/>
      <c r="AF47" s="90"/>
    </row>
    <row r="48" spans="2:32" ht="15.95" thickBot="1">
      <c r="L48" s="121" t="s">
        <v>42</v>
      </c>
      <c r="P48" s="281"/>
      <c r="Q48" s="282"/>
      <c r="R48" s="117" t="s">
        <v>4</v>
      </c>
      <c r="S48" s="13" t="s">
        <v>5</v>
      </c>
      <c r="T48" s="13" t="s">
        <v>6</v>
      </c>
      <c r="U48" s="101" t="s">
        <v>7</v>
      </c>
      <c r="V48" s="90"/>
      <c r="W48" s="90"/>
      <c r="X48" s="90"/>
      <c r="Y48" s="90"/>
      <c r="Z48" s="90"/>
      <c r="AA48" s="90"/>
      <c r="AB48" s="90"/>
      <c r="AC48" s="90"/>
      <c r="AD48" s="90"/>
      <c r="AE48" s="90"/>
      <c r="AF48" s="90"/>
    </row>
    <row r="49" spans="16:32">
      <c r="P49" s="277" t="s">
        <v>9</v>
      </c>
      <c r="Q49" s="77" t="s">
        <v>10</v>
      </c>
      <c r="R49" s="161">
        <v>1339</v>
      </c>
      <c r="S49" s="161">
        <v>1481</v>
      </c>
      <c r="T49" s="161">
        <v>1887</v>
      </c>
      <c r="U49" s="162">
        <v>2502</v>
      </c>
      <c r="V49" s="90"/>
      <c r="W49" s="90"/>
      <c r="X49" s="90"/>
      <c r="Y49" s="90"/>
      <c r="Z49" s="90"/>
      <c r="AA49" s="90"/>
      <c r="AB49" s="90"/>
      <c r="AC49" s="90"/>
      <c r="AD49" s="90"/>
      <c r="AE49" s="90"/>
      <c r="AF49" s="90"/>
    </row>
    <row r="50" spans="16:32" ht="15" customHeight="1">
      <c r="P50" s="275"/>
      <c r="Q50" s="11" t="s">
        <v>12</v>
      </c>
      <c r="R50" s="161">
        <v>1016</v>
      </c>
      <c r="S50" s="161">
        <v>1201</v>
      </c>
      <c r="T50" s="161">
        <v>1991</v>
      </c>
      <c r="U50" s="162">
        <v>2283</v>
      </c>
      <c r="V50" s="90"/>
      <c r="W50" s="90"/>
      <c r="X50" s="90"/>
      <c r="Y50" s="90"/>
      <c r="Z50" s="90"/>
      <c r="AA50" s="90"/>
      <c r="AB50" s="90"/>
      <c r="AC50" s="90"/>
      <c r="AD50" s="90"/>
      <c r="AE50" s="90"/>
      <c r="AF50" s="90"/>
    </row>
    <row r="51" spans="16:32" ht="15" thickBot="1">
      <c r="P51" s="276"/>
      <c r="Q51" s="101" t="s">
        <v>17</v>
      </c>
      <c r="R51" s="163">
        <v>2872</v>
      </c>
      <c r="S51" s="163">
        <v>1968</v>
      </c>
      <c r="T51" s="163">
        <v>1120</v>
      </c>
      <c r="U51" s="164">
        <v>1977</v>
      </c>
      <c r="V51" s="90"/>
      <c r="W51" s="90"/>
      <c r="X51" s="90"/>
      <c r="Y51" s="90"/>
      <c r="Z51" s="90"/>
      <c r="AA51" s="90"/>
      <c r="AB51" s="90"/>
      <c r="AC51" s="90"/>
      <c r="AD51" s="90"/>
      <c r="AE51" s="90"/>
      <c r="AF51" s="90"/>
    </row>
    <row r="52" spans="16:32" ht="15" customHeight="1">
      <c r="P52" s="90"/>
      <c r="Q52" s="90"/>
      <c r="R52" s="90"/>
      <c r="S52" s="90"/>
      <c r="T52" s="90"/>
      <c r="U52" s="90"/>
      <c r="V52" s="90"/>
      <c r="W52" s="90"/>
      <c r="X52" s="90"/>
      <c r="Y52" s="90"/>
      <c r="Z52" s="90"/>
      <c r="AA52" s="90"/>
      <c r="AB52" s="90"/>
      <c r="AC52" s="90"/>
      <c r="AD52" s="90"/>
      <c r="AE52" s="90"/>
      <c r="AF52" s="90"/>
    </row>
    <row r="53" spans="16:32">
      <c r="P53" s="90"/>
      <c r="Q53" s="90"/>
      <c r="R53" s="90"/>
      <c r="S53" s="90"/>
      <c r="T53" s="90"/>
      <c r="U53" s="90"/>
      <c r="V53" s="90"/>
      <c r="W53" s="90"/>
      <c r="X53" s="90"/>
      <c r="Y53" s="90"/>
      <c r="Z53" s="90"/>
      <c r="AA53" s="90"/>
      <c r="AB53" s="90"/>
      <c r="AC53" s="90"/>
      <c r="AD53" s="90"/>
      <c r="AE53" s="90"/>
      <c r="AF53" s="90"/>
    </row>
    <row r="54" spans="16:32" ht="15.6">
      <c r="P54" s="286" t="s">
        <v>43</v>
      </c>
      <c r="Q54" s="286"/>
      <c r="R54" s="286"/>
      <c r="S54" s="286"/>
      <c r="T54" s="286"/>
      <c r="U54" s="286"/>
      <c r="V54" s="286"/>
      <c r="W54" s="286"/>
      <c r="X54" s="286"/>
      <c r="Y54" s="286"/>
      <c r="Z54" s="90"/>
      <c r="AA54" s="90"/>
      <c r="AB54" s="90"/>
      <c r="AC54" s="90"/>
      <c r="AD54" s="90"/>
      <c r="AE54" s="90"/>
      <c r="AF54" s="90"/>
    </row>
    <row r="55" spans="16:32" ht="15" thickBot="1">
      <c r="P55" s="90"/>
      <c r="Q55" s="90"/>
      <c r="R55" s="94"/>
      <c r="S55" s="95"/>
      <c r="T55" s="88"/>
      <c r="U55" s="88"/>
      <c r="V55" s="88"/>
      <c r="W55" s="88"/>
      <c r="X55" s="89"/>
      <c r="Y55" s="90"/>
      <c r="Z55" s="90"/>
      <c r="AA55" s="90"/>
      <c r="AB55" s="90"/>
      <c r="AC55" s="90"/>
      <c r="AD55" s="90"/>
      <c r="AE55" s="90"/>
      <c r="AF55" s="90"/>
    </row>
    <row r="56" spans="16:32">
      <c r="P56" s="279" t="s">
        <v>23</v>
      </c>
      <c r="Q56" s="283"/>
      <c r="R56" s="116" t="s">
        <v>3</v>
      </c>
      <c r="S56" s="9"/>
      <c r="T56" s="9"/>
      <c r="U56" s="10"/>
      <c r="V56" s="88"/>
      <c r="W56" s="88"/>
      <c r="X56" s="89"/>
      <c r="Y56" s="90"/>
      <c r="Z56" s="90"/>
      <c r="AA56" s="90"/>
      <c r="AB56" s="90"/>
      <c r="AC56" s="90"/>
      <c r="AD56" s="90"/>
      <c r="AE56" s="90"/>
      <c r="AF56" s="90"/>
    </row>
    <row r="57" spans="16:32" ht="15" thickBot="1">
      <c r="P57" s="284"/>
      <c r="Q57" s="285"/>
      <c r="R57" s="117" t="s">
        <v>4</v>
      </c>
      <c r="S57" s="13" t="s">
        <v>5</v>
      </c>
      <c r="T57" s="13" t="s">
        <v>6</v>
      </c>
      <c r="U57" s="101" t="s">
        <v>7</v>
      </c>
      <c r="V57" s="88" t="s">
        <v>24</v>
      </c>
      <c r="W57" s="88"/>
      <c r="X57" s="91" t="s">
        <v>25</v>
      </c>
      <c r="Y57" s="90"/>
      <c r="Z57" s="90"/>
      <c r="AA57" s="90"/>
      <c r="AB57" s="90"/>
      <c r="AC57" s="90"/>
      <c r="AD57" s="90"/>
      <c r="AE57" s="90"/>
      <c r="AF57" s="90"/>
    </row>
    <row r="58" spans="16:32">
      <c r="P58" s="277" t="s">
        <v>9</v>
      </c>
      <c r="Q58" s="77" t="s">
        <v>10</v>
      </c>
      <c r="R58" s="165">
        <v>25.006071515274989</v>
      </c>
      <c r="S58" s="165">
        <v>19.908342554418258</v>
      </c>
      <c r="T58" s="165">
        <v>10.708271308082056</v>
      </c>
      <c r="U58" s="166">
        <v>19.377314622224695</v>
      </c>
      <c r="V58" s="104">
        <f>SUM(R58:U58)</f>
        <v>75</v>
      </c>
      <c r="W58" s="97" t="s">
        <v>27</v>
      </c>
      <c r="X58" s="113">
        <f>SUM($R$26:$U$26)</f>
        <v>75</v>
      </c>
      <c r="Y58" s="90"/>
      <c r="Z58" s="90"/>
      <c r="AA58" s="90"/>
      <c r="AB58" s="90"/>
      <c r="AC58" s="90"/>
      <c r="AD58" s="90"/>
      <c r="AE58" s="90"/>
      <c r="AF58" s="90"/>
    </row>
    <row r="59" spans="16:32">
      <c r="P59" s="275"/>
      <c r="Q59" s="11" t="s">
        <v>12</v>
      </c>
      <c r="R59" s="165">
        <v>54.993928484725018</v>
      </c>
      <c r="S59" s="165">
        <v>40.091657445581731</v>
      </c>
      <c r="T59" s="165">
        <v>2.8168456239245718</v>
      </c>
      <c r="U59" s="166">
        <v>27.09756844576868</v>
      </c>
      <c r="V59" s="105">
        <f t="shared" ref="V59:V60" si="6">SUM(R59:U59)</f>
        <v>125</v>
      </c>
      <c r="W59" s="97" t="s">
        <v>27</v>
      </c>
      <c r="X59" s="114">
        <f>SUM(R27:U27)</f>
        <v>125</v>
      </c>
      <c r="Y59" s="90"/>
      <c r="Z59" s="90"/>
      <c r="AA59" s="90"/>
      <c r="AB59" s="90"/>
      <c r="AC59" s="90"/>
      <c r="AD59" s="90"/>
      <c r="AE59" s="90"/>
      <c r="AF59" s="90"/>
    </row>
    <row r="60" spans="16:32" ht="15" thickBot="1">
      <c r="P60" s="276"/>
      <c r="Q60" s="101" t="s">
        <v>17</v>
      </c>
      <c r="R60" s="167">
        <v>0</v>
      </c>
      <c r="S60" s="167">
        <v>0</v>
      </c>
      <c r="T60" s="167">
        <v>61.474883067993389</v>
      </c>
      <c r="U60" s="168">
        <v>38.525116932006611</v>
      </c>
      <c r="V60" s="106">
        <f t="shared" si="6"/>
        <v>100</v>
      </c>
      <c r="W60" s="97" t="s">
        <v>27</v>
      </c>
      <c r="X60" s="115">
        <f>SUM(R28:U28)</f>
        <v>100</v>
      </c>
      <c r="Y60" s="90"/>
      <c r="Z60" s="90"/>
      <c r="AA60" s="90"/>
      <c r="AB60" s="90"/>
      <c r="AC60" s="90"/>
      <c r="AD60" s="90"/>
      <c r="AE60" s="90"/>
      <c r="AF60" s="90"/>
    </row>
    <row r="61" spans="16:32" ht="15" thickBot="1">
      <c r="P61" s="90"/>
      <c r="Q61" s="90" t="s">
        <v>29</v>
      </c>
      <c r="R61" s="107">
        <f>SUM(R58:R60)</f>
        <v>80</v>
      </c>
      <c r="S61" s="108">
        <f t="shared" ref="S61" si="7">SUM(S58:S60)</f>
        <v>59.999999999999986</v>
      </c>
      <c r="T61" s="108">
        <f t="shared" ref="T61" si="8">SUM(T58:T60)</f>
        <v>75.000000000000014</v>
      </c>
      <c r="U61" s="109">
        <f t="shared" ref="U61" si="9">SUM(U58:U60)</f>
        <v>84.999999999999986</v>
      </c>
      <c r="V61" s="35"/>
      <c r="W61" s="35"/>
      <c r="X61" s="35"/>
      <c r="Y61" s="90"/>
      <c r="Z61" s="90"/>
      <c r="AA61" s="90"/>
      <c r="AB61" s="90"/>
      <c r="AC61" s="90"/>
      <c r="AD61" s="90"/>
      <c r="AE61" s="90"/>
      <c r="AF61" s="90"/>
    </row>
    <row r="62" spans="16:32" ht="15" thickBot="1">
      <c r="P62" s="90"/>
      <c r="Q62" s="90"/>
      <c r="R62" s="96" t="s">
        <v>30</v>
      </c>
      <c r="S62" s="96" t="s">
        <v>30</v>
      </c>
      <c r="T62" s="96" t="s">
        <v>30</v>
      </c>
      <c r="U62" s="96" t="s">
        <v>30</v>
      </c>
      <c r="V62" s="35"/>
      <c r="W62" s="35"/>
      <c r="X62" s="35"/>
      <c r="Y62" s="90"/>
      <c r="Z62" s="90"/>
      <c r="AA62" s="90"/>
      <c r="AB62" s="90"/>
      <c r="AC62" s="90"/>
      <c r="AD62" s="90"/>
      <c r="AE62" s="90"/>
      <c r="AF62" s="90"/>
    </row>
    <row r="63" spans="16:32" ht="15" thickBot="1">
      <c r="P63" s="90"/>
      <c r="Q63" s="87" t="s">
        <v>31</v>
      </c>
      <c r="R63" s="110">
        <f>SUM(R26:R28)</f>
        <v>80</v>
      </c>
      <c r="S63" s="111">
        <f t="shared" ref="S63:U63" si="10">SUM(S26:S28)</f>
        <v>60</v>
      </c>
      <c r="T63" s="111">
        <f t="shared" si="10"/>
        <v>75</v>
      </c>
      <c r="U63" s="112">
        <f t="shared" si="10"/>
        <v>85</v>
      </c>
      <c r="V63" s="35"/>
      <c r="W63" s="35"/>
      <c r="X63" s="35"/>
      <c r="Y63" s="90"/>
      <c r="Z63" s="90"/>
      <c r="AA63" s="90"/>
      <c r="AB63" s="90"/>
      <c r="AC63" s="90"/>
      <c r="AD63" s="90"/>
      <c r="AE63" s="90"/>
      <c r="AF63" s="90"/>
    </row>
    <row r="64" spans="16:32" ht="15" thickBot="1">
      <c r="P64" s="90"/>
      <c r="Q64" s="90"/>
      <c r="R64" s="90"/>
      <c r="S64" s="90"/>
      <c r="T64" s="90"/>
      <c r="U64" s="90"/>
      <c r="V64" s="90"/>
      <c r="X64" s="90"/>
      <c r="Y64" s="90"/>
      <c r="Z64" s="90"/>
      <c r="AA64" s="90"/>
      <c r="AB64" s="90"/>
      <c r="AC64" s="90"/>
      <c r="AD64" s="90"/>
      <c r="AE64" s="90"/>
      <c r="AF64" s="90"/>
    </row>
    <row r="65" spans="16:32">
      <c r="P65" s="279" t="s">
        <v>34</v>
      </c>
      <c r="Q65" s="280"/>
      <c r="R65" s="116" t="s">
        <v>3</v>
      </c>
      <c r="S65" s="9"/>
      <c r="T65" s="9"/>
      <c r="U65" s="10"/>
      <c r="V65" s="90"/>
      <c r="Y65" s="90"/>
      <c r="Z65" s="90"/>
      <c r="AA65" s="90"/>
      <c r="AB65" s="90"/>
      <c r="AC65" s="90"/>
      <c r="AD65" s="90"/>
      <c r="AE65" s="90"/>
      <c r="AF65" s="90"/>
    </row>
    <row r="66" spans="16:32" ht="15" thickBot="1">
      <c r="P66" s="281"/>
      <c r="Q66" s="282"/>
      <c r="R66" s="117" t="s">
        <v>4</v>
      </c>
      <c r="S66" s="13" t="s">
        <v>5</v>
      </c>
      <c r="T66" s="13" t="s">
        <v>6</v>
      </c>
      <c r="U66" s="101" t="s">
        <v>7</v>
      </c>
      <c r="V66" s="90"/>
      <c r="Y66" s="90"/>
      <c r="Z66" s="90"/>
      <c r="AA66" s="90"/>
      <c r="AB66" s="90"/>
      <c r="AC66" s="90"/>
      <c r="AD66" s="90"/>
      <c r="AE66" s="90"/>
      <c r="AF66" s="90"/>
    </row>
    <row r="67" spans="16:32">
      <c r="P67" s="277" t="s">
        <v>9</v>
      </c>
      <c r="Q67" s="77" t="s">
        <v>10</v>
      </c>
      <c r="R67" s="157">
        <f>$M$42*R58+$M$43</f>
        <v>0.39651214303054994</v>
      </c>
      <c r="S67" s="157">
        <f t="shared" ref="S67:U67" si="11">$M$42*S58+$M$43</f>
        <v>0.38631668510883649</v>
      </c>
      <c r="T67" s="157">
        <f t="shared" si="11"/>
        <v>0.36791654261616408</v>
      </c>
      <c r="U67" s="158">
        <f t="shared" si="11"/>
        <v>0.38525462924444936</v>
      </c>
      <c r="V67" s="90"/>
      <c r="Y67" s="90"/>
      <c r="Z67" s="90"/>
      <c r="AA67" s="90"/>
      <c r="AB67" s="90"/>
      <c r="AC67" s="90"/>
      <c r="AD67" s="90"/>
      <c r="AE67" s="90"/>
      <c r="AF67" s="90"/>
    </row>
    <row r="68" spans="16:32" ht="15.6">
      <c r="P68" s="275"/>
      <c r="Q68" s="11" t="s">
        <v>12</v>
      </c>
      <c r="R68" s="157">
        <f t="shared" ref="R68:U68" si="12">$M$42*R59+$M$43</f>
        <v>0.45648785696945005</v>
      </c>
      <c r="S68" s="157">
        <f t="shared" si="12"/>
        <v>0.42668331489116346</v>
      </c>
      <c r="T68" s="157">
        <f t="shared" si="12"/>
        <v>0.3521336912478491</v>
      </c>
      <c r="U68" s="158">
        <f t="shared" si="12"/>
        <v>0.40069513689153735</v>
      </c>
      <c r="V68" s="90"/>
      <c r="X68" s="102"/>
      <c r="Y68" s="90"/>
      <c r="Z68" s="90"/>
      <c r="AA68" s="90"/>
      <c r="AB68" s="90"/>
      <c r="AC68" s="90"/>
      <c r="AD68" s="90"/>
      <c r="AE68" s="90"/>
      <c r="AF68" s="90"/>
    </row>
    <row r="69" spans="16:32" ht="15.95" thickBot="1">
      <c r="P69" s="276"/>
      <c r="Q69" s="101" t="s">
        <v>17</v>
      </c>
      <c r="R69" s="159">
        <f t="shared" ref="R69:U69" si="13">$M$42*R60+$M$43</f>
        <v>0.34649999999999997</v>
      </c>
      <c r="S69" s="159">
        <f t="shared" si="13"/>
        <v>0.34649999999999997</v>
      </c>
      <c r="T69" s="159">
        <f t="shared" si="13"/>
        <v>0.46944976613598677</v>
      </c>
      <c r="U69" s="160">
        <f t="shared" si="13"/>
        <v>0.42355023386401319</v>
      </c>
      <c r="V69" s="90"/>
      <c r="W69" s="103" t="s">
        <v>38</v>
      </c>
      <c r="Y69" s="90"/>
      <c r="Z69" s="90"/>
      <c r="AA69" s="90"/>
      <c r="AB69" s="90"/>
      <c r="AC69" s="90"/>
      <c r="AD69" s="90"/>
      <c r="AE69" s="90"/>
      <c r="AF69" s="90"/>
    </row>
    <row r="70" spans="16:32" ht="15" thickBot="1">
      <c r="P70" s="90"/>
      <c r="Q70" s="90"/>
      <c r="R70" s="90"/>
      <c r="S70" s="90"/>
      <c r="T70" s="90"/>
      <c r="U70" s="90"/>
      <c r="V70" s="90"/>
      <c r="W70" s="278">
        <f>SUMPRODUCT(R58:U60,R67:U69,R73:U75)</f>
        <v>188174.75678584719</v>
      </c>
      <c r="X70" s="278"/>
      <c r="Y70" s="278"/>
      <c r="Z70" s="90"/>
      <c r="AA70" s="90"/>
      <c r="AB70" s="90"/>
      <c r="AC70" s="90"/>
      <c r="AD70" s="90"/>
      <c r="AE70" s="90"/>
      <c r="AF70" s="90"/>
    </row>
    <row r="71" spans="16:32">
      <c r="P71" s="279" t="s">
        <v>41</v>
      </c>
      <c r="Q71" s="280"/>
      <c r="R71" s="116" t="s">
        <v>3</v>
      </c>
      <c r="S71" s="9"/>
      <c r="T71" s="9"/>
      <c r="U71" s="10"/>
      <c r="V71" s="90"/>
      <c r="Y71" s="90"/>
      <c r="Z71" s="90"/>
      <c r="AA71" s="90"/>
      <c r="AB71" s="90"/>
      <c r="AC71" s="90"/>
      <c r="AD71" s="90"/>
      <c r="AE71" s="90"/>
      <c r="AF71" s="90"/>
    </row>
    <row r="72" spans="16:32" ht="15" thickBot="1">
      <c r="P72" s="281"/>
      <c r="Q72" s="282"/>
      <c r="R72" s="117" t="s">
        <v>4</v>
      </c>
      <c r="S72" s="13" t="s">
        <v>5</v>
      </c>
      <c r="T72" s="13" t="s">
        <v>6</v>
      </c>
      <c r="U72" s="101" t="s">
        <v>7</v>
      </c>
      <c r="V72" s="90"/>
      <c r="W72" s="90"/>
      <c r="X72" s="90"/>
      <c r="Y72" s="90"/>
      <c r="Z72" s="90"/>
      <c r="AA72" s="90"/>
      <c r="AB72" s="90"/>
      <c r="AC72" s="90"/>
      <c r="AD72" s="90"/>
      <c r="AE72" s="90"/>
      <c r="AF72" s="90"/>
    </row>
    <row r="73" spans="16:32">
      <c r="P73" s="277" t="s">
        <v>9</v>
      </c>
      <c r="Q73" s="77" t="s">
        <v>10</v>
      </c>
      <c r="R73" s="161">
        <v>1339</v>
      </c>
      <c r="S73" s="161">
        <v>1481</v>
      </c>
      <c r="T73" s="161">
        <v>1887</v>
      </c>
      <c r="U73" s="162">
        <v>2502</v>
      </c>
      <c r="V73" s="90"/>
      <c r="W73" s="90"/>
      <c r="X73" s="90"/>
      <c r="Y73" s="90"/>
      <c r="Z73" s="90"/>
      <c r="AA73" s="90"/>
      <c r="AB73" s="90"/>
      <c r="AC73" s="90"/>
      <c r="AD73" s="90"/>
      <c r="AE73" s="90"/>
      <c r="AF73" s="90"/>
    </row>
    <row r="74" spans="16:32">
      <c r="P74" s="275"/>
      <c r="Q74" s="11" t="s">
        <v>12</v>
      </c>
      <c r="R74" s="161">
        <v>1016</v>
      </c>
      <c r="S74" s="161">
        <v>1201</v>
      </c>
      <c r="T74" s="161">
        <v>1991</v>
      </c>
      <c r="U74" s="162">
        <v>2283</v>
      </c>
      <c r="V74" s="90"/>
      <c r="W74" s="90"/>
      <c r="X74" s="90"/>
      <c r="Y74" s="90"/>
      <c r="Z74" s="90"/>
      <c r="AA74" s="90"/>
      <c r="AB74" s="90"/>
      <c r="AC74" s="90"/>
      <c r="AD74" s="90"/>
      <c r="AE74" s="90"/>
      <c r="AF74" s="90"/>
    </row>
    <row r="75" spans="16:32" ht="15" thickBot="1">
      <c r="P75" s="276"/>
      <c r="Q75" s="101" t="s">
        <v>17</v>
      </c>
      <c r="R75" s="163">
        <v>2872</v>
      </c>
      <c r="S75" s="163">
        <v>1968</v>
      </c>
      <c r="T75" s="163">
        <v>1120</v>
      </c>
      <c r="U75" s="164">
        <v>1977</v>
      </c>
      <c r="V75" s="90"/>
      <c r="W75" s="90"/>
      <c r="X75" s="90"/>
      <c r="Y75" s="90"/>
      <c r="Z75" s="90"/>
      <c r="AA75" s="90"/>
      <c r="AB75" s="90"/>
      <c r="AC75" s="90"/>
      <c r="AD75" s="90"/>
      <c r="AE75" s="90"/>
      <c r="AF75" s="90"/>
    </row>
    <row r="76" spans="16:32">
      <c r="P76" s="90"/>
      <c r="Q76" s="90"/>
      <c r="R76" s="90"/>
      <c r="S76" s="90"/>
      <c r="T76" s="90"/>
      <c r="U76" s="90"/>
      <c r="V76" s="90"/>
      <c r="W76" s="90"/>
      <c r="X76" s="90"/>
      <c r="Y76" s="90"/>
      <c r="Z76" s="90"/>
      <c r="AA76" s="90"/>
      <c r="AB76" s="90"/>
      <c r="AC76" s="90"/>
      <c r="AD76" s="90"/>
      <c r="AE76" s="90"/>
      <c r="AF76" s="90"/>
    </row>
  </sheetData>
  <mergeCells count="23">
    <mergeCell ref="P73:P75"/>
    <mergeCell ref="P30:Y30"/>
    <mergeCell ref="P54:Y54"/>
    <mergeCell ref="W46:Y46"/>
    <mergeCell ref="P56:Q57"/>
    <mergeCell ref="P58:P60"/>
    <mergeCell ref="P65:Q66"/>
    <mergeCell ref="P47:Q48"/>
    <mergeCell ref="P49:P51"/>
    <mergeCell ref="P41:Q42"/>
    <mergeCell ref="P43:P45"/>
    <mergeCell ref="P23:Y23"/>
    <mergeCell ref="B29:B31"/>
    <mergeCell ref="P67:P69"/>
    <mergeCell ref="W70:Y70"/>
    <mergeCell ref="P71:Q72"/>
    <mergeCell ref="B37:B39"/>
    <mergeCell ref="B27:C28"/>
    <mergeCell ref="B35:C36"/>
    <mergeCell ref="P34:P36"/>
    <mergeCell ref="P24:Q25"/>
    <mergeCell ref="P26:P28"/>
    <mergeCell ref="P32:Q3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61"/>
  <sheetViews>
    <sheetView topLeftCell="A19" zoomScale="66" zoomScaleNormal="100" workbookViewId="0">
      <selection activeCell="J58" sqref="J58"/>
    </sheetView>
  </sheetViews>
  <sheetFormatPr defaultColWidth="8.85546875" defaultRowHeight="14.45"/>
  <cols>
    <col min="1" max="1" width="2.42578125" customWidth="1"/>
    <col min="2" max="2" width="5" customWidth="1"/>
    <col min="10" max="10" width="9.85546875" customWidth="1"/>
    <col min="11" max="11" width="9.85546875" bestFit="1" customWidth="1"/>
    <col min="12" max="12" width="12" bestFit="1" customWidth="1"/>
    <col min="14" max="14" width="43.85546875" bestFit="1" customWidth="1"/>
    <col min="18" max="18" width="11.42578125" customWidth="1"/>
    <col min="19" max="19" width="16" bestFit="1" customWidth="1"/>
    <col min="23" max="23" width="18.5703125" bestFit="1" customWidth="1"/>
    <col min="24" max="25" width="18.5703125" customWidth="1"/>
    <col min="26" max="26" width="12.5703125" bestFit="1" customWidth="1"/>
    <col min="27" max="27" width="13.85546875" customWidth="1"/>
    <col min="28" max="28" width="12.28515625" customWidth="1"/>
  </cols>
  <sheetData>
    <row r="1" spans="1:25" s="1" customFormat="1" ht="26.1">
      <c r="A1" s="2" t="str">
        <f>'Problem 2'!$A$1</f>
        <v>ISM-C1004 - Business Analytics 1 - Assignment 3 (Total 28 points)</v>
      </c>
      <c r="B1" s="2"/>
      <c r="X1" s="70"/>
      <c r="Y1" s="70"/>
    </row>
    <row r="2" spans="1:25" ht="54.75" customHeight="1"/>
    <row r="3" spans="1:25" ht="33.75" customHeight="1"/>
    <row r="24" spans="14:28" ht="15" thickBot="1"/>
    <row r="25" spans="14:28" ht="15.95" thickBot="1">
      <c r="N25" s="118" t="s">
        <v>37</v>
      </c>
    </row>
    <row r="26" spans="14:28" ht="15.95" thickBot="1">
      <c r="N26" s="119" t="s">
        <v>39</v>
      </c>
    </row>
    <row r="27" spans="14:28" ht="15.95" thickBot="1">
      <c r="N27" s="120" t="s">
        <v>40</v>
      </c>
    </row>
    <row r="28" spans="14:28" ht="15.95" thickBot="1">
      <c r="N28" s="121" t="s">
        <v>42</v>
      </c>
    </row>
    <row r="31" spans="14:28" ht="15.6">
      <c r="N31" s="274" t="s">
        <v>1</v>
      </c>
      <c r="O31" s="274"/>
      <c r="P31" s="274"/>
      <c r="Q31" s="274"/>
      <c r="R31" s="274"/>
      <c r="S31" s="274"/>
      <c r="T31" s="274"/>
      <c r="U31" s="274"/>
      <c r="V31" s="274"/>
      <c r="W31" s="274"/>
      <c r="X31" s="274"/>
      <c r="Y31" s="274"/>
      <c r="Z31" s="274"/>
      <c r="AA31" s="274"/>
      <c r="AB31" s="274"/>
    </row>
    <row r="33" spans="3:28" ht="15.6">
      <c r="N33" s="286" t="s">
        <v>44</v>
      </c>
      <c r="O33" s="286"/>
      <c r="P33" s="286"/>
      <c r="Q33" s="286"/>
      <c r="R33" s="286"/>
      <c r="S33" s="286"/>
      <c r="T33" s="286"/>
      <c r="U33" s="286"/>
      <c r="V33" s="286"/>
      <c r="W33" s="286"/>
      <c r="X33" s="286"/>
      <c r="Y33" s="286"/>
      <c r="Z33" s="286"/>
      <c r="AA33" s="286"/>
      <c r="AB33" s="286"/>
    </row>
    <row r="34" spans="3:28" ht="15" thickBot="1"/>
    <row r="35" spans="3:28" ht="15.75" customHeight="1">
      <c r="K35" s="36"/>
      <c r="L35" s="36"/>
      <c r="M35" s="36"/>
      <c r="N35" s="46"/>
      <c r="O35" s="135"/>
      <c r="P35" s="136"/>
      <c r="Q35" s="288" t="s">
        <v>45</v>
      </c>
      <c r="R35" s="288"/>
      <c r="S35" s="288"/>
      <c r="T35" s="288"/>
      <c r="U35" s="288"/>
      <c r="V35" s="289"/>
      <c r="W35" s="290" t="s">
        <v>46</v>
      </c>
      <c r="X35" s="147"/>
      <c r="Y35" s="147"/>
      <c r="AA35" s="292" t="s">
        <v>47</v>
      </c>
      <c r="AB35" s="292"/>
    </row>
    <row r="36" spans="3:28" ht="15" thickBot="1">
      <c r="K36" s="35"/>
      <c r="L36" s="35"/>
      <c r="M36" s="35"/>
      <c r="N36" s="49"/>
      <c r="O36" s="45" t="s">
        <v>48</v>
      </c>
      <c r="P36" s="22" t="s">
        <v>49</v>
      </c>
      <c r="Q36" s="43" t="s">
        <v>50</v>
      </c>
      <c r="R36" s="43" t="s">
        <v>51</v>
      </c>
      <c r="S36" s="43" t="s">
        <v>52</v>
      </c>
      <c r="T36" s="43" t="s">
        <v>53</v>
      </c>
      <c r="U36" s="43" t="s">
        <v>54</v>
      </c>
      <c r="V36" s="22" t="s">
        <v>55</v>
      </c>
      <c r="W36" s="291"/>
      <c r="X36" s="147"/>
      <c r="Y36" s="147"/>
      <c r="AA36" s="293">
        <v>5</v>
      </c>
      <c r="AB36" s="293"/>
    </row>
    <row r="37" spans="3:28">
      <c r="K37" s="35"/>
      <c r="L37" s="35"/>
      <c r="M37" s="35"/>
      <c r="N37" s="122" t="s">
        <v>56</v>
      </c>
      <c r="O37" s="123">
        <v>1</v>
      </c>
      <c r="P37" s="124">
        <v>2</v>
      </c>
      <c r="Q37" s="125">
        <v>3</v>
      </c>
      <c r="R37" s="125">
        <v>4</v>
      </c>
      <c r="S37" s="125">
        <v>5</v>
      </c>
      <c r="T37" s="125">
        <v>6</v>
      </c>
      <c r="U37" s="125">
        <v>7</v>
      </c>
      <c r="V37" s="124">
        <v>8</v>
      </c>
      <c r="W37" s="122">
        <v>0</v>
      </c>
      <c r="X37" s="125"/>
      <c r="Y37" s="125"/>
    </row>
    <row r="38" spans="3:28" ht="16.5">
      <c r="N38" s="122" t="s">
        <v>57</v>
      </c>
      <c r="O38" s="126">
        <v>204</v>
      </c>
      <c r="P38" s="127">
        <v>281</v>
      </c>
      <c r="Q38" s="3">
        <v>234</v>
      </c>
      <c r="R38" s="3">
        <v>224</v>
      </c>
      <c r="S38" s="3">
        <v>243</v>
      </c>
      <c r="T38" s="3">
        <v>189</v>
      </c>
      <c r="U38" s="3">
        <v>220</v>
      </c>
      <c r="V38" s="127">
        <v>128</v>
      </c>
      <c r="W38" s="141">
        <v>159.67659499820459</v>
      </c>
      <c r="X38" s="72"/>
      <c r="Y38" s="72"/>
      <c r="AA38" s="296" t="s">
        <v>58</v>
      </c>
      <c r="AB38" s="296"/>
    </row>
    <row r="39" spans="3:28" ht="17.100000000000001" thickBot="1">
      <c r="N39" s="128" t="s">
        <v>59</v>
      </c>
      <c r="O39" s="130">
        <v>25</v>
      </c>
      <c r="P39" s="131">
        <v>69</v>
      </c>
      <c r="Q39" s="129">
        <v>322</v>
      </c>
      <c r="R39" s="129">
        <v>220</v>
      </c>
      <c r="S39" s="129">
        <v>186</v>
      </c>
      <c r="T39" s="129">
        <v>185</v>
      </c>
      <c r="U39" s="129">
        <v>123</v>
      </c>
      <c r="V39" s="131">
        <v>72</v>
      </c>
      <c r="W39" s="142">
        <v>91.5992834853175</v>
      </c>
      <c r="X39" s="72"/>
      <c r="Y39" s="72"/>
      <c r="AA39" s="297">
        <f>AA36*SUMPRODUCT(Q40:V40,Q41:V41)</f>
        <v>705472.26045231463</v>
      </c>
      <c r="AB39" s="297"/>
    </row>
    <row r="40" spans="3:28" ht="15" thickBot="1">
      <c r="N40" s="133" t="s">
        <v>60</v>
      </c>
      <c r="O40" s="137"/>
      <c r="P40" s="134"/>
      <c r="Q40" s="139">
        <v>100</v>
      </c>
      <c r="R40" s="139">
        <v>200</v>
      </c>
      <c r="S40" s="139">
        <v>200</v>
      </c>
      <c r="T40" s="139">
        <v>200</v>
      </c>
      <c r="U40" s="139">
        <v>200</v>
      </c>
      <c r="V40" s="140">
        <v>800</v>
      </c>
    </row>
    <row r="41" spans="3:28" ht="17.100000000000001" thickBot="1">
      <c r="F41" s="36"/>
      <c r="G41" s="35"/>
      <c r="H41" s="35"/>
      <c r="N41" s="132" t="s">
        <v>61</v>
      </c>
      <c r="O41" s="241">
        <f>SQRT(($W$38-O38)^2 + ($W$39-O39)^2)</f>
        <v>80.000179947990532</v>
      </c>
      <c r="P41" s="215">
        <f t="shared" ref="P41:V41" si="0">SQRT(($W$38-P38)^2 + ($W$39-P39)^2)</f>
        <v>123.41027597116627</v>
      </c>
      <c r="Q41" s="242">
        <f t="shared" si="0"/>
        <v>242.09183939476355</v>
      </c>
      <c r="R41" s="242">
        <f t="shared" si="0"/>
        <v>143.61143559100319</v>
      </c>
      <c r="S41" s="242">
        <f t="shared" si="0"/>
        <v>125.91380027454764</v>
      </c>
      <c r="T41" s="242">
        <f t="shared" si="0"/>
        <v>97.895637933236856</v>
      </c>
      <c r="U41" s="242">
        <f t="shared" si="0"/>
        <v>68.006751051980785</v>
      </c>
      <c r="V41" s="215">
        <f t="shared" si="0"/>
        <v>37.249678976041118</v>
      </c>
    </row>
    <row r="42" spans="3:28">
      <c r="F42" s="36"/>
      <c r="G42" s="35"/>
      <c r="H42" s="35"/>
      <c r="O42" s="138"/>
    </row>
    <row r="43" spans="3:28">
      <c r="F43" s="36"/>
      <c r="G43" s="35"/>
      <c r="H43" s="35"/>
      <c r="N43" s="210" t="s">
        <v>62</v>
      </c>
      <c r="O43" s="243">
        <f>MIN(O41:P41)</f>
        <v>80.000179947990532</v>
      </c>
      <c r="P43" s="138" t="s">
        <v>27</v>
      </c>
      <c r="Q43" s="74">
        <v>80</v>
      </c>
    </row>
    <row r="44" spans="3:28">
      <c r="F44" s="36"/>
      <c r="G44" s="35"/>
      <c r="H44" s="35"/>
    </row>
    <row r="46" spans="3:28" ht="15.6">
      <c r="N46" s="286" t="s">
        <v>63</v>
      </c>
      <c r="O46" s="286"/>
      <c r="P46" s="286"/>
      <c r="Q46" s="286"/>
      <c r="R46" s="286"/>
      <c r="S46" s="286"/>
      <c r="T46" s="286"/>
      <c r="U46" s="286"/>
      <c r="V46" s="286"/>
      <c r="W46" s="286"/>
      <c r="X46" s="286"/>
      <c r="Y46" s="286"/>
      <c r="Z46" s="286"/>
      <c r="AA46" s="286"/>
      <c r="AB46" s="286"/>
    </row>
    <row r="47" spans="3:28" ht="15" thickBot="1"/>
    <row r="48" spans="3:28" ht="15" customHeight="1" thickBot="1">
      <c r="C48" s="50" t="s">
        <v>8</v>
      </c>
      <c r="N48" s="46"/>
      <c r="O48" s="135"/>
      <c r="P48" s="136"/>
      <c r="Q48" s="288" t="s">
        <v>45</v>
      </c>
      <c r="R48" s="288"/>
      <c r="S48" s="288"/>
      <c r="T48" s="288"/>
      <c r="U48" s="288"/>
      <c r="V48" s="289"/>
      <c r="W48" s="290" t="s">
        <v>46</v>
      </c>
      <c r="X48" s="147"/>
      <c r="Y48" s="147"/>
      <c r="AA48" s="292" t="s">
        <v>47</v>
      </c>
      <c r="AB48" s="292"/>
    </row>
    <row r="49" spans="3:28" ht="15" thickBot="1">
      <c r="C49" s="46"/>
      <c r="D49" s="42"/>
      <c r="E49" s="42"/>
      <c r="F49" s="287" t="s">
        <v>45</v>
      </c>
      <c r="G49" s="288"/>
      <c r="H49" s="288"/>
      <c r="I49" s="288"/>
      <c r="J49" s="288"/>
      <c r="K49" s="289"/>
      <c r="L49" s="294" t="s">
        <v>46</v>
      </c>
      <c r="N49" s="49"/>
      <c r="O49" s="45" t="s">
        <v>48</v>
      </c>
      <c r="P49" s="22" t="s">
        <v>49</v>
      </c>
      <c r="Q49" s="43" t="s">
        <v>50</v>
      </c>
      <c r="R49" s="43" t="s">
        <v>51</v>
      </c>
      <c r="S49" s="43" t="s">
        <v>52</v>
      </c>
      <c r="T49" s="43" t="s">
        <v>53</v>
      </c>
      <c r="U49" s="43" t="s">
        <v>54</v>
      </c>
      <c r="V49" s="22" t="s">
        <v>55</v>
      </c>
      <c r="W49" s="291"/>
      <c r="X49" s="147"/>
      <c r="AA49" s="293">
        <v>5</v>
      </c>
      <c r="AB49" s="293"/>
    </row>
    <row r="50" spans="3:28" ht="15" thickBot="1">
      <c r="C50" s="49"/>
      <c r="D50" s="43" t="s">
        <v>48</v>
      </c>
      <c r="E50" s="43" t="s">
        <v>49</v>
      </c>
      <c r="F50" s="45" t="s">
        <v>50</v>
      </c>
      <c r="G50" s="43" t="s">
        <v>51</v>
      </c>
      <c r="H50" s="43" t="s">
        <v>52</v>
      </c>
      <c r="I50" s="43" t="s">
        <v>53</v>
      </c>
      <c r="J50" s="43" t="s">
        <v>54</v>
      </c>
      <c r="K50" s="22" t="s">
        <v>55</v>
      </c>
      <c r="L50" s="295"/>
      <c r="N50" s="122" t="s">
        <v>56</v>
      </c>
      <c r="O50" s="123">
        <v>1</v>
      </c>
      <c r="P50" s="124">
        <v>2</v>
      </c>
      <c r="Q50" s="125">
        <v>3</v>
      </c>
      <c r="R50" s="125">
        <v>4</v>
      </c>
      <c r="S50" s="125">
        <v>5</v>
      </c>
      <c r="T50" s="125">
        <v>6</v>
      </c>
      <c r="U50" s="125">
        <v>7</v>
      </c>
      <c r="V50" s="124">
        <v>8</v>
      </c>
      <c r="W50" s="122">
        <v>0</v>
      </c>
      <c r="X50" s="125"/>
      <c r="Y50" s="147" t="s">
        <v>64</v>
      </c>
    </row>
    <row r="51" spans="3:28" ht="16.5">
      <c r="C51" s="47" t="s">
        <v>56</v>
      </c>
      <c r="D51" s="40">
        <v>1</v>
      </c>
      <c r="E51" s="40">
        <v>2</v>
      </c>
      <c r="F51" s="39">
        <v>3</v>
      </c>
      <c r="G51" s="40">
        <v>4</v>
      </c>
      <c r="H51" s="40">
        <v>5</v>
      </c>
      <c r="I51" s="40">
        <v>6</v>
      </c>
      <c r="J51" s="40">
        <v>7</v>
      </c>
      <c r="K51" s="41">
        <v>8</v>
      </c>
      <c r="L51" s="47">
        <v>0</v>
      </c>
      <c r="N51" s="122" t="s">
        <v>57</v>
      </c>
      <c r="O51" s="126">
        <v>204</v>
      </c>
      <c r="P51" s="127">
        <v>281</v>
      </c>
      <c r="Q51" s="3">
        <v>234</v>
      </c>
      <c r="R51" s="3">
        <v>224</v>
      </c>
      <c r="S51" s="3">
        <v>243</v>
      </c>
      <c r="T51" s="3">
        <v>189</v>
      </c>
      <c r="U51" s="3">
        <v>220</v>
      </c>
      <c r="V51" s="127">
        <v>128</v>
      </c>
      <c r="W51" s="141">
        <v>159.72137698012537</v>
      </c>
      <c r="X51" s="150" t="s">
        <v>27</v>
      </c>
      <c r="Y51" s="148">
        <v>350</v>
      </c>
      <c r="AA51" s="296" t="s">
        <v>58</v>
      </c>
      <c r="AB51" s="296"/>
    </row>
    <row r="52" spans="3:28" ht="17.100000000000001" thickBot="1">
      <c r="C52" s="47" t="s">
        <v>65</v>
      </c>
      <c r="D52" s="19">
        <v>204</v>
      </c>
      <c r="E52" s="19">
        <v>281</v>
      </c>
      <c r="F52" s="44">
        <v>234</v>
      </c>
      <c r="G52" s="19">
        <v>224</v>
      </c>
      <c r="H52" s="19">
        <v>243</v>
      </c>
      <c r="I52" s="19">
        <v>189</v>
      </c>
      <c r="J52" s="19">
        <v>220</v>
      </c>
      <c r="K52" s="20">
        <v>128</v>
      </c>
      <c r="L52" s="245">
        <v>159.68</v>
      </c>
      <c r="N52" s="128" t="s">
        <v>59</v>
      </c>
      <c r="O52" s="130">
        <v>25</v>
      </c>
      <c r="P52" s="131">
        <v>69</v>
      </c>
      <c r="Q52" s="129">
        <v>322</v>
      </c>
      <c r="R52" s="129">
        <v>220</v>
      </c>
      <c r="S52" s="129">
        <v>186</v>
      </c>
      <c r="T52" s="129">
        <v>185</v>
      </c>
      <c r="U52" s="129">
        <v>123</v>
      </c>
      <c r="V52" s="131">
        <v>72</v>
      </c>
      <c r="W52" s="142">
        <v>91.628686166574312</v>
      </c>
      <c r="X52" s="151" t="s">
        <v>27</v>
      </c>
      <c r="Y52" s="149">
        <v>350</v>
      </c>
      <c r="AA52" s="297">
        <f>AA49*SUMPRODUCT(Q53:V53,Q54:V54)</f>
        <v>705472.82565575023</v>
      </c>
      <c r="AB52" s="297"/>
    </row>
    <row r="53" spans="3:28" ht="15" thickBot="1">
      <c r="C53" s="48" t="s">
        <v>66</v>
      </c>
      <c r="D53" s="43">
        <v>25</v>
      </c>
      <c r="E53" s="43">
        <v>69</v>
      </c>
      <c r="F53" s="45">
        <v>322</v>
      </c>
      <c r="G53" s="43">
        <v>220</v>
      </c>
      <c r="H53" s="43">
        <v>186</v>
      </c>
      <c r="I53" s="43">
        <v>185</v>
      </c>
      <c r="J53" s="43">
        <v>123</v>
      </c>
      <c r="K53" s="22">
        <v>72</v>
      </c>
      <c r="L53" s="246">
        <v>91.6</v>
      </c>
      <c r="N53" s="133" t="s">
        <v>60</v>
      </c>
      <c r="O53" s="143"/>
      <c r="P53" s="144"/>
      <c r="Q53" s="145">
        <v>100</v>
      </c>
      <c r="R53" s="145">
        <v>200</v>
      </c>
      <c r="S53" s="145">
        <v>200</v>
      </c>
      <c r="T53" s="145">
        <v>200</v>
      </c>
      <c r="U53" s="145">
        <v>200</v>
      </c>
      <c r="V53" s="146">
        <v>800</v>
      </c>
      <c r="X53" s="71"/>
      <c r="Y53" s="73" t="s">
        <v>67</v>
      </c>
    </row>
    <row r="54" spans="3:28" ht="17.100000000000001" thickBot="1">
      <c r="N54" s="34" t="s">
        <v>61</v>
      </c>
      <c r="O54" s="153">
        <f t="shared" ref="O54:V54" si="1">SQRT(($W$51-O51)^2 + ($W$52-O52)^2)</f>
        <v>79.999864230009933</v>
      </c>
      <c r="P54" s="156">
        <f t="shared" si="1"/>
        <v>123.37164114666781</v>
      </c>
      <c r="Q54" s="155">
        <f t="shared" si="1"/>
        <v>242.05011066939707</v>
      </c>
      <c r="R54" s="155">
        <f t="shared" si="1"/>
        <v>143.5650918317229</v>
      </c>
      <c r="S54" s="155">
        <f t="shared" si="1"/>
        <v>125.86212268483841</v>
      </c>
      <c r="T54" s="155">
        <f t="shared" si="1"/>
        <v>97.854177289066229</v>
      </c>
      <c r="U54" s="155">
        <f t="shared" si="1"/>
        <v>67.95345263345672</v>
      </c>
      <c r="V54" s="154">
        <f t="shared" si="1"/>
        <v>37.303231470491852</v>
      </c>
      <c r="X54" s="75" t="s">
        <v>68</v>
      </c>
      <c r="Y54" s="148">
        <v>0</v>
      </c>
    </row>
    <row r="55" spans="3:28" ht="15" thickBot="1">
      <c r="O55" s="138"/>
      <c r="P55" s="138"/>
      <c r="X55" s="152" t="s">
        <v>68</v>
      </c>
      <c r="Y55" s="149">
        <v>0</v>
      </c>
    </row>
    <row r="56" spans="3:28">
      <c r="N56" s="210" t="s">
        <v>62</v>
      </c>
      <c r="O56" s="244">
        <f>MIN(O54:P54)</f>
        <v>79.999864230009933</v>
      </c>
      <c r="P56" s="138" t="s">
        <v>27</v>
      </c>
      <c r="Q56" s="74">
        <v>80</v>
      </c>
    </row>
    <row r="60" spans="3:28">
      <c r="T60" s="28"/>
      <c r="U60" s="3"/>
    </row>
    <row r="61" spans="3:28">
      <c r="T61" s="28"/>
      <c r="U61" s="3"/>
    </row>
  </sheetData>
  <mergeCells count="17">
    <mergeCell ref="AA51:AB51"/>
    <mergeCell ref="AA52:AB52"/>
    <mergeCell ref="Q48:V48"/>
    <mergeCell ref="W48:W49"/>
    <mergeCell ref="N31:AB31"/>
    <mergeCell ref="AA35:AB35"/>
    <mergeCell ref="AA38:AB38"/>
    <mergeCell ref="AA36:AB36"/>
    <mergeCell ref="AA39:AB39"/>
    <mergeCell ref="N33:AB33"/>
    <mergeCell ref="F49:K49"/>
    <mergeCell ref="Q35:V35"/>
    <mergeCell ref="W35:W36"/>
    <mergeCell ref="N46:AB46"/>
    <mergeCell ref="AA48:AB48"/>
    <mergeCell ref="AA49:AB49"/>
    <mergeCell ref="L49:L50"/>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59"/>
  <sheetViews>
    <sheetView topLeftCell="A8" zoomScale="39" zoomScaleNormal="115" workbookViewId="0">
      <selection activeCell="AN28" sqref="AN28"/>
    </sheetView>
  </sheetViews>
  <sheetFormatPr defaultColWidth="8.85546875" defaultRowHeight="14.45"/>
  <cols>
    <col min="1" max="1" width="2.42578125" customWidth="1"/>
    <col min="5" max="5" width="12.140625" customWidth="1"/>
    <col min="6" max="6" width="5.42578125" customWidth="1"/>
    <col min="9" max="9" width="10.28515625" customWidth="1"/>
    <col min="12" max="12" width="9.140625" customWidth="1"/>
    <col min="14" max="14" width="14.140625" bestFit="1" customWidth="1"/>
    <col min="15" max="15" width="45.140625" bestFit="1" customWidth="1"/>
    <col min="16" max="16" width="12.28515625" bestFit="1" customWidth="1"/>
    <col min="17" max="18" width="11.28515625" bestFit="1" customWidth="1"/>
    <col min="19" max="19" width="12.28515625" bestFit="1" customWidth="1"/>
    <col min="20" max="20" width="9.7109375" bestFit="1" customWidth="1"/>
    <col min="21" max="21" width="11.42578125" customWidth="1"/>
    <col min="22" max="22" width="9.85546875" bestFit="1" customWidth="1"/>
  </cols>
  <sheetData>
    <row r="1" spans="1:1" s="1" customFormat="1" ht="26.1">
      <c r="A1" s="2" t="str">
        <f>'Problem 2'!$A$1</f>
        <v>ISM-C1004 - Business Analytics 1 - Assignment 3 (Total 28 points)</v>
      </c>
    </row>
    <row r="3" spans="1:1" ht="83.25" customHeight="1"/>
    <row r="17" spans="15:19" ht="15.95" thickBot="1">
      <c r="O17" s="173" t="s">
        <v>69</v>
      </c>
    </row>
    <row r="18" spans="15:19" ht="15" thickBot="1">
      <c r="P18" s="298" t="s">
        <v>70</v>
      </c>
      <c r="Q18" s="299"/>
      <c r="R18" s="299"/>
      <c r="S18" s="300"/>
    </row>
    <row r="19" spans="15:19" ht="21" thickBot="1">
      <c r="O19" s="209" t="s">
        <v>71</v>
      </c>
      <c r="P19" s="133" t="s">
        <v>72</v>
      </c>
      <c r="Q19" s="133" t="s">
        <v>73</v>
      </c>
      <c r="R19" s="133" t="s">
        <v>74</v>
      </c>
      <c r="S19" s="133" t="s">
        <v>75</v>
      </c>
    </row>
    <row r="20" spans="15:19">
      <c r="O20" s="222">
        <v>0</v>
      </c>
      <c r="P20" s="263">
        <f>$P$38+$P$39*(EXP($P$40*O20)/(1+EXP($P$40*O20)))</f>
        <v>0</v>
      </c>
      <c r="Q20" s="263">
        <f>$Q$38+$Q$39*(EXP($Q$40*O20)/(1+EXP($Q$40*O20)))</f>
        <v>0</v>
      </c>
      <c r="R20" s="263">
        <f>$R$38+$R$39*(EXP($R$40*O20)/(1+EXP($R$40*O20)))</f>
        <v>0</v>
      </c>
      <c r="S20" s="223">
        <f>$S$38+$S$39*(EXP($S$40*O20)/(1+EXP($S$40*O20)))</f>
        <v>0</v>
      </c>
    </row>
    <row r="21" spans="15:19">
      <c r="O21" s="222">
        <v>10000</v>
      </c>
      <c r="P21" s="263">
        <f t="shared" ref="P21:P22" si="0">$P$38+$P$39*(EXP($P$40*O21)/(1+EXP($P$40*O21)))</f>
        <v>446.65510086995437</v>
      </c>
      <c r="Q21" s="263">
        <f>$Q$38+$Q$39*(EXP($Q$40*O21)/(1+EXP($Q$40*O21)))</f>
        <v>612.29665600927319</v>
      </c>
      <c r="R21" s="263">
        <f t="shared" ref="R21:R31" si="1">$R$38+$R$39*(EXP($R$40*O21)/(1+EXP($R$40*O21)))</f>
        <v>367.37799360556369</v>
      </c>
      <c r="S21" s="223">
        <f t="shared" ref="S21:S31" si="2">$S$38+$S$39*(EXP($S$40*O21)/(1+EXP($S$40*O21)))</f>
        <v>519.7054735039801</v>
      </c>
    </row>
    <row r="22" spans="15:19">
      <c r="O22" s="222">
        <v>20000</v>
      </c>
      <c r="P22" s="263">
        <f t="shared" si="0"/>
        <v>873.93783735477246</v>
      </c>
      <c r="Q22" s="263">
        <f>$Q$38+$Q$39*(EXP($Q$40*O22)/(1+EXP($Q$40*O22)))</f>
        <v>1155.2928931500246</v>
      </c>
      <c r="R22" s="263">
        <f t="shared" si="1"/>
        <v>693.17573589001449</v>
      </c>
      <c r="S22" s="223">
        <f t="shared" si="2"/>
        <v>1009.126633008997</v>
      </c>
    </row>
    <row r="23" spans="15:19">
      <c r="O23" s="222">
        <v>30000</v>
      </c>
      <c r="P23" s="263">
        <f t="shared" ref="P23:P31" si="3">$P$38+$P$39*(EXP($P$40*O23)/(1+EXP($P$40*O23)))</f>
        <v>1265.6970157500236</v>
      </c>
      <c r="Q23" s="263">
        <f t="shared" ref="Q23:Q31" si="4">$Q$38+$Q$39*(EXP($Q$40*O23)/(1+EXP($Q$40*O23)))</f>
        <v>1587.8723809682183</v>
      </c>
      <c r="R23" s="263">
        <f t="shared" si="1"/>
        <v>952.72342858093089</v>
      </c>
      <c r="S23" s="223">
        <f t="shared" si="2"/>
        <v>1444.6493950929244</v>
      </c>
    </row>
    <row r="24" spans="15:19">
      <c r="O24" s="222">
        <v>35000</v>
      </c>
      <c r="P24" s="263">
        <f t="shared" si="3"/>
        <v>1444.6493950929244</v>
      </c>
      <c r="Q24" s="263">
        <f t="shared" si="4"/>
        <v>1759.7640098415532</v>
      </c>
      <c r="R24" s="263">
        <f t="shared" si="1"/>
        <v>1055.8584059049317</v>
      </c>
      <c r="S24" s="223">
        <f t="shared" si="2"/>
        <v>1637.6535563804309</v>
      </c>
    </row>
    <row r="25" spans="15:19">
      <c r="O25" s="222">
        <v>40000</v>
      </c>
      <c r="P25" s="263">
        <f t="shared" si="3"/>
        <v>1611.1487009941056</v>
      </c>
      <c r="Q25" s="263">
        <f t="shared" si="4"/>
        <v>1903.9853898894125</v>
      </c>
      <c r="R25" s="263">
        <f t="shared" si="1"/>
        <v>1142.3912339336471</v>
      </c>
      <c r="S25" s="223">
        <f t="shared" si="2"/>
        <v>1813.1033313514899</v>
      </c>
    </row>
    <row r="26" spans="15:19">
      <c r="O26" s="222">
        <v>50000</v>
      </c>
      <c r="P26" s="263">
        <f t="shared" si="3"/>
        <v>1905.4468571618618</v>
      </c>
      <c r="Q26" s="263">
        <f t="shared" si="4"/>
        <v>2120.709099893782</v>
      </c>
      <c r="R26" s="263">
        <f t="shared" si="1"/>
        <v>1272.4254599362694</v>
      </c>
      <c r="S26" s="223">
        <f t="shared" si="2"/>
        <v>2111.7168118098625</v>
      </c>
    </row>
    <row r="27" spans="15:19">
      <c r="O27" s="222">
        <v>60000</v>
      </c>
      <c r="P27" s="263">
        <f t="shared" si="3"/>
        <v>2148.8936105970733</v>
      </c>
      <c r="Q27" s="263">
        <f t="shared" si="4"/>
        <v>2262.870634112166</v>
      </c>
      <c r="R27" s="263">
        <f t="shared" si="1"/>
        <v>1357.7223804672999</v>
      </c>
      <c r="S27" s="223">
        <f t="shared" si="2"/>
        <v>2345.419072826322</v>
      </c>
    </row>
    <row r="28" spans="15:19">
      <c r="O28" s="222">
        <v>70000</v>
      </c>
      <c r="P28" s="263">
        <f t="shared" si="3"/>
        <v>2345.419072826322</v>
      </c>
      <c r="Q28" s="263">
        <f t="shared" si="4"/>
        <v>2353.438846243218</v>
      </c>
      <c r="R28" s="263">
        <f t="shared" si="1"/>
        <v>1412.0633077459311</v>
      </c>
      <c r="S28" s="223">
        <f t="shared" si="2"/>
        <v>2523.3687048961292</v>
      </c>
    </row>
    <row r="29" spans="15:19">
      <c r="O29" s="222">
        <v>80000</v>
      </c>
      <c r="P29" s="263">
        <f t="shared" si="3"/>
        <v>2500.9638210364656</v>
      </c>
      <c r="Q29" s="263">
        <f t="shared" si="4"/>
        <v>2410.0689501895422</v>
      </c>
      <c r="R29" s="263">
        <f t="shared" si="1"/>
        <v>1446.0413701137254</v>
      </c>
      <c r="S29" s="223">
        <f t="shared" si="2"/>
        <v>2656.054944606788</v>
      </c>
    </row>
    <row r="30" spans="15:19">
      <c r="O30" s="222">
        <v>90000</v>
      </c>
      <c r="P30" s="263">
        <f t="shared" si="3"/>
        <v>2622.1598636580211</v>
      </c>
      <c r="Q30" s="263">
        <f t="shared" si="4"/>
        <v>2445.0652868470343</v>
      </c>
      <c r="R30" s="263">
        <f t="shared" si="1"/>
        <v>1467.0391721082206</v>
      </c>
      <c r="S30" s="223">
        <f t="shared" si="2"/>
        <v>2753.4523307972104</v>
      </c>
    </row>
    <row r="31" spans="15:19" ht="15" thickBot="1">
      <c r="O31" s="132">
        <v>100000</v>
      </c>
      <c r="P31" s="264">
        <f t="shared" si="3"/>
        <v>2715.4447609345998</v>
      </c>
      <c r="Q31" s="264">
        <f t="shared" si="4"/>
        <v>2466.5357453785755</v>
      </c>
      <c r="R31" s="264">
        <f t="shared" si="1"/>
        <v>1479.9214472271456</v>
      </c>
      <c r="S31" s="224">
        <f t="shared" si="2"/>
        <v>2824.1266154918621</v>
      </c>
    </row>
    <row r="34" spans="5:23" ht="15.6">
      <c r="O34" s="173" t="s">
        <v>76</v>
      </c>
    </row>
    <row r="35" spans="5:23" ht="15.95" thickBot="1">
      <c r="O35" s="172"/>
      <c r="P35" s="172"/>
      <c r="Q35" s="172"/>
      <c r="R35" s="172"/>
      <c r="S35" s="172"/>
      <c r="T35" s="172"/>
    </row>
    <row r="36" spans="5:23" ht="15.95" thickBot="1">
      <c r="O36" s="174"/>
      <c r="P36" s="169" t="s">
        <v>72</v>
      </c>
      <c r="Q36" s="170" t="s">
        <v>73</v>
      </c>
      <c r="R36" s="170" t="s">
        <v>74</v>
      </c>
      <c r="S36" s="171" t="s">
        <v>75</v>
      </c>
      <c r="T36" s="172"/>
    </row>
    <row r="37" spans="5:23" ht="15.95" thickBot="1">
      <c r="O37" s="175" t="s">
        <v>56</v>
      </c>
      <c r="P37" s="176">
        <v>1</v>
      </c>
      <c r="Q37" s="176">
        <v>2</v>
      </c>
      <c r="R37" s="176">
        <v>3</v>
      </c>
      <c r="S37" s="177">
        <v>4</v>
      </c>
      <c r="T37" s="172"/>
    </row>
    <row r="38" spans="5:23" ht="17.45">
      <c r="O38" s="178" t="s">
        <v>77</v>
      </c>
      <c r="P38" s="179">
        <v>-3000</v>
      </c>
      <c r="Q38" s="179">
        <v>-2500</v>
      </c>
      <c r="R38" s="179">
        <v>-1500</v>
      </c>
      <c r="S38" s="180">
        <v>-3000</v>
      </c>
      <c r="T38" s="172"/>
    </row>
    <row r="39" spans="5:23" ht="17.45">
      <c r="O39" s="181" t="s">
        <v>78</v>
      </c>
      <c r="P39" s="182">
        <v>6000</v>
      </c>
      <c r="Q39" s="182">
        <v>5000</v>
      </c>
      <c r="R39" s="182">
        <v>3000</v>
      </c>
      <c r="S39" s="183">
        <v>6000</v>
      </c>
      <c r="T39" s="172"/>
    </row>
    <row r="40" spans="5:23" ht="18" thickBot="1">
      <c r="O40" s="184" t="s">
        <v>79</v>
      </c>
      <c r="P40" s="185">
        <v>3.0000000000000001E-5</v>
      </c>
      <c r="Q40" s="185">
        <v>5.0000000000000002E-5</v>
      </c>
      <c r="R40" s="185">
        <v>5.0000000000000002E-5</v>
      </c>
      <c r="S40" s="186">
        <v>3.4999999999999997E-5</v>
      </c>
      <c r="T40" s="172"/>
      <c r="W40" s="36"/>
    </row>
    <row r="41" spans="5:23" ht="15.6">
      <c r="O41" s="172"/>
      <c r="P41" s="172"/>
      <c r="Q41" s="172"/>
      <c r="R41" s="172"/>
      <c r="S41" s="172"/>
      <c r="T41" s="172"/>
    </row>
    <row r="42" spans="5:23" ht="15.95" thickBot="1">
      <c r="O42" s="187" t="s">
        <v>80</v>
      </c>
      <c r="P42" s="172"/>
      <c r="Q42" s="172"/>
      <c r="R42" s="172"/>
      <c r="S42" s="172"/>
      <c r="T42" s="172"/>
    </row>
    <row r="43" spans="5:23" ht="21" thickBot="1">
      <c r="O43" s="188" t="s">
        <v>81</v>
      </c>
      <c r="P43" s="189">
        <v>45790.391594049339</v>
      </c>
      <c r="Q43" s="190">
        <v>37314.761051907342</v>
      </c>
      <c r="R43" s="190">
        <v>20691.540994259405</v>
      </c>
      <c r="S43" s="191">
        <v>46203.306359783892</v>
      </c>
      <c r="T43" s="172"/>
    </row>
    <row r="44" spans="5:23" ht="15.6">
      <c r="O44" s="174"/>
      <c r="P44" s="172"/>
      <c r="Q44" s="172"/>
      <c r="R44" s="172"/>
      <c r="S44" s="172"/>
      <c r="T44" s="172"/>
    </row>
    <row r="45" spans="5:23" ht="15.95" thickBot="1">
      <c r="O45" s="187" t="s">
        <v>82</v>
      </c>
      <c r="P45" s="172"/>
      <c r="Q45" s="172"/>
      <c r="R45" s="172"/>
      <c r="S45" s="172"/>
      <c r="T45" s="172"/>
      <c r="U45" s="102" t="s">
        <v>83</v>
      </c>
    </row>
    <row r="46" spans="5:23" ht="21" thickBot="1">
      <c r="O46" s="188" t="s">
        <v>84</v>
      </c>
      <c r="P46" s="192">
        <f>P38+P39*(EXP(P43*P40) / (1 + EXP(P43*P40)))</f>
        <v>1787.8750822579987</v>
      </c>
      <c r="Q46" s="193">
        <f>Q38+Q39*(EXP(Q43*Q40) / (1 + EXP(Q43*Q40)))</f>
        <v>1829.8218199353842</v>
      </c>
      <c r="R46" s="193">
        <f>R38+R39*(EXP(R43*R40) / (1 + EXP(R43*R40)))</f>
        <v>713.4068689748101</v>
      </c>
      <c r="S46" s="194">
        <f>S38+S39*(EXP(S43*S40) / (1 + EXP(S43*S40)))</f>
        <v>2006.3818110042002</v>
      </c>
      <c r="T46" s="174"/>
      <c r="U46" s="208">
        <f>SUM(P46:S46)</f>
        <v>6337.4855821723932</v>
      </c>
      <c r="V46" s="28"/>
    </row>
    <row r="47" spans="5:23" ht="16.5">
      <c r="E47" s="63"/>
      <c r="F47" s="64" t="s">
        <v>56</v>
      </c>
      <c r="G47" s="64" t="s">
        <v>85</v>
      </c>
      <c r="H47" s="64" t="s">
        <v>86</v>
      </c>
      <c r="I47" s="65" t="s">
        <v>87</v>
      </c>
      <c r="O47" s="174"/>
      <c r="P47" s="174"/>
      <c r="Q47" s="174"/>
      <c r="R47" s="174"/>
      <c r="S47" s="174"/>
      <c r="T47" s="174"/>
      <c r="U47" s="28"/>
      <c r="V47" s="28"/>
    </row>
    <row r="48" spans="5:23" ht="15.95" thickBot="1">
      <c r="E48" s="66" t="s">
        <v>72</v>
      </c>
      <c r="F48" s="28">
        <v>1</v>
      </c>
      <c r="G48" s="28">
        <v>-3000</v>
      </c>
      <c r="H48" s="28">
        <v>6000</v>
      </c>
      <c r="I48" s="67">
        <v>3.0000000000000001E-5</v>
      </c>
      <c r="O48" s="187" t="s">
        <v>88</v>
      </c>
      <c r="P48" s="174"/>
      <c r="Q48" s="174"/>
      <c r="R48" s="174"/>
      <c r="S48" s="174"/>
      <c r="T48" s="174"/>
      <c r="U48" s="28"/>
      <c r="V48" s="28"/>
    </row>
    <row r="49" spans="5:22" ht="15.6">
      <c r="E49" s="66" t="s">
        <v>73</v>
      </c>
      <c r="F49" s="28">
        <v>2</v>
      </c>
      <c r="G49" s="28">
        <v>-2500</v>
      </c>
      <c r="H49" s="28">
        <v>5000</v>
      </c>
      <c r="I49" s="67">
        <v>5.0000000000000002E-5</v>
      </c>
      <c r="N49" s="207" t="s">
        <v>89</v>
      </c>
      <c r="O49" s="195" t="s">
        <v>90</v>
      </c>
      <c r="P49" s="196">
        <v>1</v>
      </c>
      <c r="Q49" s="179">
        <v>1</v>
      </c>
      <c r="R49" s="179">
        <v>1</v>
      </c>
      <c r="S49" s="180">
        <v>1</v>
      </c>
      <c r="T49" s="197">
        <f>SUMPRODUCT($P$43:$S$43,P49:S49)</f>
        <v>149999.99999999997</v>
      </c>
      <c r="U49" s="174" t="s">
        <v>27</v>
      </c>
      <c r="V49" s="204">
        <v>150000</v>
      </c>
    </row>
    <row r="50" spans="5:22" ht="15.6">
      <c r="E50" s="66" t="s">
        <v>74</v>
      </c>
      <c r="F50" s="28">
        <v>3</v>
      </c>
      <c r="G50" s="28">
        <v>-1500</v>
      </c>
      <c r="H50" s="28">
        <v>3000</v>
      </c>
      <c r="I50" s="67">
        <v>5.0000000000000002E-5</v>
      </c>
      <c r="N50" s="207" t="s">
        <v>91</v>
      </c>
      <c r="O50" s="198" t="s">
        <v>92</v>
      </c>
      <c r="P50" s="199">
        <v>-1</v>
      </c>
      <c r="Q50" s="182">
        <v>1</v>
      </c>
      <c r="R50" s="182">
        <v>-1</v>
      </c>
      <c r="S50" s="183">
        <v>1</v>
      </c>
      <c r="T50" s="200">
        <f t="shared" ref="T50:T51" si="5">SUMPRODUCT($P$43:$S$43,P50:S50)</f>
        <v>17036.13482338249</v>
      </c>
      <c r="U50" s="174" t="s">
        <v>68</v>
      </c>
      <c r="V50" s="205">
        <v>0</v>
      </c>
    </row>
    <row r="51" spans="5:22" ht="15.95" thickBot="1">
      <c r="E51" s="68" t="s">
        <v>75</v>
      </c>
      <c r="F51" s="62">
        <v>4</v>
      </c>
      <c r="G51" s="62">
        <v>-3000</v>
      </c>
      <c r="H51" s="62">
        <v>6000</v>
      </c>
      <c r="I51" s="69">
        <v>3.4999999999999997E-5</v>
      </c>
      <c r="N51" s="207" t="s">
        <v>93</v>
      </c>
      <c r="O51" s="201" t="s">
        <v>94</v>
      </c>
      <c r="P51" s="202">
        <v>1</v>
      </c>
      <c r="Q51" s="185"/>
      <c r="R51" s="185"/>
      <c r="S51" s="186"/>
      <c r="T51" s="203">
        <f t="shared" si="5"/>
        <v>45790.391594049339</v>
      </c>
      <c r="U51" s="174" t="s">
        <v>68</v>
      </c>
      <c r="V51" s="206">
        <v>30000</v>
      </c>
    </row>
    <row r="52" spans="5:22" ht="15.6">
      <c r="O52" s="172"/>
      <c r="P52" s="172"/>
      <c r="Q52" s="172"/>
      <c r="R52" s="172"/>
      <c r="S52" s="172"/>
      <c r="T52" s="172"/>
    </row>
    <row r="53" spans="5:22" ht="15.95" thickBot="1">
      <c r="O53" s="172"/>
      <c r="P53" s="172"/>
      <c r="Q53" s="172"/>
      <c r="R53" s="172"/>
      <c r="S53" s="172"/>
      <c r="T53" s="172"/>
    </row>
    <row r="54" spans="5:22" ht="15.95" thickBot="1">
      <c r="O54" s="118" t="s">
        <v>37</v>
      </c>
      <c r="P54" s="172"/>
      <c r="Q54" s="172"/>
      <c r="R54" s="172"/>
      <c r="S54" s="172"/>
      <c r="T54" s="172"/>
    </row>
    <row r="55" spans="5:22" ht="15.95" thickBot="1">
      <c r="O55" s="119" t="s">
        <v>39</v>
      </c>
      <c r="P55" s="172"/>
      <c r="Q55" s="172"/>
      <c r="R55" s="172"/>
      <c r="S55" s="172"/>
      <c r="T55" s="172"/>
    </row>
    <row r="56" spans="5:22" ht="15.95" thickBot="1">
      <c r="O56" s="120" t="s">
        <v>40</v>
      </c>
      <c r="P56" s="172"/>
      <c r="Q56" s="172"/>
      <c r="R56" s="172"/>
      <c r="S56" s="172"/>
      <c r="T56" s="172"/>
    </row>
    <row r="57" spans="5:22" ht="15.95" thickBot="1">
      <c r="O57" s="121" t="s">
        <v>42</v>
      </c>
      <c r="P57" s="172"/>
      <c r="Q57" s="172"/>
      <c r="R57" s="172"/>
      <c r="S57" s="172"/>
      <c r="T57" s="172"/>
    </row>
    <row r="58" spans="5:22" ht="15.6">
      <c r="O58" s="172"/>
      <c r="P58" s="172"/>
      <c r="Q58" s="172"/>
      <c r="R58" s="172"/>
      <c r="S58" s="172"/>
      <c r="T58" s="172"/>
    </row>
    <row r="59" spans="5:22" ht="15.6">
      <c r="O59" s="172"/>
      <c r="P59" s="172"/>
      <c r="Q59" s="172"/>
      <c r="R59" s="172"/>
      <c r="S59" s="172"/>
      <c r="T59" s="172"/>
    </row>
  </sheetData>
  <mergeCells count="1">
    <mergeCell ref="P18:S18"/>
  </mergeCells>
  <phoneticPr fontId="34"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122"/>
  <sheetViews>
    <sheetView tabSelected="1" topLeftCell="S1" zoomScale="94" zoomScaleNormal="90" workbookViewId="0">
      <selection activeCell="AK8" sqref="AK8"/>
    </sheetView>
  </sheetViews>
  <sheetFormatPr defaultColWidth="8.85546875" defaultRowHeight="14.45"/>
  <cols>
    <col min="1" max="2" width="2.42578125" customWidth="1"/>
    <col min="4" max="4" width="3.85546875" customWidth="1"/>
    <col min="17" max="17" width="22.7109375" bestFit="1" customWidth="1"/>
    <col min="18" max="18" width="22.7109375" customWidth="1"/>
    <col min="20" max="20" width="26.28515625" bestFit="1" customWidth="1"/>
    <col min="22" max="23" width="0" hidden="1" customWidth="1"/>
    <col min="24" max="24" width="46" bestFit="1" customWidth="1"/>
    <col min="25" max="25" width="12" bestFit="1" customWidth="1"/>
    <col min="26" max="26" width="9.7109375" customWidth="1"/>
    <col min="27" max="27" width="12.7109375" bestFit="1" customWidth="1"/>
    <col min="28" max="28" width="12" bestFit="1" customWidth="1"/>
    <col min="29" max="29" width="12.7109375" bestFit="1" customWidth="1"/>
    <col min="30" max="30" width="14" bestFit="1" customWidth="1"/>
    <col min="37" max="37" width="19" bestFit="1" customWidth="1"/>
    <col min="38" max="38" width="26.28515625" bestFit="1" customWidth="1"/>
    <col min="40" max="40" width="16" bestFit="1" customWidth="1"/>
  </cols>
  <sheetData>
    <row r="1" spans="1:23" s="1" customFormat="1" ht="26.1">
      <c r="A1" s="2" t="str">
        <f>'Problem 2'!$A$1</f>
        <v>ISM-C1004 - Business Analytics 1 - Assignment 3 (Total 28 points)</v>
      </c>
      <c r="B1" s="2"/>
    </row>
    <row r="3" spans="1:23" ht="33.75" customHeight="1"/>
    <row r="11" spans="1:23" ht="15" thickBot="1"/>
    <row r="12" spans="1:23">
      <c r="V12" s="301" t="s">
        <v>95</v>
      </c>
      <c r="W12" s="303" t="s">
        <v>96</v>
      </c>
    </row>
    <row r="13" spans="1:23">
      <c r="V13" s="302"/>
      <c r="W13" s="304"/>
    </row>
    <row r="14" spans="1:23">
      <c r="V14" s="302"/>
      <c r="W14" s="304"/>
    </row>
    <row r="15" spans="1:23" ht="15" customHeight="1">
      <c r="V15" s="302"/>
      <c r="W15" s="304"/>
    </row>
    <row r="16" spans="1:23">
      <c r="V16" s="56">
        <v>0.91214356922733753</v>
      </c>
      <c r="W16" s="37">
        <v>3.7546872195090173</v>
      </c>
    </row>
    <row r="17" spans="22:23">
      <c r="V17" s="56">
        <v>0.99999999891501978</v>
      </c>
      <c r="W17" s="37">
        <v>3.8157828415620849</v>
      </c>
    </row>
    <row r="18" spans="22:23">
      <c r="V18" s="56">
        <v>1.2500000017783193</v>
      </c>
      <c r="W18" s="37">
        <v>4.1577627832959321</v>
      </c>
    </row>
    <row r="19" spans="22:23">
      <c r="V19" s="56">
        <v>1.5000000077027831</v>
      </c>
      <c r="W19" s="37">
        <v>4.7330199405696769</v>
      </c>
    </row>
    <row r="20" spans="22:23">
      <c r="V20" s="56">
        <v>1.7500000032263363</v>
      </c>
      <c r="W20" s="37">
        <v>5.4710888120270837</v>
      </c>
    </row>
    <row r="21" spans="22:23" ht="15" thickBot="1">
      <c r="V21" s="57">
        <v>2.0560434710747852</v>
      </c>
      <c r="W21" s="38">
        <v>6.5148096343547213</v>
      </c>
    </row>
    <row r="36" spans="3:39" ht="57.75" customHeight="1" thickBot="1">
      <c r="C36" s="23" t="s">
        <v>8</v>
      </c>
    </row>
    <row r="37" spans="3:39">
      <c r="C37" s="32" t="s">
        <v>97</v>
      </c>
      <c r="D37" s="26"/>
      <c r="E37" s="32">
        <f>AVERAGE(E42:E122)</f>
        <v>0.53308641975308679</v>
      </c>
      <c r="F37" s="26">
        <f t="shared" ref="F37:P37" si="0">AVERAGE(F42:F122)</f>
        <v>2.0843209876543209</v>
      </c>
      <c r="G37" s="26">
        <f t="shared" si="0"/>
        <v>1.01320987654321</v>
      </c>
      <c r="H37" s="26">
        <f t="shared" si="0"/>
        <v>1.1541975308641974</v>
      </c>
      <c r="I37" s="26">
        <f t="shared" si="0"/>
        <v>0.70049382716049424</v>
      </c>
      <c r="J37" s="26">
        <f t="shared" si="0"/>
        <v>1.6877777777777778</v>
      </c>
      <c r="K37" s="26">
        <f t="shared" si="0"/>
        <v>0.15617283950617289</v>
      </c>
      <c r="L37" s="26">
        <f t="shared" si="0"/>
        <v>0.56370370370370371</v>
      </c>
      <c r="M37" s="26">
        <f t="shared" si="0"/>
        <v>1.1583950617283949</v>
      </c>
      <c r="N37" s="26">
        <f t="shared" si="0"/>
        <v>0.88506172839506203</v>
      </c>
      <c r="O37" s="26">
        <f t="shared" si="0"/>
        <v>0.87901234567901221</v>
      </c>
      <c r="P37" s="27">
        <f t="shared" si="0"/>
        <v>0.8716049382716049</v>
      </c>
    </row>
    <row r="38" spans="3:39" ht="15" thickBot="1">
      <c r="C38" s="34" t="s">
        <v>98</v>
      </c>
      <c r="D38" s="30"/>
      <c r="E38" s="34">
        <f>_xlfn.STDEV.P(E42:E122)</f>
        <v>4.2000810227268115</v>
      </c>
      <c r="F38" s="30">
        <f t="shared" ref="F38:P38" si="1">_xlfn.STDEV.P(F42:F122)</f>
        <v>11.863671588142008</v>
      </c>
      <c r="G38" s="30">
        <f t="shared" si="1"/>
        <v>6.1762669669720278</v>
      </c>
      <c r="H38" s="30">
        <f t="shared" si="1"/>
        <v>9.8706954817943249</v>
      </c>
      <c r="I38" s="30">
        <f t="shared" si="1"/>
        <v>4.7237113733642513</v>
      </c>
      <c r="J38" s="30">
        <f t="shared" si="1"/>
        <v>5.859862636910254</v>
      </c>
      <c r="K38" s="30">
        <f t="shared" si="1"/>
        <v>5.2588647246671716</v>
      </c>
      <c r="L38" s="30">
        <f t="shared" si="1"/>
        <v>4.3948933453665031</v>
      </c>
      <c r="M38" s="30">
        <f t="shared" si="1"/>
        <v>5.3572066281105792</v>
      </c>
      <c r="N38" s="30">
        <f t="shared" si="1"/>
        <v>4.3158450879694579</v>
      </c>
      <c r="O38" s="30">
        <f t="shared" si="1"/>
        <v>5.8047914659193873</v>
      </c>
      <c r="P38" s="31">
        <f t="shared" si="1"/>
        <v>5.594324605753898</v>
      </c>
    </row>
    <row r="39" spans="3:39" ht="15" thickBot="1">
      <c r="C39" s="59"/>
      <c r="D39" s="60"/>
      <c r="E39" s="60"/>
      <c r="F39" s="60"/>
      <c r="G39" s="60"/>
      <c r="H39" s="60"/>
      <c r="I39" s="60"/>
      <c r="J39" s="60"/>
      <c r="K39" s="60"/>
      <c r="L39" s="60"/>
      <c r="M39" s="60"/>
      <c r="N39" s="60"/>
      <c r="O39" s="60"/>
      <c r="P39" s="61"/>
    </row>
    <row r="40" spans="3:39" ht="15.95" thickBot="1">
      <c r="C40" s="290" t="s">
        <v>99</v>
      </c>
      <c r="D40" s="54"/>
      <c r="E40" s="305" t="s">
        <v>100</v>
      </c>
      <c r="F40" s="306"/>
      <c r="G40" s="306"/>
      <c r="H40" s="306"/>
      <c r="I40" s="306"/>
      <c r="J40" s="306"/>
      <c r="K40" s="306"/>
      <c r="L40" s="306"/>
      <c r="M40" s="306"/>
      <c r="N40" s="306"/>
      <c r="O40" s="306"/>
      <c r="P40" s="307"/>
      <c r="X40" s="286" t="s">
        <v>101</v>
      </c>
      <c r="Y40" s="286"/>
      <c r="Z40" s="286"/>
      <c r="AA40" s="286"/>
      <c r="AB40" s="286"/>
      <c r="AC40" s="286"/>
      <c r="AD40" s="286"/>
      <c r="AE40" s="286"/>
      <c r="AF40" s="286"/>
      <c r="AG40" s="286"/>
      <c r="AH40" s="286"/>
      <c r="AI40" s="286"/>
      <c r="AJ40" s="286"/>
      <c r="AK40" s="286"/>
      <c r="AL40" s="286"/>
      <c r="AM40" s="286"/>
    </row>
    <row r="41" spans="3:39" ht="29.45" thickBot="1">
      <c r="C41" s="291"/>
      <c r="D41" s="55"/>
      <c r="E41" s="51" t="s">
        <v>102</v>
      </c>
      <c r="F41" s="52" t="s">
        <v>103</v>
      </c>
      <c r="G41" s="52" t="s">
        <v>104</v>
      </c>
      <c r="H41" s="52" t="s">
        <v>105</v>
      </c>
      <c r="I41" s="52" t="s">
        <v>106</v>
      </c>
      <c r="J41" s="52" t="s">
        <v>107</v>
      </c>
      <c r="K41" s="52" t="s">
        <v>108</v>
      </c>
      <c r="L41" s="52" t="s">
        <v>109</v>
      </c>
      <c r="M41" s="52" t="s">
        <v>110</v>
      </c>
      <c r="N41" s="52" t="s">
        <v>111</v>
      </c>
      <c r="O41" s="52" t="s">
        <v>112</v>
      </c>
      <c r="P41" s="53" t="s">
        <v>113</v>
      </c>
      <c r="Q41" s="211" t="s">
        <v>114</v>
      </c>
      <c r="R41" s="216" t="s">
        <v>115</v>
      </c>
      <c r="Y41" s="305" t="s">
        <v>116</v>
      </c>
      <c r="Z41" s="306"/>
      <c r="AA41" s="306"/>
      <c r="AB41" s="306"/>
      <c r="AC41" s="306"/>
      <c r="AD41" s="306"/>
      <c r="AE41" s="306"/>
      <c r="AF41" s="306"/>
      <c r="AG41" s="306"/>
      <c r="AH41" s="306"/>
      <c r="AI41" s="306"/>
      <c r="AJ41" s="307"/>
    </row>
    <row r="42" spans="3:39" ht="15" thickBot="1">
      <c r="C42" s="32">
        <v>201701</v>
      </c>
      <c r="D42" s="26">
        <v>1</v>
      </c>
      <c r="E42" s="26">
        <v>1.63</v>
      </c>
      <c r="F42" s="26">
        <v>2.74</v>
      </c>
      <c r="G42" s="26">
        <v>3.19</v>
      </c>
      <c r="H42" s="26">
        <v>-4.3600000000000003</v>
      </c>
      <c r="I42" s="26">
        <v>3.81</v>
      </c>
      <c r="J42" s="26">
        <v>4.67</v>
      </c>
      <c r="K42" s="26">
        <v>2.87</v>
      </c>
      <c r="L42" s="26">
        <v>1.08</v>
      </c>
      <c r="M42" s="26">
        <v>1.01</v>
      </c>
      <c r="N42" s="26">
        <v>2.02</v>
      </c>
      <c r="O42" s="26">
        <v>0.56999999999999995</v>
      </c>
      <c r="P42" s="27">
        <v>1.54</v>
      </c>
      <c r="Q42" s="212">
        <f>SUMPRODUCT(E42:P42,$Y$43:$AJ$43)</f>
        <v>4.05009075523893</v>
      </c>
      <c r="R42" s="213">
        <f>(Q42-$Y$50)^2</f>
        <v>6.5029628475388996</v>
      </c>
      <c r="X42" s="71" t="s">
        <v>80</v>
      </c>
      <c r="Y42" s="51" t="s">
        <v>102</v>
      </c>
      <c r="Z42" s="52" t="s">
        <v>103</v>
      </c>
      <c r="AA42" s="52" t="s">
        <v>104</v>
      </c>
      <c r="AB42" s="52" t="s">
        <v>105</v>
      </c>
      <c r="AC42" s="52" t="s">
        <v>106</v>
      </c>
      <c r="AD42" s="52" t="s">
        <v>107</v>
      </c>
      <c r="AE42" s="52" t="s">
        <v>108</v>
      </c>
      <c r="AF42" s="52" t="s">
        <v>109</v>
      </c>
      <c r="AG42" s="52" t="s">
        <v>110</v>
      </c>
      <c r="AH42" s="52" t="s">
        <v>111</v>
      </c>
      <c r="AI42" s="52" t="s">
        <v>112</v>
      </c>
      <c r="AJ42" s="53" t="s">
        <v>113</v>
      </c>
    </row>
    <row r="43" spans="3:39" ht="15" thickBot="1">
      <c r="C43" s="33">
        <v>201702</v>
      </c>
      <c r="D43" s="28">
        <v>2</v>
      </c>
      <c r="E43" s="28">
        <v>3.69</v>
      </c>
      <c r="F43" s="28">
        <v>0.66</v>
      </c>
      <c r="G43" s="28">
        <v>4.1399999999999997</v>
      </c>
      <c r="H43" s="28">
        <v>-2.4</v>
      </c>
      <c r="I43" s="28">
        <v>4.1900000000000004</v>
      </c>
      <c r="J43" s="28">
        <v>4.9800000000000004</v>
      </c>
      <c r="K43" s="28">
        <v>0.14000000000000001</v>
      </c>
      <c r="L43" s="28">
        <v>4.05</v>
      </c>
      <c r="M43" s="28">
        <v>2.8</v>
      </c>
      <c r="N43" s="28">
        <v>6.97</v>
      </c>
      <c r="O43" s="28">
        <v>4.57</v>
      </c>
      <c r="P43" s="29">
        <v>2.34</v>
      </c>
      <c r="Q43" s="212">
        <f t="shared" ref="Q43:Q73" si="2">SUMPRODUCT(E43:P43,$Y$43:$AJ$43)</f>
        <v>5.4455166981685021</v>
      </c>
      <c r="R43" s="213">
        <f t="shared" ref="R43:R73" si="3">(Q43-$Y$50)^2</f>
        <v>15.567101996316122</v>
      </c>
      <c r="X43" s="229" t="s">
        <v>117</v>
      </c>
      <c r="Y43" s="252">
        <v>0</v>
      </c>
      <c r="Z43" s="253">
        <v>0</v>
      </c>
      <c r="AA43" s="253">
        <v>0</v>
      </c>
      <c r="AB43" s="253">
        <v>0</v>
      </c>
      <c r="AC43" s="253">
        <v>0</v>
      </c>
      <c r="AD43" s="253">
        <v>0.76607198808886368</v>
      </c>
      <c r="AE43" s="253">
        <v>0</v>
      </c>
      <c r="AF43" s="253">
        <v>0</v>
      </c>
      <c r="AG43" s="253">
        <v>0</v>
      </c>
      <c r="AH43" s="253">
        <v>0.23392800537818656</v>
      </c>
      <c r="AI43" s="253">
        <v>0</v>
      </c>
      <c r="AJ43" s="254">
        <v>0</v>
      </c>
      <c r="AK43" s="250">
        <f>SUM(Y43:AJ43)</f>
        <v>0.99999999346705026</v>
      </c>
      <c r="AL43" s="138" t="s">
        <v>30</v>
      </c>
      <c r="AM43" s="231">
        <v>1</v>
      </c>
    </row>
    <row r="44" spans="3:39" ht="15" thickBot="1">
      <c r="C44" s="33">
        <v>201703</v>
      </c>
      <c r="D44" s="28">
        <v>3</v>
      </c>
      <c r="E44" s="28">
        <v>0.91</v>
      </c>
      <c r="F44" s="28">
        <v>0.11</v>
      </c>
      <c r="G44" s="28">
        <v>-0.28999999999999998</v>
      </c>
      <c r="H44" s="28">
        <v>-1.19</v>
      </c>
      <c r="I44" s="28">
        <v>0.85</v>
      </c>
      <c r="J44" s="28">
        <v>2.11</v>
      </c>
      <c r="K44" s="28">
        <v>1.05</v>
      </c>
      <c r="L44" s="28">
        <v>0.32</v>
      </c>
      <c r="M44" s="28">
        <v>0.8</v>
      </c>
      <c r="N44" s="28">
        <v>0.03</v>
      </c>
      <c r="O44" s="28">
        <v>-2.29</v>
      </c>
      <c r="P44" s="29">
        <v>-0.7</v>
      </c>
      <c r="Q44" s="212">
        <f t="shared" si="2"/>
        <v>1.623429735028848</v>
      </c>
      <c r="R44" s="213">
        <f t="shared" si="3"/>
        <v>1.523489888832362E-2</v>
      </c>
      <c r="X44" s="71" t="s">
        <v>88</v>
      </c>
      <c r="Y44" s="28"/>
      <c r="Z44" s="28"/>
      <c r="AA44" s="28"/>
      <c r="AB44" s="28"/>
      <c r="AC44" s="28"/>
      <c r="AD44" s="28"/>
      <c r="AE44" s="28"/>
      <c r="AF44" s="28"/>
      <c r="AG44" s="28"/>
      <c r="AH44" s="28"/>
      <c r="AI44" s="28"/>
      <c r="AJ44" s="28"/>
      <c r="AK44" s="225"/>
      <c r="AL44" s="28"/>
      <c r="AM44" s="28"/>
    </row>
    <row r="45" spans="3:39">
      <c r="C45" s="33">
        <v>201704</v>
      </c>
      <c r="D45" s="28">
        <v>4</v>
      </c>
      <c r="E45" s="28">
        <v>0.52</v>
      </c>
      <c r="F45" s="28">
        <v>1.73</v>
      </c>
      <c r="G45" s="28">
        <v>2.71</v>
      </c>
      <c r="H45" s="28">
        <v>-2.66</v>
      </c>
      <c r="I45" s="28">
        <v>0.28999999999999998</v>
      </c>
      <c r="J45" s="28">
        <v>2.71</v>
      </c>
      <c r="K45" s="28">
        <v>0.02</v>
      </c>
      <c r="L45" s="28">
        <v>0.38</v>
      </c>
      <c r="M45" s="28">
        <v>2.71</v>
      </c>
      <c r="N45" s="28">
        <v>0.91</v>
      </c>
      <c r="O45" s="28">
        <v>0.18</v>
      </c>
      <c r="P45" s="29">
        <v>0.35</v>
      </c>
      <c r="Q45" s="212">
        <f t="shared" si="2"/>
        <v>2.2889295726149705</v>
      </c>
      <c r="R45" s="213">
        <f t="shared" si="3"/>
        <v>0.62240986670521459</v>
      </c>
      <c r="X45" s="238" t="s">
        <v>118</v>
      </c>
      <c r="Y45" s="232">
        <v>1</v>
      </c>
      <c r="Z45" s="233"/>
      <c r="AA45" s="233"/>
      <c r="AB45" s="233"/>
      <c r="AC45" s="233"/>
      <c r="AD45" s="233"/>
      <c r="AE45" s="233"/>
      <c r="AF45" s="233"/>
      <c r="AG45" s="233"/>
      <c r="AH45" s="233"/>
      <c r="AI45" s="233"/>
      <c r="AJ45" s="220"/>
      <c r="AK45" s="251">
        <f>SUMPRODUCT($Y$43:$AJ$43,Y45:AJ45)</f>
        <v>0</v>
      </c>
      <c r="AL45" s="28" t="s">
        <v>27</v>
      </c>
      <c r="AM45" s="148">
        <v>0.01</v>
      </c>
    </row>
    <row r="46" spans="3:39">
      <c r="C46" s="33">
        <v>201705</v>
      </c>
      <c r="D46" s="28">
        <v>5</v>
      </c>
      <c r="E46" s="28">
        <v>3.12</v>
      </c>
      <c r="F46" s="28">
        <v>-0.51</v>
      </c>
      <c r="G46" s="28">
        <v>1.55</v>
      </c>
      <c r="H46" s="28">
        <v>-3.28</v>
      </c>
      <c r="I46" s="28">
        <v>0.83</v>
      </c>
      <c r="J46" s="28">
        <v>4.1900000000000004</v>
      </c>
      <c r="K46" s="28">
        <v>-1.55</v>
      </c>
      <c r="L46" s="28">
        <v>2.56</v>
      </c>
      <c r="M46" s="28">
        <v>1.63</v>
      </c>
      <c r="N46" s="28">
        <v>-0.25</v>
      </c>
      <c r="O46" s="28">
        <v>-1.06</v>
      </c>
      <c r="P46" s="29">
        <v>0.6</v>
      </c>
      <c r="Q46" s="212">
        <f t="shared" si="2"/>
        <v>3.1513596287477923</v>
      </c>
      <c r="R46" s="213">
        <f t="shared" si="3"/>
        <v>2.7269886154177283</v>
      </c>
      <c r="X46" s="239" t="s">
        <v>119</v>
      </c>
      <c r="Y46" s="234"/>
      <c r="Z46" s="74"/>
      <c r="AA46" s="74"/>
      <c r="AB46" s="74">
        <v>1</v>
      </c>
      <c r="AC46" s="74"/>
      <c r="AD46" s="74"/>
      <c r="AE46" s="74"/>
      <c r="AF46" s="74"/>
      <c r="AG46" s="74"/>
      <c r="AH46" s="74"/>
      <c r="AI46" s="74"/>
      <c r="AJ46" s="235"/>
      <c r="AK46" s="212">
        <f t="shared" ref="AK46:AK47" si="4">SUMPRODUCT($Y$43:$AJ$43,Y46:AJ46)</f>
        <v>0</v>
      </c>
      <c r="AL46" s="28" t="s">
        <v>27</v>
      </c>
      <c r="AM46" s="230">
        <v>0.02</v>
      </c>
    </row>
    <row r="47" spans="3:39" ht="15" thickBot="1">
      <c r="C47" s="33">
        <v>201706</v>
      </c>
      <c r="D47" s="28">
        <v>6</v>
      </c>
      <c r="E47" s="28">
        <v>-1.03</v>
      </c>
      <c r="F47" s="28">
        <v>3.51</v>
      </c>
      <c r="G47" s="28">
        <v>1.63</v>
      </c>
      <c r="H47" s="28">
        <v>-0.08</v>
      </c>
      <c r="I47" s="28">
        <v>0.63</v>
      </c>
      <c r="J47" s="28">
        <v>-2.13</v>
      </c>
      <c r="K47" s="28">
        <v>-2.2200000000000002</v>
      </c>
      <c r="L47" s="28">
        <v>-1.89</v>
      </c>
      <c r="M47" s="28">
        <v>-1.9</v>
      </c>
      <c r="N47" s="28">
        <v>5.54</v>
      </c>
      <c r="O47" s="28">
        <v>5.84</v>
      </c>
      <c r="P47" s="29">
        <v>1.79</v>
      </c>
      <c r="Q47" s="212">
        <f t="shared" si="2"/>
        <v>-0.33577218483412596</v>
      </c>
      <c r="R47" s="213">
        <f t="shared" si="3"/>
        <v>3.370059523548866</v>
      </c>
      <c r="X47" s="240" t="s">
        <v>120</v>
      </c>
      <c r="Y47" s="236"/>
      <c r="Z47" s="237"/>
      <c r="AA47" s="237"/>
      <c r="AB47" s="237"/>
      <c r="AC47" s="237"/>
      <c r="AD47" s="237"/>
      <c r="AE47" s="237"/>
      <c r="AF47" s="237"/>
      <c r="AG47" s="237"/>
      <c r="AH47" s="237">
        <v>1</v>
      </c>
      <c r="AI47" s="237"/>
      <c r="AJ47" s="221"/>
      <c r="AK47" s="214">
        <f t="shared" si="4"/>
        <v>0.23392800537818656</v>
      </c>
      <c r="AL47" s="28" t="s">
        <v>68</v>
      </c>
      <c r="AM47" s="149">
        <v>7.0000000000000007E-2</v>
      </c>
    </row>
    <row r="48" spans="3:39">
      <c r="C48" s="33">
        <v>201707</v>
      </c>
      <c r="D48" s="28">
        <v>7</v>
      </c>
      <c r="E48" s="28">
        <v>-0.13</v>
      </c>
      <c r="F48" s="28">
        <v>-1.17</v>
      </c>
      <c r="G48" s="28">
        <v>2.31</v>
      </c>
      <c r="H48" s="28">
        <v>2.0699999999999998</v>
      </c>
      <c r="I48" s="28">
        <v>1.94</v>
      </c>
      <c r="J48" s="28">
        <v>3.77</v>
      </c>
      <c r="K48" s="28">
        <v>5.27</v>
      </c>
      <c r="L48" s="28">
        <v>2.98</v>
      </c>
      <c r="M48" s="28">
        <v>0.12</v>
      </c>
      <c r="N48" s="28">
        <v>0.7</v>
      </c>
      <c r="O48" s="28">
        <v>1.91</v>
      </c>
      <c r="P48" s="29">
        <v>0.82</v>
      </c>
      <c r="Q48" s="212">
        <f t="shared" si="2"/>
        <v>3.0518409988597464</v>
      </c>
      <c r="R48" s="213">
        <f t="shared" si="3"/>
        <v>2.4082104781862443</v>
      </c>
      <c r="X48" s="210"/>
      <c r="Y48" s="28"/>
      <c r="Z48" s="28"/>
      <c r="AA48" s="28"/>
      <c r="AB48" s="28"/>
      <c r="AC48" s="28"/>
      <c r="AD48" s="28"/>
      <c r="AE48" s="28"/>
      <c r="AF48" s="28"/>
      <c r="AG48" s="28"/>
      <c r="AH48" s="28"/>
      <c r="AI48" s="28"/>
      <c r="AJ48" s="28"/>
      <c r="AK48" s="28"/>
      <c r="AL48" s="28"/>
      <c r="AM48" s="28"/>
    </row>
    <row r="49" spans="3:40" ht="15" thickBot="1">
      <c r="C49" s="33">
        <v>201708</v>
      </c>
      <c r="D49" s="28">
        <v>8</v>
      </c>
      <c r="E49" s="28">
        <v>-1.73</v>
      </c>
      <c r="F49" s="28">
        <v>-0.1</v>
      </c>
      <c r="G49" s="28">
        <v>-0.21</v>
      </c>
      <c r="H49" s="28">
        <v>-5.09</v>
      </c>
      <c r="I49" s="28">
        <v>1.17</v>
      </c>
      <c r="J49" s="28">
        <v>3.06</v>
      </c>
      <c r="K49" s="28">
        <v>-2.64</v>
      </c>
      <c r="L49" s="28">
        <v>2.2000000000000002</v>
      </c>
      <c r="M49" s="28">
        <v>-1.67</v>
      </c>
      <c r="N49" s="28">
        <v>2.58</v>
      </c>
      <c r="O49" s="28">
        <v>-1.22</v>
      </c>
      <c r="P49" s="29">
        <v>1</v>
      </c>
      <c r="Q49" s="212">
        <f t="shared" si="2"/>
        <v>2.9477145374276441</v>
      </c>
      <c r="R49" s="213">
        <f t="shared" si="3"/>
        <v>2.0958773748305486</v>
      </c>
      <c r="Y49" s="28"/>
      <c r="Z49" s="28"/>
      <c r="AA49" s="219" t="s">
        <v>121</v>
      </c>
      <c r="AB49" s="28"/>
      <c r="AC49" s="28"/>
      <c r="AD49" s="28"/>
      <c r="AE49" s="28"/>
      <c r="AF49" s="28"/>
      <c r="AG49" s="28"/>
      <c r="AH49" s="28"/>
      <c r="AI49" s="28"/>
      <c r="AJ49" s="28"/>
      <c r="AK49" s="28"/>
      <c r="AL49" s="28"/>
      <c r="AM49" s="28"/>
    </row>
    <row r="50" spans="3:40" ht="15" thickBot="1">
      <c r="C50" s="33">
        <v>201709</v>
      </c>
      <c r="D50" s="28">
        <v>9</v>
      </c>
      <c r="E50" s="28">
        <v>-0.33</v>
      </c>
      <c r="F50" s="28">
        <v>5.28</v>
      </c>
      <c r="G50" s="28">
        <v>4.9800000000000004</v>
      </c>
      <c r="H50" s="28">
        <v>10.95</v>
      </c>
      <c r="I50" s="28">
        <v>2.34</v>
      </c>
      <c r="J50" s="28">
        <v>0.66</v>
      </c>
      <c r="K50" s="28">
        <v>-1.67</v>
      </c>
      <c r="L50" s="28">
        <v>-1.97</v>
      </c>
      <c r="M50" s="28">
        <v>2.4300000000000002</v>
      </c>
      <c r="N50" s="28">
        <v>2.0499999999999998</v>
      </c>
      <c r="O50" s="28">
        <v>5.22</v>
      </c>
      <c r="P50" s="29">
        <v>3.02</v>
      </c>
      <c r="Q50" s="212">
        <f t="shared" si="2"/>
        <v>0.98515992316393253</v>
      </c>
      <c r="R50" s="213">
        <f t="shared" si="3"/>
        <v>0.26506030722327678</v>
      </c>
      <c r="X50" s="217" t="s">
        <v>122</v>
      </c>
      <c r="Y50" s="226">
        <f>1/81*SUM(Q42:Q122)</f>
        <v>1.500000002434454</v>
      </c>
      <c r="Z50" s="138" t="s">
        <v>68</v>
      </c>
      <c r="AA50" s="265">
        <v>1.5</v>
      </c>
      <c r="AB50" s="28"/>
      <c r="AC50" s="28"/>
      <c r="AD50" s="28"/>
      <c r="AE50" s="28"/>
      <c r="AF50" s="28"/>
      <c r="AG50" s="28"/>
      <c r="AH50" s="28"/>
      <c r="AI50" s="28"/>
      <c r="AJ50" s="28"/>
      <c r="AK50" s="28"/>
      <c r="AL50" s="28"/>
      <c r="AM50" s="28"/>
    </row>
    <row r="51" spans="3:40" ht="15" thickBot="1">
      <c r="C51" s="33">
        <v>201710</v>
      </c>
      <c r="D51" s="28">
        <v>10</v>
      </c>
      <c r="E51" s="28">
        <v>0.09</v>
      </c>
      <c r="F51" s="28">
        <v>1.25</v>
      </c>
      <c r="G51" s="28">
        <v>3.62</v>
      </c>
      <c r="H51" s="28">
        <v>0.49</v>
      </c>
      <c r="I51" s="28">
        <v>0.92</v>
      </c>
      <c r="J51" s="28">
        <v>6.85</v>
      </c>
      <c r="K51" s="28">
        <v>-5.68</v>
      </c>
      <c r="L51" s="28">
        <v>3.07</v>
      </c>
      <c r="M51" s="28">
        <v>2.72</v>
      </c>
      <c r="N51" s="28">
        <v>-2.27</v>
      </c>
      <c r="O51" s="28">
        <v>3.39</v>
      </c>
      <c r="P51" s="29">
        <v>0.23</v>
      </c>
      <c r="Q51" s="212">
        <f t="shared" si="2"/>
        <v>4.7165765462002325</v>
      </c>
      <c r="R51" s="213">
        <f t="shared" si="3"/>
        <v>10.346364661904202</v>
      </c>
      <c r="X51" s="218" t="s">
        <v>123</v>
      </c>
      <c r="Y51" s="227">
        <f>1/81*SUM(R42:R122)</f>
        <v>27.308681666547606</v>
      </c>
      <c r="Z51" s="28"/>
      <c r="AA51" s="28"/>
      <c r="AB51" s="28"/>
      <c r="AC51" s="28"/>
      <c r="AD51" s="28"/>
      <c r="AE51" s="28"/>
      <c r="AF51" s="28"/>
      <c r="AG51" s="28"/>
      <c r="AH51" s="28"/>
      <c r="AI51" s="28"/>
      <c r="AJ51" s="28"/>
      <c r="AK51" s="28"/>
      <c r="AL51" s="28"/>
      <c r="AM51" s="28"/>
    </row>
    <row r="52" spans="3:40" ht="15" thickBot="1">
      <c r="C52" s="33">
        <v>201711</v>
      </c>
      <c r="D52" s="28">
        <v>11</v>
      </c>
      <c r="E52" s="28">
        <v>4.1100000000000003</v>
      </c>
      <c r="F52" s="28">
        <v>-0.56999999999999995</v>
      </c>
      <c r="G52" s="28">
        <v>3.48</v>
      </c>
      <c r="H52" s="28">
        <v>2.99</v>
      </c>
      <c r="I52" s="28">
        <v>3.8</v>
      </c>
      <c r="J52" s="28">
        <v>1.03</v>
      </c>
      <c r="K52" s="28">
        <v>3.76</v>
      </c>
      <c r="L52" s="28">
        <v>2.42</v>
      </c>
      <c r="M52" s="28">
        <v>8.0399999999999991</v>
      </c>
      <c r="N52" s="28">
        <v>2.46</v>
      </c>
      <c r="O52" s="28">
        <v>3.92</v>
      </c>
      <c r="P52" s="29">
        <v>3.69</v>
      </c>
      <c r="Q52" s="212">
        <f t="shared" si="2"/>
        <v>1.3645170409618685</v>
      </c>
      <c r="R52" s="213">
        <f t="shared" si="3"/>
        <v>1.8355632849382068E-2</v>
      </c>
      <c r="X52" s="218" t="s">
        <v>124</v>
      </c>
      <c r="Y52" s="228">
        <f>SQRT(Y51)</f>
        <v>5.2257709160034569</v>
      </c>
      <c r="Z52" s="28"/>
      <c r="AA52" s="28"/>
      <c r="AB52" s="28"/>
      <c r="AC52" s="28"/>
      <c r="AD52" s="28"/>
      <c r="AE52" s="28"/>
      <c r="AF52" s="28"/>
      <c r="AG52" s="28"/>
      <c r="AH52" s="28"/>
      <c r="AI52" s="28"/>
      <c r="AJ52" s="28"/>
      <c r="AK52" s="28"/>
      <c r="AL52" s="28"/>
      <c r="AM52" s="28"/>
    </row>
    <row r="53" spans="3:40">
      <c r="C53" s="33">
        <v>201712</v>
      </c>
      <c r="D53" s="28">
        <v>12</v>
      </c>
      <c r="E53" s="28">
        <v>2.0099999999999998</v>
      </c>
      <c r="F53" s="28">
        <v>-0.89</v>
      </c>
      <c r="G53" s="28">
        <v>2.5099999999999998</v>
      </c>
      <c r="H53" s="28">
        <v>5.01</v>
      </c>
      <c r="I53" s="28">
        <v>1.77</v>
      </c>
      <c r="J53" s="28">
        <v>-0.11</v>
      </c>
      <c r="K53" s="28">
        <v>4.47</v>
      </c>
      <c r="L53" s="28">
        <v>-5.0199999999999996</v>
      </c>
      <c r="M53" s="28">
        <v>2.46</v>
      </c>
      <c r="N53" s="28">
        <v>-0.17</v>
      </c>
      <c r="O53" s="28">
        <v>1.05</v>
      </c>
      <c r="P53" s="29">
        <v>2.09</v>
      </c>
      <c r="Q53" s="212">
        <f t="shared" si="2"/>
        <v>-0.12403567960406672</v>
      </c>
      <c r="R53" s="213">
        <f t="shared" si="3"/>
        <v>2.637491896534323</v>
      </c>
    </row>
    <row r="54" spans="3:40">
      <c r="C54" s="33">
        <v>201801</v>
      </c>
      <c r="D54" s="28">
        <v>13</v>
      </c>
      <c r="E54" s="28">
        <v>1.9</v>
      </c>
      <c r="F54" s="28">
        <v>2.61</v>
      </c>
      <c r="G54" s="28">
        <v>6.16</v>
      </c>
      <c r="H54" s="28">
        <v>2.86</v>
      </c>
      <c r="I54" s="28">
        <v>-0.53</v>
      </c>
      <c r="J54" s="28">
        <v>7.83</v>
      </c>
      <c r="K54" s="28">
        <v>3.13</v>
      </c>
      <c r="L54" s="28">
        <v>-2.83</v>
      </c>
      <c r="M54" s="28">
        <v>9.3699999999999992</v>
      </c>
      <c r="N54" s="28">
        <v>6.37</v>
      </c>
      <c r="O54" s="28">
        <v>6.16</v>
      </c>
      <c r="P54" s="29">
        <v>5.55</v>
      </c>
      <c r="Q54" s="212">
        <f t="shared" si="2"/>
        <v>7.4884650609948515</v>
      </c>
      <c r="R54" s="213">
        <f t="shared" si="3"/>
        <v>35.861713757598778</v>
      </c>
    </row>
    <row r="55" spans="3:40">
      <c r="C55" s="33">
        <v>201802</v>
      </c>
      <c r="D55" s="28">
        <v>14</v>
      </c>
      <c r="E55" s="28">
        <v>-6.22</v>
      </c>
      <c r="F55" s="28">
        <v>-6.04</v>
      </c>
      <c r="G55" s="28">
        <v>-3.26</v>
      </c>
      <c r="H55" s="28">
        <v>-10.74</v>
      </c>
      <c r="I55" s="28">
        <v>-5.76</v>
      </c>
      <c r="J55" s="28">
        <v>-0.03</v>
      </c>
      <c r="K55" s="28">
        <v>-7.13</v>
      </c>
      <c r="L55" s="28">
        <v>-4.5199999999999996</v>
      </c>
      <c r="M55" s="28">
        <v>-4.7</v>
      </c>
      <c r="N55" s="28">
        <v>-3.53</v>
      </c>
      <c r="O55" s="28">
        <v>-2.56</v>
      </c>
      <c r="P55" s="29">
        <v>-4.5</v>
      </c>
      <c r="Q55" s="212">
        <f t="shared" si="2"/>
        <v>-0.84874801862766447</v>
      </c>
      <c r="R55" s="213">
        <f t="shared" si="3"/>
        <v>5.5166172664432169</v>
      </c>
    </row>
    <row r="56" spans="3:40" ht="15.6">
      <c r="C56" s="33">
        <v>201803</v>
      </c>
      <c r="D56" s="28">
        <v>15</v>
      </c>
      <c r="E56" s="28">
        <v>-1.05</v>
      </c>
      <c r="F56" s="28">
        <v>-5.61</v>
      </c>
      <c r="G56" s="28">
        <v>-3.22</v>
      </c>
      <c r="H56" s="28">
        <v>2.97</v>
      </c>
      <c r="I56" s="28">
        <v>0.59</v>
      </c>
      <c r="J56" s="28">
        <v>-3.3</v>
      </c>
      <c r="K56" s="28">
        <v>-2.6</v>
      </c>
      <c r="L56" s="28">
        <v>3.2</v>
      </c>
      <c r="M56" s="28">
        <v>-2.52</v>
      </c>
      <c r="N56" s="28">
        <v>-2.42</v>
      </c>
      <c r="O56" s="28">
        <v>-3.44</v>
      </c>
      <c r="P56" s="29">
        <v>-1.47</v>
      </c>
      <c r="Q56" s="212">
        <f t="shared" si="2"/>
        <v>-3.0941433337084616</v>
      </c>
      <c r="R56" s="213">
        <f t="shared" si="3"/>
        <v>21.106152993026353</v>
      </c>
      <c r="X56" s="286" t="s">
        <v>125</v>
      </c>
      <c r="Y56" s="286"/>
      <c r="Z56" s="286"/>
      <c r="AA56" s="286"/>
      <c r="AB56" s="286"/>
      <c r="AC56" s="286"/>
      <c r="AD56" s="286"/>
      <c r="AE56" s="286"/>
      <c r="AF56" s="286"/>
      <c r="AG56" s="286"/>
      <c r="AH56" s="286"/>
      <c r="AI56" s="286"/>
      <c r="AJ56" s="286"/>
      <c r="AK56" s="286"/>
      <c r="AL56" s="286"/>
      <c r="AM56" s="286"/>
    </row>
    <row r="57" spans="3:40" ht="15" thickBot="1">
      <c r="C57" s="33">
        <v>201804</v>
      </c>
      <c r="D57" s="28">
        <v>16</v>
      </c>
      <c r="E57" s="28">
        <v>-3.96</v>
      </c>
      <c r="F57" s="28">
        <v>-0.14000000000000001</v>
      </c>
      <c r="G57" s="28">
        <v>-3.56</v>
      </c>
      <c r="H57" s="28">
        <v>10.01</v>
      </c>
      <c r="I57" s="28">
        <v>-2.78</v>
      </c>
      <c r="J57" s="28">
        <v>-0.06</v>
      </c>
      <c r="K57" s="28">
        <v>-2.38</v>
      </c>
      <c r="L57" s="28">
        <v>2.77</v>
      </c>
      <c r="M57" s="28">
        <v>3.91</v>
      </c>
      <c r="N57" s="28">
        <v>-0.04</v>
      </c>
      <c r="O57" s="28">
        <v>1.21</v>
      </c>
      <c r="P57" s="29">
        <v>-0.67</v>
      </c>
      <c r="Q57" s="212">
        <f t="shared" si="2"/>
        <v>-5.5321439500459278E-2</v>
      </c>
      <c r="R57" s="213">
        <f t="shared" si="3"/>
        <v>2.4190247877424977</v>
      </c>
    </row>
    <row r="58" spans="3:40" ht="15" thickBot="1">
      <c r="C58" s="33">
        <v>201805</v>
      </c>
      <c r="D58" s="28">
        <v>17</v>
      </c>
      <c r="E58" s="28">
        <v>-0.51</v>
      </c>
      <c r="F58" s="28">
        <v>2.97</v>
      </c>
      <c r="G58" s="28">
        <v>3.26</v>
      </c>
      <c r="H58" s="28">
        <v>3.43</v>
      </c>
      <c r="I58" s="28">
        <v>0.81</v>
      </c>
      <c r="J58" s="28">
        <v>6.82</v>
      </c>
      <c r="K58" s="28">
        <v>-0.84</v>
      </c>
      <c r="L58" s="28">
        <v>0.21</v>
      </c>
      <c r="M58" s="28">
        <v>0.89</v>
      </c>
      <c r="N58" s="28">
        <v>2.29</v>
      </c>
      <c r="O58" s="28">
        <v>0.4</v>
      </c>
      <c r="P58" s="29">
        <v>2.6</v>
      </c>
      <c r="Q58" s="212">
        <f t="shared" si="2"/>
        <v>5.7603060910820982</v>
      </c>
      <c r="R58" s="213">
        <f t="shared" si="3"/>
        <v>18.150207968968186</v>
      </c>
      <c r="X58" s="135"/>
      <c r="Y58" s="308" t="s">
        <v>126</v>
      </c>
      <c r="Z58" s="309"/>
      <c r="AA58" s="309"/>
      <c r="AB58" s="309"/>
      <c r="AC58" s="309"/>
      <c r="AD58" s="309"/>
      <c r="AE58" s="309"/>
      <c r="AF58" s="309"/>
      <c r="AG58" s="309"/>
      <c r="AH58" s="309"/>
      <c r="AI58" s="309"/>
      <c r="AJ58" s="310"/>
      <c r="AK58" s="311" t="s">
        <v>127</v>
      </c>
      <c r="AL58" s="312"/>
    </row>
    <row r="59" spans="3:40" ht="22.5" customHeight="1" thickBot="1">
      <c r="C59" s="33">
        <v>201806</v>
      </c>
      <c r="D59" s="28">
        <v>18</v>
      </c>
      <c r="E59" s="28">
        <v>4.5199999999999996</v>
      </c>
      <c r="F59" s="28">
        <v>0.73</v>
      </c>
      <c r="G59" s="28">
        <v>-2.15</v>
      </c>
      <c r="H59" s="28">
        <v>0.55000000000000004</v>
      </c>
      <c r="I59" s="28">
        <v>2.19</v>
      </c>
      <c r="J59" s="28">
        <v>-0.32</v>
      </c>
      <c r="K59" s="28">
        <v>6.43</v>
      </c>
      <c r="L59" s="28">
        <v>2.61</v>
      </c>
      <c r="M59" s="28">
        <v>3.06</v>
      </c>
      <c r="N59" s="28">
        <v>1.49</v>
      </c>
      <c r="O59" s="28">
        <v>-0.98</v>
      </c>
      <c r="P59" s="29">
        <v>-1.08</v>
      </c>
      <c r="Q59" s="212">
        <f t="shared" si="2"/>
        <v>0.10340969182506157</v>
      </c>
      <c r="R59" s="213">
        <f t="shared" si="3"/>
        <v>1.9504644956880393</v>
      </c>
      <c r="X59" s="247"/>
      <c r="Y59" s="257" t="s">
        <v>102</v>
      </c>
      <c r="Z59" s="258" t="s">
        <v>103</v>
      </c>
      <c r="AA59" s="259" t="s">
        <v>104</v>
      </c>
      <c r="AB59" s="260" t="s">
        <v>105</v>
      </c>
      <c r="AC59" s="260" t="s">
        <v>106</v>
      </c>
      <c r="AD59" s="260" t="s">
        <v>107</v>
      </c>
      <c r="AE59" s="261" t="s">
        <v>108</v>
      </c>
      <c r="AF59" s="261" t="s">
        <v>109</v>
      </c>
      <c r="AG59" s="261" t="s">
        <v>110</v>
      </c>
      <c r="AH59" s="261" t="s">
        <v>111</v>
      </c>
      <c r="AI59" s="261" t="s">
        <v>112</v>
      </c>
      <c r="AJ59" s="262" t="s">
        <v>113</v>
      </c>
      <c r="AK59" s="248" t="s">
        <v>128</v>
      </c>
      <c r="AL59" s="249" t="s">
        <v>124</v>
      </c>
    </row>
    <row r="60" spans="3:40">
      <c r="C60" s="33">
        <v>201807</v>
      </c>
      <c r="D60" s="28">
        <v>19</v>
      </c>
      <c r="E60" s="28">
        <v>2.8</v>
      </c>
      <c r="F60" s="28">
        <v>-1.56</v>
      </c>
      <c r="G60" s="28">
        <v>5.78</v>
      </c>
      <c r="H60" s="28">
        <v>1.1200000000000001</v>
      </c>
      <c r="I60" s="28">
        <v>3.73</v>
      </c>
      <c r="J60" s="28">
        <v>2.19</v>
      </c>
      <c r="K60" s="28">
        <v>2.69</v>
      </c>
      <c r="L60" s="28">
        <v>1.73</v>
      </c>
      <c r="M60" s="28">
        <v>3.21</v>
      </c>
      <c r="N60" s="28">
        <v>5.99</v>
      </c>
      <c r="O60" s="28">
        <v>4.25</v>
      </c>
      <c r="P60" s="29">
        <v>3.7</v>
      </c>
      <c r="Q60" s="212">
        <f t="shared" si="2"/>
        <v>3.0789264061299488</v>
      </c>
      <c r="R60" s="213">
        <f t="shared" si="3"/>
        <v>2.4930085882867887</v>
      </c>
      <c r="X60" s="33">
        <v>1</v>
      </c>
      <c r="Y60" s="33">
        <v>0.01</v>
      </c>
      <c r="Z60" s="28">
        <v>0</v>
      </c>
      <c r="AA60" s="28">
        <v>0</v>
      </c>
      <c r="AB60" s="28">
        <v>0</v>
      </c>
      <c r="AC60" s="28">
        <v>0</v>
      </c>
      <c r="AD60" s="28">
        <v>0</v>
      </c>
      <c r="AE60" s="28">
        <v>7.1147063227196647E-2</v>
      </c>
      <c r="AF60" s="28">
        <v>0.45023417707120239</v>
      </c>
      <c r="AG60" s="28">
        <v>0</v>
      </c>
      <c r="AH60" s="28">
        <v>0.4686197597016008</v>
      </c>
      <c r="AI60" s="28">
        <v>0</v>
      </c>
      <c r="AJ60" s="29">
        <v>0</v>
      </c>
      <c r="AK60" s="266">
        <v>0.68499819071485013</v>
      </c>
      <c r="AL60" s="267">
        <v>3.7830751716416073</v>
      </c>
      <c r="AM60" s="268"/>
      <c r="AN60" s="269" t="s">
        <v>129</v>
      </c>
    </row>
    <row r="61" spans="3:40">
      <c r="C61" s="33">
        <v>201808</v>
      </c>
      <c r="D61" s="28">
        <v>20</v>
      </c>
      <c r="E61" s="28">
        <v>-1.07</v>
      </c>
      <c r="F61" s="28">
        <v>-0.56000000000000005</v>
      </c>
      <c r="G61" s="28">
        <v>-0.98</v>
      </c>
      <c r="H61" s="28">
        <v>-2.84</v>
      </c>
      <c r="I61" s="28">
        <v>1.2</v>
      </c>
      <c r="J61" s="28">
        <v>7.3</v>
      </c>
      <c r="K61" s="28">
        <v>3.08</v>
      </c>
      <c r="L61" s="28">
        <v>0.91</v>
      </c>
      <c r="M61" s="28">
        <v>8.0500000000000007</v>
      </c>
      <c r="N61" s="28">
        <v>4.4000000000000004</v>
      </c>
      <c r="O61" s="28">
        <v>2.48</v>
      </c>
      <c r="P61" s="29">
        <v>2.48</v>
      </c>
      <c r="Q61" s="212">
        <f t="shared" si="2"/>
        <v>6.6216087367127257</v>
      </c>
      <c r="R61" s="213">
        <f t="shared" si="3"/>
        <v>26.230876027035485</v>
      </c>
      <c r="X61" s="33">
        <v>2</v>
      </c>
      <c r="Y61" s="33">
        <v>0.01</v>
      </c>
      <c r="Z61" s="28">
        <v>0</v>
      </c>
      <c r="AA61" s="28">
        <v>0</v>
      </c>
      <c r="AB61" s="28">
        <v>0</v>
      </c>
      <c r="AC61" s="28">
        <v>0</v>
      </c>
      <c r="AD61" s="28">
        <v>6.6216136756384436E-2</v>
      </c>
      <c r="AE61" s="28">
        <v>0</v>
      </c>
      <c r="AF61" s="28">
        <v>0.41914229944925302</v>
      </c>
      <c r="AG61" s="28">
        <v>0</v>
      </c>
      <c r="AH61" s="28">
        <v>0.5046415637943622</v>
      </c>
      <c r="AI61" s="28">
        <v>0</v>
      </c>
      <c r="AJ61" s="29">
        <v>0</v>
      </c>
      <c r="AK61" s="225">
        <v>0.8</v>
      </c>
      <c r="AL61" s="223">
        <v>3.8211600915282293</v>
      </c>
      <c r="AM61" s="28"/>
    </row>
    <row r="62" spans="3:40">
      <c r="C62" s="33">
        <v>201809</v>
      </c>
      <c r="D62" s="28">
        <v>21</v>
      </c>
      <c r="E62" s="28">
        <v>0.71</v>
      </c>
      <c r="F62" s="28">
        <v>-3.79</v>
      </c>
      <c r="G62" s="28">
        <v>2.4900000000000002</v>
      </c>
      <c r="H62" s="28">
        <v>3.35</v>
      </c>
      <c r="I62" s="28">
        <v>-0.91</v>
      </c>
      <c r="J62" s="28">
        <v>-0.22</v>
      </c>
      <c r="K62" s="28">
        <v>1.64</v>
      </c>
      <c r="L62" s="28">
        <v>-0.55000000000000004</v>
      </c>
      <c r="M62" s="28">
        <v>0.63</v>
      </c>
      <c r="N62" s="28">
        <v>2.14</v>
      </c>
      <c r="O62" s="28">
        <v>-2</v>
      </c>
      <c r="P62" s="29">
        <v>0.1</v>
      </c>
      <c r="Q62" s="212">
        <f t="shared" si="2"/>
        <v>0.33207009412976929</v>
      </c>
      <c r="R62" s="213">
        <f t="shared" si="3"/>
        <v>1.3640602707125895</v>
      </c>
      <c r="X62" s="33">
        <v>3</v>
      </c>
      <c r="Y62" s="33">
        <v>0.01</v>
      </c>
      <c r="Z62" s="28">
        <v>0</v>
      </c>
      <c r="AA62" s="28">
        <v>0</v>
      </c>
      <c r="AB62" s="28">
        <v>0</v>
      </c>
      <c r="AC62" s="28">
        <v>0</v>
      </c>
      <c r="AD62" s="28">
        <v>0.26639854749706371</v>
      </c>
      <c r="AE62" s="28">
        <v>0</v>
      </c>
      <c r="AF62" s="28">
        <v>0.29681653541820407</v>
      </c>
      <c r="AG62" s="28">
        <v>0</v>
      </c>
      <c r="AH62" s="28">
        <v>0.42678491708473193</v>
      </c>
      <c r="AI62" s="28">
        <v>0</v>
      </c>
      <c r="AJ62" s="29">
        <v>0</v>
      </c>
      <c r="AK62" s="225">
        <v>1</v>
      </c>
      <c r="AL62" s="223">
        <v>4.0346326234909764</v>
      </c>
      <c r="AM62" s="28"/>
    </row>
    <row r="63" spans="3:40">
      <c r="C63" s="33">
        <v>201810</v>
      </c>
      <c r="D63" s="28">
        <v>22</v>
      </c>
      <c r="E63" s="28">
        <v>-0.24</v>
      </c>
      <c r="F63" s="28">
        <v>-3.18</v>
      </c>
      <c r="G63" s="28">
        <v>-11.6</v>
      </c>
      <c r="H63" s="28">
        <v>-11.87</v>
      </c>
      <c r="I63" s="28">
        <v>-6.23</v>
      </c>
      <c r="J63" s="28">
        <v>-8.7899999999999991</v>
      </c>
      <c r="K63" s="28">
        <v>-0.34</v>
      </c>
      <c r="L63" s="28">
        <v>-0.06</v>
      </c>
      <c r="M63" s="28">
        <v>-8.75</v>
      </c>
      <c r="N63" s="28">
        <v>-8.6999999999999993</v>
      </c>
      <c r="O63" s="28">
        <v>-5.54</v>
      </c>
      <c r="P63" s="29">
        <v>-8.3000000000000007</v>
      </c>
      <c r="Q63" s="212">
        <f t="shared" si="2"/>
        <v>-8.768946422091334</v>
      </c>
      <c r="R63" s="213">
        <f t="shared" si="3"/>
        <v>105.45126066978098</v>
      </c>
      <c r="X63" s="33">
        <v>4</v>
      </c>
      <c r="Y63" s="33">
        <v>0</v>
      </c>
      <c r="Z63" s="28">
        <v>0</v>
      </c>
      <c r="AA63" s="28">
        <v>0</v>
      </c>
      <c r="AB63" s="28">
        <v>0</v>
      </c>
      <c r="AC63" s="28">
        <v>0</v>
      </c>
      <c r="AD63" s="28">
        <v>0.66506257876825092</v>
      </c>
      <c r="AE63" s="28">
        <v>0</v>
      </c>
      <c r="AF63" s="28">
        <v>5.8869292255278781E-2</v>
      </c>
      <c r="AG63" s="28">
        <v>0</v>
      </c>
      <c r="AH63" s="28">
        <v>0.27606812897647015</v>
      </c>
      <c r="AI63" s="28">
        <v>0</v>
      </c>
      <c r="AJ63" s="29">
        <v>0</v>
      </c>
      <c r="AK63" s="225">
        <v>1.4</v>
      </c>
      <c r="AL63" s="223">
        <v>4.9309851272939644</v>
      </c>
      <c r="AM63" s="28"/>
    </row>
    <row r="64" spans="3:40" ht="15.6">
      <c r="C64" s="33">
        <v>201811</v>
      </c>
      <c r="D64" s="28">
        <v>23</v>
      </c>
      <c r="E64" s="28">
        <v>0.46</v>
      </c>
      <c r="F64" s="28">
        <v>5.17</v>
      </c>
      <c r="G64" s="28">
        <v>4.1500000000000004</v>
      </c>
      <c r="H64" s="28">
        <v>-2.17</v>
      </c>
      <c r="I64" s="28">
        <v>5.5</v>
      </c>
      <c r="J64" s="28">
        <v>-1.62</v>
      </c>
      <c r="K64" s="28">
        <v>2.62</v>
      </c>
      <c r="L64" s="28">
        <v>3.27</v>
      </c>
      <c r="M64" s="28">
        <v>2.4700000000000002</v>
      </c>
      <c r="N64" s="28">
        <v>6.46</v>
      </c>
      <c r="O64" s="28">
        <v>2.82</v>
      </c>
      <c r="P64" s="29">
        <v>3.41</v>
      </c>
      <c r="Q64" s="212">
        <f t="shared" si="2"/>
        <v>0.27013829403912593</v>
      </c>
      <c r="R64" s="213">
        <f t="shared" si="3"/>
        <v>1.5125598217770748</v>
      </c>
      <c r="X64" s="33">
        <v>5</v>
      </c>
      <c r="Y64" s="255">
        <v>0</v>
      </c>
      <c r="Z64" s="174">
        <v>0</v>
      </c>
      <c r="AA64" s="174">
        <v>0</v>
      </c>
      <c r="AB64" s="174">
        <v>0</v>
      </c>
      <c r="AC64" s="174">
        <v>0</v>
      </c>
      <c r="AD64" s="28">
        <v>0.7660719662111275</v>
      </c>
      <c r="AE64" s="28">
        <v>0</v>
      </c>
      <c r="AF64" s="28">
        <v>0</v>
      </c>
      <c r="AG64" s="28">
        <v>0</v>
      </c>
      <c r="AH64" s="28">
        <v>0.23392803465606268</v>
      </c>
      <c r="AI64" s="28">
        <v>0</v>
      </c>
      <c r="AJ64" s="29">
        <v>0</v>
      </c>
      <c r="AK64" s="225">
        <v>1.5</v>
      </c>
      <c r="AL64" s="223">
        <v>5.2257708870149626</v>
      </c>
      <c r="AM64" s="28"/>
    </row>
    <row r="65" spans="3:40">
      <c r="C65" s="33">
        <v>201812</v>
      </c>
      <c r="D65" s="28">
        <v>24</v>
      </c>
      <c r="E65" s="28">
        <v>-11.23</v>
      </c>
      <c r="F65" s="28">
        <v>-11.43</v>
      </c>
      <c r="G65" s="28">
        <v>-9.8699999999999992</v>
      </c>
      <c r="H65" s="28">
        <v>-13.02</v>
      </c>
      <c r="I65" s="28">
        <v>-6.3</v>
      </c>
      <c r="J65" s="28">
        <v>-8.0399999999999991</v>
      </c>
      <c r="K65" s="28">
        <v>-8.77</v>
      </c>
      <c r="L65" s="28">
        <v>-4.75</v>
      </c>
      <c r="M65" s="28">
        <v>-9.06</v>
      </c>
      <c r="N65" s="28">
        <v>-8.18</v>
      </c>
      <c r="O65" s="28">
        <v>-11.48</v>
      </c>
      <c r="P65" s="29">
        <v>-9.35</v>
      </c>
      <c r="Q65" s="212">
        <f t="shared" si="2"/>
        <v>-8.0727498682280299</v>
      </c>
      <c r="R65" s="213">
        <f t="shared" si="3"/>
        <v>91.637540086268615</v>
      </c>
      <c r="X65" s="33">
        <v>6</v>
      </c>
      <c r="Y65" s="33">
        <v>0</v>
      </c>
      <c r="Z65" s="28">
        <v>0.17252174837437789</v>
      </c>
      <c r="AA65" s="28">
        <v>0</v>
      </c>
      <c r="AB65" s="28">
        <v>0</v>
      </c>
      <c r="AC65" s="28">
        <v>0</v>
      </c>
      <c r="AD65" s="28">
        <v>0.75747826672236473</v>
      </c>
      <c r="AE65" s="28">
        <v>0</v>
      </c>
      <c r="AF65" s="28">
        <v>0</v>
      </c>
      <c r="AG65" s="28">
        <v>0</v>
      </c>
      <c r="AH65" s="28">
        <v>7.0000000000000021E-2</v>
      </c>
      <c r="AI65" s="28">
        <v>0</v>
      </c>
      <c r="AJ65" s="29">
        <v>0</v>
      </c>
      <c r="AK65" s="225">
        <v>1.7</v>
      </c>
      <c r="AL65" s="223">
        <v>6.2896615268842551</v>
      </c>
      <c r="AM65" s="28"/>
    </row>
    <row r="66" spans="3:40">
      <c r="C66" s="33">
        <v>201901</v>
      </c>
      <c r="D66" s="28">
        <v>25</v>
      </c>
      <c r="E66" s="28">
        <v>7.3</v>
      </c>
      <c r="F66" s="28">
        <v>10.73</v>
      </c>
      <c r="G66" s="28">
        <v>11.85</v>
      </c>
      <c r="H66" s="28">
        <v>10.32</v>
      </c>
      <c r="I66" s="28">
        <v>5.66</v>
      </c>
      <c r="J66" s="28">
        <v>9.49</v>
      </c>
      <c r="K66" s="28">
        <v>5.56</v>
      </c>
      <c r="L66" s="28">
        <v>5.41</v>
      </c>
      <c r="M66" s="28">
        <v>8.1999999999999993</v>
      </c>
      <c r="N66" s="28">
        <v>5.25</v>
      </c>
      <c r="O66" s="28">
        <v>9.77</v>
      </c>
      <c r="P66" s="29">
        <v>8.4600000000000009</v>
      </c>
      <c r="Q66" s="212">
        <f t="shared" si="2"/>
        <v>8.498145195198795</v>
      </c>
      <c r="R66" s="213">
        <f t="shared" si="3"/>
        <v>48.97403613901065</v>
      </c>
      <c r="X66" s="33">
        <v>7</v>
      </c>
      <c r="Y66" s="33">
        <v>0</v>
      </c>
      <c r="Z66" s="28">
        <v>0.67688034966480526</v>
      </c>
      <c r="AA66" s="28">
        <v>0</v>
      </c>
      <c r="AB66" s="28">
        <v>0</v>
      </c>
      <c r="AC66" s="28">
        <v>0</v>
      </c>
      <c r="AD66" s="28">
        <v>0.25311967331525609</v>
      </c>
      <c r="AE66" s="28">
        <v>0</v>
      </c>
      <c r="AF66" s="28">
        <v>0</v>
      </c>
      <c r="AG66" s="28">
        <v>0</v>
      </c>
      <c r="AH66" s="28">
        <v>7.0000000000000021E-2</v>
      </c>
      <c r="AI66" s="28">
        <v>0</v>
      </c>
      <c r="AJ66" s="29">
        <v>0</v>
      </c>
      <c r="AK66" s="225">
        <v>1.9</v>
      </c>
      <c r="AL66" s="223">
        <v>9.3196771501603628</v>
      </c>
      <c r="AM66" s="28"/>
    </row>
    <row r="67" spans="3:40" ht="15" thickBot="1">
      <c r="C67" s="33">
        <v>201902</v>
      </c>
      <c r="D67" s="28">
        <v>26</v>
      </c>
      <c r="E67" s="28">
        <v>1.42</v>
      </c>
      <c r="F67" s="28">
        <v>3.97</v>
      </c>
      <c r="G67" s="28">
        <v>5.67</v>
      </c>
      <c r="H67" s="28">
        <v>2.46</v>
      </c>
      <c r="I67" s="28">
        <v>4.45</v>
      </c>
      <c r="J67" s="28">
        <v>5.67</v>
      </c>
      <c r="K67" s="28">
        <v>3.26</v>
      </c>
      <c r="L67" s="28">
        <v>3.62</v>
      </c>
      <c r="M67" s="28">
        <v>0.78</v>
      </c>
      <c r="N67" s="28">
        <v>3.23</v>
      </c>
      <c r="O67" s="28">
        <v>2.87</v>
      </c>
      <c r="P67" s="29">
        <v>2.5</v>
      </c>
      <c r="Q67" s="212">
        <f t="shared" si="2"/>
        <v>5.0992156298353999</v>
      </c>
      <c r="R67" s="213">
        <f t="shared" si="3"/>
        <v>12.954353132527185</v>
      </c>
      <c r="X67" s="34">
        <v>8</v>
      </c>
      <c r="Y67" s="34">
        <v>0</v>
      </c>
      <c r="Z67" s="30">
        <v>0.92999998187458333</v>
      </c>
      <c r="AA67" s="30">
        <v>0</v>
      </c>
      <c r="AB67" s="30">
        <v>0</v>
      </c>
      <c r="AC67" s="30">
        <v>0</v>
      </c>
      <c r="AD67" s="30">
        <v>0</v>
      </c>
      <c r="AE67" s="30">
        <v>0</v>
      </c>
      <c r="AF67" s="256">
        <v>0</v>
      </c>
      <c r="AG67" s="30">
        <v>0</v>
      </c>
      <c r="AH67" s="30">
        <v>6.9999999999999993E-2</v>
      </c>
      <c r="AI67" s="30">
        <v>0</v>
      </c>
      <c r="AJ67" s="31">
        <v>0</v>
      </c>
      <c r="AK67" s="270">
        <v>2</v>
      </c>
      <c r="AL67" s="271">
        <v>11.170309933038514</v>
      </c>
      <c r="AM67" s="272"/>
      <c r="AN67" s="273" t="s">
        <v>130</v>
      </c>
    </row>
    <row r="68" spans="3:40">
      <c r="C68" s="33">
        <v>201903</v>
      </c>
      <c r="D68" s="28">
        <v>27</v>
      </c>
      <c r="E68" s="28">
        <v>3.68</v>
      </c>
      <c r="F68" s="28">
        <v>-5.29</v>
      </c>
      <c r="G68" s="28">
        <v>-2.14</v>
      </c>
      <c r="H68" s="28">
        <v>1.99</v>
      </c>
      <c r="I68" s="28">
        <v>1.91</v>
      </c>
      <c r="J68" s="28">
        <v>3.75</v>
      </c>
      <c r="K68" s="28">
        <v>0.41</v>
      </c>
      <c r="L68" s="28">
        <v>3.32</v>
      </c>
      <c r="M68" s="28">
        <v>3.37</v>
      </c>
      <c r="N68" s="28">
        <v>0.48</v>
      </c>
      <c r="O68" s="28">
        <v>-2.35</v>
      </c>
      <c r="P68" s="29">
        <v>0.34</v>
      </c>
      <c r="Q68" s="212">
        <f t="shared" si="2"/>
        <v>2.9850553979147683</v>
      </c>
      <c r="R68" s="213">
        <f t="shared" si="3"/>
        <v>2.2053895276451927</v>
      </c>
      <c r="X68" s="28"/>
      <c r="Y68" s="28"/>
      <c r="Z68" s="28"/>
      <c r="AA68" s="28"/>
      <c r="AB68" s="28"/>
      <c r="AC68" s="28"/>
      <c r="AD68" s="28"/>
      <c r="AE68" s="28"/>
      <c r="AF68" s="28"/>
      <c r="AG68" s="28"/>
      <c r="AH68" s="28"/>
      <c r="AI68" s="28"/>
      <c r="AJ68" s="28"/>
      <c r="AK68" s="28"/>
      <c r="AL68" s="225"/>
      <c r="AM68" s="28"/>
    </row>
    <row r="69" spans="3:40">
      <c r="C69" s="33">
        <v>201904</v>
      </c>
      <c r="D69" s="28">
        <v>28</v>
      </c>
      <c r="E69" s="28">
        <v>3.19</v>
      </c>
      <c r="F69" s="28">
        <v>3.35</v>
      </c>
      <c r="G69" s="28">
        <v>3.84</v>
      </c>
      <c r="H69" s="28">
        <v>0.25</v>
      </c>
      <c r="I69" s="28">
        <v>4.46</v>
      </c>
      <c r="J69" s="28">
        <v>6.02</v>
      </c>
      <c r="K69" s="28">
        <v>6.32</v>
      </c>
      <c r="L69" s="28">
        <v>1.02</v>
      </c>
      <c r="M69" s="28">
        <v>4.59</v>
      </c>
      <c r="N69" s="28">
        <v>-3.13</v>
      </c>
      <c r="O69" s="28">
        <v>7.11</v>
      </c>
      <c r="P69" s="29">
        <v>5.82</v>
      </c>
      <c r="Q69" s="212">
        <f t="shared" si="2"/>
        <v>3.8795587114612351</v>
      </c>
      <c r="R69" s="213">
        <f t="shared" si="3"/>
        <v>5.6622996497052016</v>
      </c>
      <c r="X69" s="28"/>
      <c r="Y69" s="28"/>
      <c r="Z69" s="28"/>
      <c r="AA69" s="28"/>
      <c r="AB69" s="28"/>
      <c r="AC69" s="28"/>
      <c r="AD69" s="28"/>
      <c r="AE69" s="28"/>
      <c r="AF69" s="28"/>
      <c r="AG69" s="28"/>
      <c r="AH69" s="28"/>
      <c r="AI69" s="28"/>
      <c r="AJ69" s="28"/>
      <c r="AK69" s="28"/>
      <c r="AL69" s="225"/>
      <c r="AM69" s="28"/>
    </row>
    <row r="70" spans="3:40">
      <c r="C70" s="33">
        <v>201905</v>
      </c>
      <c r="D70" s="28">
        <v>29</v>
      </c>
      <c r="E70" s="28">
        <v>-5.54</v>
      </c>
      <c r="F70" s="28">
        <v>-12.09</v>
      </c>
      <c r="G70" s="28">
        <v>-9.89</v>
      </c>
      <c r="H70" s="28">
        <v>-11.81</v>
      </c>
      <c r="I70" s="28">
        <v>-7.75</v>
      </c>
      <c r="J70" s="28">
        <v>-8.48</v>
      </c>
      <c r="K70" s="28">
        <v>-2.97</v>
      </c>
      <c r="L70" s="28">
        <v>-1.54</v>
      </c>
      <c r="M70" s="28">
        <v>-6.04</v>
      </c>
      <c r="N70" s="28">
        <v>-3.37</v>
      </c>
      <c r="O70" s="28">
        <v>-5.52</v>
      </c>
      <c r="P70" s="29">
        <v>-7.42</v>
      </c>
      <c r="Q70" s="212">
        <f t="shared" si="2"/>
        <v>-7.2846278371180526</v>
      </c>
      <c r="R70" s="213">
        <f t="shared" si="3"/>
        <v>77.169686279440938</v>
      </c>
      <c r="Y70" s="28"/>
      <c r="Z70" s="225"/>
      <c r="AA70" s="225"/>
      <c r="AB70" s="225"/>
      <c r="AC70" s="225"/>
    </row>
    <row r="71" spans="3:40">
      <c r="C71" s="33">
        <v>201906</v>
      </c>
      <c r="D71" s="28">
        <v>30</v>
      </c>
      <c r="E71" s="28">
        <v>4.93</v>
      </c>
      <c r="F71" s="28">
        <v>13.01</v>
      </c>
      <c r="G71" s="28">
        <v>9.66</v>
      </c>
      <c r="H71" s="28">
        <v>8.86</v>
      </c>
      <c r="I71" s="28">
        <v>5.23</v>
      </c>
      <c r="J71" s="28">
        <v>7.83</v>
      </c>
      <c r="K71" s="28">
        <v>4.96</v>
      </c>
      <c r="L71" s="28">
        <v>3.64</v>
      </c>
      <c r="M71" s="28">
        <v>7.14</v>
      </c>
      <c r="N71" s="28">
        <v>6.84</v>
      </c>
      <c r="O71" s="28">
        <v>6.24</v>
      </c>
      <c r="P71" s="29">
        <v>7.65</v>
      </c>
      <c r="Q71" s="212">
        <f t="shared" si="2"/>
        <v>7.5984112235225991</v>
      </c>
      <c r="R71" s="213">
        <f t="shared" si="3"/>
        <v>37.190619421493807</v>
      </c>
      <c r="Y71" s="28"/>
      <c r="Z71" s="225"/>
      <c r="AA71" s="225"/>
      <c r="AB71" s="225"/>
      <c r="AC71" s="225"/>
    </row>
    <row r="72" spans="3:40">
      <c r="C72" s="33">
        <v>201907</v>
      </c>
      <c r="D72" s="28">
        <v>31</v>
      </c>
      <c r="E72" s="28">
        <v>1.73</v>
      </c>
      <c r="F72" s="28">
        <v>1.02</v>
      </c>
      <c r="G72" s="28">
        <v>-0.32</v>
      </c>
      <c r="H72" s="28">
        <v>-2.67</v>
      </c>
      <c r="I72" s="28">
        <v>3.23</v>
      </c>
      <c r="J72" s="28">
        <v>3.64</v>
      </c>
      <c r="K72" s="28">
        <v>1.91</v>
      </c>
      <c r="L72" s="28">
        <v>-0.99</v>
      </c>
      <c r="M72" s="28">
        <v>0.91</v>
      </c>
      <c r="N72" s="28">
        <v>-2.19</v>
      </c>
      <c r="O72" s="28">
        <v>3.12</v>
      </c>
      <c r="P72" s="29">
        <v>-0.59</v>
      </c>
      <c r="Q72" s="212">
        <f t="shared" si="2"/>
        <v>2.2761997048652356</v>
      </c>
      <c r="R72" s="213">
        <f t="shared" si="3"/>
        <v>0.60248597805363391</v>
      </c>
      <c r="Y72" s="28"/>
      <c r="Z72" s="225"/>
      <c r="AA72" s="225"/>
      <c r="AB72" s="225"/>
      <c r="AC72" s="225"/>
    </row>
    <row r="73" spans="3:40">
      <c r="C73" s="33">
        <v>201908</v>
      </c>
      <c r="D73" s="28">
        <v>32</v>
      </c>
      <c r="E73" s="28">
        <v>-1.33</v>
      </c>
      <c r="F73" s="28">
        <v>-4.33</v>
      </c>
      <c r="G73" s="28">
        <v>-2.06</v>
      </c>
      <c r="H73" s="28">
        <v>-8.74</v>
      </c>
      <c r="I73" s="28">
        <v>-0.8</v>
      </c>
      <c r="J73" s="28">
        <v>-2.77</v>
      </c>
      <c r="K73" s="28">
        <v>0.43</v>
      </c>
      <c r="L73" s="28">
        <v>3.44</v>
      </c>
      <c r="M73" s="28">
        <v>7.0000000000000007E-2</v>
      </c>
      <c r="N73" s="28">
        <v>-0.61</v>
      </c>
      <c r="O73" s="28">
        <v>-4.7300000000000004</v>
      </c>
      <c r="P73" s="29">
        <v>-3.98</v>
      </c>
      <c r="Q73" s="212">
        <f t="shared" si="2"/>
        <v>-2.264715490286846</v>
      </c>
      <c r="R73" s="213">
        <f t="shared" si="3"/>
        <v>14.173082741135781</v>
      </c>
      <c r="Y73" s="28"/>
      <c r="Z73" s="225"/>
      <c r="AA73" s="225"/>
      <c r="AB73" s="225"/>
      <c r="AC73" s="225"/>
    </row>
    <row r="74" spans="3:40">
      <c r="C74" s="33">
        <v>201909</v>
      </c>
      <c r="D74" s="28">
        <v>33</v>
      </c>
      <c r="E74" s="28">
        <v>1.85</v>
      </c>
      <c r="F74" s="28">
        <v>3.28</v>
      </c>
      <c r="G74" s="28">
        <v>4.45</v>
      </c>
      <c r="H74" s="28">
        <v>3.71</v>
      </c>
      <c r="I74" s="28">
        <v>2.88</v>
      </c>
      <c r="J74" s="28">
        <v>1.01</v>
      </c>
      <c r="K74" s="28">
        <v>1.44</v>
      </c>
      <c r="L74" s="28">
        <v>3.92</v>
      </c>
      <c r="M74" s="28">
        <v>0.77</v>
      </c>
      <c r="N74" s="28">
        <v>-0.94</v>
      </c>
      <c r="O74" s="28">
        <v>2.5499999999999998</v>
      </c>
      <c r="P74" s="29">
        <v>1</v>
      </c>
      <c r="Q74" s="212">
        <f t="shared" ref="Q74:Q105" si="5">SUMPRODUCT(E74:P74,$Y$43:$AJ$43)</f>
        <v>0.55384038291425697</v>
      </c>
      <c r="R74" s="213">
        <f t="shared" ref="R74:R105" si="6">(Q74-$Y$50)^2</f>
        <v>0.89521802561060393</v>
      </c>
      <c r="Y74" s="28"/>
      <c r="Z74" s="225"/>
      <c r="AA74" s="225"/>
      <c r="AB74" s="225"/>
      <c r="AC74" s="225"/>
    </row>
    <row r="75" spans="3:40">
      <c r="C75" s="33">
        <v>201910</v>
      </c>
      <c r="D75" s="28">
        <v>34</v>
      </c>
      <c r="E75" s="28">
        <v>-0.02</v>
      </c>
      <c r="F75" s="28">
        <v>7.3</v>
      </c>
      <c r="G75" s="28">
        <v>0.66</v>
      </c>
      <c r="H75" s="28">
        <v>-2.0699999999999998</v>
      </c>
      <c r="I75" s="28">
        <v>-1.56</v>
      </c>
      <c r="J75" s="28">
        <v>3.24</v>
      </c>
      <c r="K75" s="28">
        <v>2.25</v>
      </c>
      <c r="L75" s="28">
        <v>-1.42</v>
      </c>
      <c r="M75" s="28">
        <v>0.73</v>
      </c>
      <c r="N75" s="28">
        <v>4.7300000000000004</v>
      </c>
      <c r="O75" s="28">
        <v>3.37</v>
      </c>
      <c r="P75" s="29">
        <v>2.4</v>
      </c>
      <c r="Q75" s="212">
        <f t="shared" si="5"/>
        <v>3.5885527068467411</v>
      </c>
      <c r="R75" s="213">
        <f t="shared" si="6"/>
        <v>4.3620523991078786</v>
      </c>
      <c r="Y75" s="28"/>
      <c r="Z75" s="225"/>
      <c r="AA75" s="225"/>
      <c r="AB75" s="225"/>
      <c r="AC75" s="225"/>
    </row>
    <row r="76" spans="3:40">
      <c r="C76" s="33">
        <v>201911</v>
      </c>
      <c r="D76" s="28">
        <v>35</v>
      </c>
      <c r="E76" s="28">
        <v>2.19</v>
      </c>
      <c r="F76" s="28">
        <v>2.74</v>
      </c>
      <c r="G76" s="28">
        <v>4.49</v>
      </c>
      <c r="H76" s="28">
        <v>1.21</v>
      </c>
      <c r="I76" s="28">
        <v>0.92</v>
      </c>
      <c r="J76" s="28">
        <v>5.1100000000000003</v>
      </c>
      <c r="K76" s="28">
        <v>1.91</v>
      </c>
      <c r="L76" s="28">
        <v>-2.15</v>
      </c>
      <c r="M76" s="28">
        <v>2.16</v>
      </c>
      <c r="N76" s="28">
        <v>5.53</v>
      </c>
      <c r="O76" s="28">
        <v>5.7</v>
      </c>
      <c r="P76" s="29">
        <v>3.82</v>
      </c>
      <c r="Q76" s="212">
        <f t="shared" si="5"/>
        <v>5.2082497288754652</v>
      </c>
      <c r="R76" s="213">
        <f t="shared" si="6"/>
        <v>13.751116033649835</v>
      </c>
      <c r="Y76" s="28"/>
      <c r="Z76" s="225"/>
      <c r="AA76" s="225"/>
      <c r="AB76" s="225"/>
      <c r="AC76" s="225"/>
    </row>
    <row r="77" spans="3:40">
      <c r="C77" s="33">
        <v>201912</v>
      </c>
      <c r="D77" s="28">
        <v>36</v>
      </c>
      <c r="E77" s="28">
        <v>3.53</v>
      </c>
      <c r="F77" s="28">
        <v>5.07</v>
      </c>
      <c r="G77" s="28">
        <v>1.1100000000000001</v>
      </c>
      <c r="H77" s="28">
        <v>6.18</v>
      </c>
      <c r="I77" s="28">
        <v>2.11</v>
      </c>
      <c r="J77" s="28">
        <v>3.68</v>
      </c>
      <c r="K77" s="28">
        <v>1.24</v>
      </c>
      <c r="L77" s="28">
        <v>4.13</v>
      </c>
      <c r="M77" s="28">
        <v>1.37</v>
      </c>
      <c r="N77" s="28">
        <v>3.45</v>
      </c>
      <c r="O77" s="28">
        <v>2.62</v>
      </c>
      <c r="P77" s="29">
        <v>2.14</v>
      </c>
      <c r="Q77" s="212">
        <f t="shared" si="5"/>
        <v>3.6261965347217622</v>
      </c>
      <c r="R77" s="213">
        <f t="shared" si="6"/>
        <v>4.5207116939105747</v>
      </c>
    </row>
    <row r="78" spans="3:40" ht="15" thickBot="1">
      <c r="C78" s="33">
        <v>202001</v>
      </c>
      <c r="D78" s="28">
        <v>37</v>
      </c>
      <c r="E78" s="28">
        <v>-0.38</v>
      </c>
      <c r="F78" s="28">
        <v>5.89</v>
      </c>
      <c r="G78" s="28">
        <v>-2.85</v>
      </c>
      <c r="H78" s="28">
        <v>-11.87</v>
      </c>
      <c r="I78" s="28">
        <v>-3.15</v>
      </c>
      <c r="J78" s="28">
        <v>3.33</v>
      </c>
      <c r="K78" s="28">
        <v>-1.99</v>
      </c>
      <c r="L78" s="28">
        <v>4.83</v>
      </c>
      <c r="M78" s="28">
        <v>0.93</v>
      </c>
      <c r="N78" s="28">
        <v>-2.0099999999999998</v>
      </c>
      <c r="O78" s="28">
        <v>-2.31</v>
      </c>
      <c r="P78" s="29">
        <v>0.13</v>
      </c>
      <c r="Q78" s="212">
        <f t="shared" si="5"/>
        <v>2.080824429525761</v>
      </c>
      <c r="R78" s="213">
        <f t="shared" si="6"/>
        <v>0.33735701510594501</v>
      </c>
    </row>
    <row r="79" spans="3:40" ht="15.95" thickBot="1">
      <c r="C79" s="33">
        <v>202002</v>
      </c>
      <c r="D79" s="28">
        <v>38</v>
      </c>
      <c r="E79" s="28">
        <v>-8.73</v>
      </c>
      <c r="F79" s="28">
        <v>-7.29</v>
      </c>
      <c r="G79" s="28">
        <v>-8.4700000000000006</v>
      </c>
      <c r="H79" s="28">
        <v>-15.3</v>
      </c>
      <c r="I79" s="28">
        <v>-8.83</v>
      </c>
      <c r="J79" s="28">
        <v>-6.91</v>
      </c>
      <c r="K79" s="28">
        <v>-5.95</v>
      </c>
      <c r="L79" s="28">
        <v>-9.85</v>
      </c>
      <c r="M79" s="28">
        <v>-6.8</v>
      </c>
      <c r="N79" s="28">
        <v>-5.39</v>
      </c>
      <c r="O79" s="28">
        <v>-10.65</v>
      </c>
      <c r="P79" s="29">
        <v>-8.5500000000000007</v>
      </c>
      <c r="Q79" s="212">
        <f t="shared" si="5"/>
        <v>-6.5544293866824734</v>
      </c>
      <c r="R79" s="213">
        <f t="shared" si="6"/>
        <v>64.87383278427049</v>
      </c>
      <c r="X79" s="118" t="s">
        <v>37</v>
      </c>
    </row>
    <row r="80" spans="3:40" ht="15.95" thickBot="1">
      <c r="C80" s="33">
        <v>202003</v>
      </c>
      <c r="D80" s="28">
        <v>39</v>
      </c>
      <c r="E80" s="28">
        <v>-11.49</v>
      </c>
      <c r="F80" s="28">
        <v>-22.76</v>
      </c>
      <c r="G80" s="28">
        <v>-20.059999999999999</v>
      </c>
      <c r="H80" s="28">
        <v>-34.49</v>
      </c>
      <c r="I80" s="28">
        <v>-10.25</v>
      </c>
      <c r="J80" s="28">
        <v>-9.6300000000000008</v>
      </c>
      <c r="K80" s="28">
        <v>-13.37</v>
      </c>
      <c r="L80" s="28">
        <v>-13.01</v>
      </c>
      <c r="M80" s="28">
        <v>-7.6</v>
      </c>
      <c r="N80" s="28">
        <v>-5</v>
      </c>
      <c r="O80" s="28">
        <v>-20.02</v>
      </c>
      <c r="P80" s="29">
        <v>-17.25</v>
      </c>
      <c r="Q80" s="212">
        <f t="shared" si="5"/>
        <v>-8.5469132721866909</v>
      </c>
      <c r="R80" s="213">
        <f t="shared" si="6"/>
        <v>100.94046634775859</v>
      </c>
      <c r="X80" s="119" t="s">
        <v>39</v>
      </c>
    </row>
    <row r="81" spans="3:24" ht="15.95" thickBot="1">
      <c r="C81" s="33">
        <v>202004</v>
      </c>
      <c r="D81" s="28">
        <v>40</v>
      </c>
      <c r="E81" s="28">
        <v>8.01</v>
      </c>
      <c r="F81" s="28">
        <v>25.86</v>
      </c>
      <c r="G81" s="28">
        <v>10.039999999999999</v>
      </c>
      <c r="H81" s="28">
        <v>32.380000000000003</v>
      </c>
      <c r="I81" s="28">
        <v>12.56</v>
      </c>
      <c r="J81" s="28">
        <v>15.17</v>
      </c>
      <c r="K81" s="28">
        <v>9.56</v>
      </c>
      <c r="L81" s="28">
        <v>5.07</v>
      </c>
      <c r="M81" s="28">
        <v>18.04</v>
      </c>
      <c r="N81" s="28">
        <v>13.41</v>
      </c>
      <c r="O81" s="28">
        <v>11.91</v>
      </c>
      <c r="P81" s="29">
        <v>8.8699999999999992</v>
      </c>
      <c r="Q81" s="212">
        <f t="shared" si="5"/>
        <v>14.758286611429543</v>
      </c>
      <c r="R81" s="213">
        <f t="shared" si="6"/>
        <v>175.7821638062585</v>
      </c>
      <c r="X81" s="120" t="s">
        <v>40</v>
      </c>
    </row>
    <row r="82" spans="3:24" ht="15.95" thickBot="1">
      <c r="C82" s="33">
        <v>202005</v>
      </c>
      <c r="D82" s="28">
        <v>41</v>
      </c>
      <c r="E82" s="28">
        <v>3.3</v>
      </c>
      <c r="F82" s="28">
        <v>7.22</v>
      </c>
      <c r="G82" s="28">
        <v>6.58</v>
      </c>
      <c r="H82" s="28">
        <v>0.52</v>
      </c>
      <c r="I82" s="28">
        <v>4.93</v>
      </c>
      <c r="J82" s="28">
        <v>8.25</v>
      </c>
      <c r="K82" s="28">
        <v>4.78</v>
      </c>
      <c r="L82" s="28">
        <v>4.5599999999999996</v>
      </c>
      <c r="M82" s="28">
        <v>4.42</v>
      </c>
      <c r="N82" s="28">
        <v>4.05</v>
      </c>
      <c r="O82" s="28">
        <v>3.76</v>
      </c>
      <c r="P82" s="29">
        <v>4.16</v>
      </c>
      <c r="Q82" s="212">
        <f t="shared" si="5"/>
        <v>7.2675023235147806</v>
      </c>
      <c r="R82" s="213">
        <f t="shared" si="6"/>
        <v>33.264083023666963</v>
      </c>
      <c r="X82" s="121" t="s">
        <v>42</v>
      </c>
    </row>
    <row r="83" spans="3:24">
      <c r="C83" s="33">
        <v>202006</v>
      </c>
      <c r="D83" s="28">
        <v>42</v>
      </c>
      <c r="E83" s="28">
        <v>-0.03</v>
      </c>
      <c r="F83" s="28">
        <v>14.31</v>
      </c>
      <c r="G83" s="28">
        <v>3.32</v>
      </c>
      <c r="H83" s="28">
        <v>-0.4</v>
      </c>
      <c r="I83" s="28">
        <v>1.0900000000000001</v>
      </c>
      <c r="J83" s="28">
        <v>6.09</v>
      </c>
      <c r="K83" s="28">
        <v>-2.52</v>
      </c>
      <c r="L83" s="28">
        <v>-5.0199999999999996</v>
      </c>
      <c r="M83" s="28">
        <v>4.2</v>
      </c>
      <c r="N83" s="28">
        <v>-1.52</v>
      </c>
      <c r="O83" s="28">
        <v>-0.35</v>
      </c>
      <c r="P83" s="29">
        <v>0.26</v>
      </c>
      <c r="Q83" s="212">
        <f t="shared" si="5"/>
        <v>4.3098078392863366</v>
      </c>
      <c r="R83" s="213">
        <f t="shared" si="6"/>
        <v>7.8950200800342563</v>
      </c>
    </row>
    <row r="84" spans="3:24">
      <c r="C84" s="33">
        <v>202007</v>
      </c>
      <c r="D84" s="28">
        <v>43</v>
      </c>
      <c r="E84" s="28">
        <v>5.87</v>
      </c>
      <c r="F84" s="28">
        <v>18.43</v>
      </c>
      <c r="G84" s="28">
        <v>2.92</v>
      </c>
      <c r="H84" s="28">
        <v>-4.8</v>
      </c>
      <c r="I84" s="28">
        <v>7.4</v>
      </c>
      <c r="J84" s="28">
        <v>6.91</v>
      </c>
      <c r="K84" s="28">
        <v>5.07</v>
      </c>
      <c r="L84" s="28">
        <v>6.37</v>
      </c>
      <c r="M84" s="28">
        <v>9.51</v>
      </c>
      <c r="N84" s="28">
        <v>4.43</v>
      </c>
      <c r="O84" s="28">
        <v>1.9</v>
      </c>
      <c r="P84" s="29">
        <v>6.85</v>
      </c>
      <c r="Q84" s="212">
        <f t="shared" si="5"/>
        <v>6.3298585015194142</v>
      </c>
      <c r="R84" s="213">
        <f t="shared" si="6"/>
        <v>23.327533121183219</v>
      </c>
    </row>
    <row r="85" spans="3:24">
      <c r="C85" s="33">
        <v>202008</v>
      </c>
      <c r="D85" s="28">
        <v>44</v>
      </c>
      <c r="E85" s="28">
        <v>4.45</v>
      </c>
      <c r="F85" s="28">
        <v>40.19</v>
      </c>
      <c r="G85" s="28">
        <v>6.99</v>
      </c>
      <c r="H85" s="28">
        <v>-1.07</v>
      </c>
      <c r="I85" s="28">
        <v>5.17</v>
      </c>
      <c r="J85" s="28">
        <v>10.56</v>
      </c>
      <c r="K85" s="28">
        <v>5.51</v>
      </c>
      <c r="L85" s="28">
        <v>-2.25</v>
      </c>
      <c r="M85" s="28">
        <v>8.16</v>
      </c>
      <c r="N85" s="28">
        <v>2.4500000000000002</v>
      </c>
      <c r="O85" s="28">
        <v>5.0599999999999996</v>
      </c>
      <c r="P85" s="29">
        <v>10.039999999999999</v>
      </c>
      <c r="Q85" s="212">
        <f t="shared" si="5"/>
        <v>8.6628438073949585</v>
      </c>
      <c r="R85" s="213">
        <f t="shared" si="6"/>
        <v>51.30633137426107</v>
      </c>
    </row>
    <row r="86" spans="3:24">
      <c r="C86" s="33">
        <v>202009</v>
      </c>
      <c r="D86" s="28">
        <v>45</v>
      </c>
      <c r="E86" s="28">
        <v>-1.98</v>
      </c>
      <c r="F86" s="28">
        <v>-8.9700000000000006</v>
      </c>
      <c r="G86" s="28">
        <v>-0.05</v>
      </c>
      <c r="H86" s="28">
        <v>-14.9</v>
      </c>
      <c r="I86" s="28">
        <v>0.03</v>
      </c>
      <c r="J86" s="28">
        <v>-5.16</v>
      </c>
      <c r="K86" s="28">
        <v>-2.12</v>
      </c>
      <c r="L86" s="28">
        <v>-0.27</v>
      </c>
      <c r="M86" s="28">
        <v>-3.87</v>
      </c>
      <c r="N86" s="28">
        <v>-1.48</v>
      </c>
      <c r="O86" s="28">
        <v>-4.12</v>
      </c>
      <c r="P86" s="29">
        <v>-1.3</v>
      </c>
      <c r="Q86" s="212">
        <f t="shared" si="5"/>
        <v>-4.2991449064982525</v>
      </c>
      <c r="R86" s="213">
        <f t="shared" si="6"/>
        <v>33.630081674800131</v>
      </c>
    </row>
    <row r="87" spans="3:24">
      <c r="C87" s="33">
        <v>202010</v>
      </c>
      <c r="D87" s="28">
        <v>46</v>
      </c>
      <c r="E87" s="28">
        <v>-2.56</v>
      </c>
      <c r="F87" s="28">
        <v>-3.29</v>
      </c>
      <c r="G87" s="28">
        <v>-0.8</v>
      </c>
      <c r="H87" s="28">
        <v>-4.53</v>
      </c>
      <c r="I87" s="28">
        <v>-0.68</v>
      </c>
      <c r="J87" s="28">
        <v>-1.84</v>
      </c>
      <c r="K87" s="28">
        <v>-3.85</v>
      </c>
      <c r="L87" s="28">
        <v>4.49</v>
      </c>
      <c r="M87" s="28">
        <v>-2.57</v>
      </c>
      <c r="N87" s="28">
        <v>-4.42</v>
      </c>
      <c r="O87" s="28">
        <v>-1.01</v>
      </c>
      <c r="P87" s="29">
        <v>-2.95</v>
      </c>
      <c r="Q87" s="212">
        <f t="shared" si="5"/>
        <v>-2.4435342418550938</v>
      </c>
      <c r="R87" s="213">
        <f t="shared" si="6"/>
        <v>15.551462335884334</v>
      </c>
    </row>
    <row r="88" spans="3:24">
      <c r="C88" s="33">
        <v>202011</v>
      </c>
      <c r="D88" s="28">
        <v>47</v>
      </c>
      <c r="E88" s="28">
        <v>10.02</v>
      </c>
      <c r="F88" s="28">
        <v>33.85</v>
      </c>
      <c r="G88" s="28">
        <v>16.850000000000001</v>
      </c>
      <c r="H88" s="28">
        <v>28.46</v>
      </c>
      <c r="I88" s="28">
        <v>8.4499999999999993</v>
      </c>
      <c r="J88" s="28">
        <v>10.85</v>
      </c>
      <c r="K88" s="28">
        <v>14.43</v>
      </c>
      <c r="L88" s="28">
        <v>2.63</v>
      </c>
      <c r="M88" s="28">
        <v>8.3800000000000008</v>
      </c>
      <c r="N88" s="28">
        <v>9.52</v>
      </c>
      <c r="O88" s="28">
        <v>16.399999999999999</v>
      </c>
      <c r="P88" s="29">
        <v>14.7</v>
      </c>
      <c r="Q88" s="212">
        <f t="shared" si="5"/>
        <v>10.538875681964507</v>
      </c>
      <c r="R88" s="213">
        <f t="shared" si="6"/>
        <v>81.701273549999868</v>
      </c>
    </row>
    <row r="89" spans="3:24">
      <c r="C89" s="33">
        <v>202012</v>
      </c>
      <c r="D89" s="28">
        <v>48</v>
      </c>
      <c r="E89" s="28">
        <v>5</v>
      </c>
      <c r="F89" s="28">
        <v>15.65</v>
      </c>
      <c r="G89" s="28">
        <v>2.93</v>
      </c>
      <c r="H89" s="28">
        <v>6.16</v>
      </c>
      <c r="I89" s="28">
        <v>1.96</v>
      </c>
      <c r="J89" s="28">
        <v>4.95</v>
      </c>
      <c r="K89" s="28">
        <v>5.29</v>
      </c>
      <c r="L89" s="28">
        <v>0.63</v>
      </c>
      <c r="M89" s="28">
        <v>1.49</v>
      </c>
      <c r="N89" s="28">
        <v>4.76</v>
      </c>
      <c r="O89" s="28">
        <v>6.92</v>
      </c>
      <c r="P89" s="29">
        <v>3.2</v>
      </c>
      <c r="Q89" s="212">
        <f t="shared" si="5"/>
        <v>4.905553646640044</v>
      </c>
      <c r="R89" s="213">
        <f t="shared" si="6"/>
        <v>11.597795623561975</v>
      </c>
    </row>
    <row r="90" spans="3:24">
      <c r="C90" s="33">
        <v>202101</v>
      </c>
      <c r="D90" s="28">
        <v>49</v>
      </c>
      <c r="E90" s="28">
        <v>-4.1100000000000003</v>
      </c>
      <c r="F90" s="28">
        <v>11.45</v>
      </c>
      <c r="G90" s="28">
        <v>-1.53</v>
      </c>
      <c r="H90" s="28">
        <v>4.6399999999999997</v>
      </c>
      <c r="I90" s="28">
        <v>-4.37</v>
      </c>
      <c r="J90" s="28">
        <v>0.56000000000000005</v>
      </c>
      <c r="K90" s="28">
        <v>-3.42</v>
      </c>
      <c r="L90" s="28">
        <v>-0.4</v>
      </c>
      <c r="M90" s="28">
        <v>0</v>
      </c>
      <c r="N90" s="28">
        <v>3.22</v>
      </c>
      <c r="O90" s="28">
        <v>-3.01</v>
      </c>
      <c r="P90" s="29">
        <v>-2.54</v>
      </c>
      <c r="Q90" s="212">
        <f t="shared" si="5"/>
        <v>1.1822484906475244</v>
      </c>
      <c r="R90" s="213">
        <f t="shared" si="6"/>
        <v>0.10096602324287927</v>
      </c>
    </row>
    <row r="91" spans="3:24">
      <c r="C91" s="33">
        <v>202102</v>
      </c>
      <c r="D91" s="28">
        <v>50</v>
      </c>
      <c r="E91" s="28">
        <v>1.35</v>
      </c>
      <c r="F91" s="28">
        <v>-7.93</v>
      </c>
      <c r="G91" s="28">
        <v>7.75</v>
      </c>
      <c r="H91" s="28">
        <v>23.31</v>
      </c>
      <c r="I91" s="28">
        <v>1.2</v>
      </c>
      <c r="J91" s="28">
        <v>1.59</v>
      </c>
      <c r="K91" s="28">
        <v>4.5</v>
      </c>
      <c r="L91" s="28">
        <v>-4.5999999999999996</v>
      </c>
      <c r="M91" s="28">
        <v>-1.64</v>
      </c>
      <c r="N91" s="28">
        <v>-1.35</v>
      </c>
      <c r="O91" s="28">
        <v>10.82</v>
      </c>
      <c r="P91" s="29">
        <v>7.76</v>
      </c>
      <c r="Q91" s="212">
        <f t="shared" si="5"/>
        <v>0.90225165380074146</v>
      </c>
      <c r="R91" s="213">
        <f t="shared" si="6"/>
        <v>0.35730308829433033</v>
      </c>
    </row>
    <row r="92" spans="3:24">
      <c r="C92" s="33">
        <v>202103</v>
      </c>
      <c r="D92" s="28">
        <v>51</v>
      </c>
      <c r="E92" s="28">
        <v>7.21</v>
      </c>
      <c r="F92" s="28">
        <v>0.59</v>
      </c>
      <c r="G92" s="28">
        <v>7.67</v>
      </c>
      <c r="H92" s="28">
        <v>2.27</v>
      </c>
      <c r="I92" s="28">
        <v>7.25</v>
      </c>
      <c r="J92" s="28">
        <v>0.73</v>
      </c>
      <c r="K92" s="28">
        <v>1.59</v>
      </c>
      <c r="L92" s="28">
        <v>10.35</v>
      </c>
      <c r="M92" s="28">
        <v>5.54</v>
      </c>
      <c r="N92" s="28">
        <v>0.13</v>
      </c>
      <c r="O92" s="28">
        <v>5.73</v>
      </c>
      <c r="P92" s="29">
        <v>5.34</v>
      </c>
      <c r="Q92" s="212">
        <f t="shared" si="5"/>
        <v>0.5896431920040347</v>
      </c>
      <c r="R92" s="213">
        <f t="shared" si="6"/>
        <v>0.82874952229704635</v>
      </c>
    </row>
    <row r="93" spans="3:24">
      <c r="C93" s="33">
        <v>202104</v>
      </c>
      <c r="D93" s="28">
        <v>52</v>
      </c>
      <c r="E93" s="28">
        <v>3.36</v>
      </c>
      <c r="F93" s="28">
        <v>4.37</v>
      </c>
      <c r="G93" s="28">
        <v>2.39</v>
      </c>
      <c r="H93" s="28">
        <v>0.71</v>
      </c>
      <c r="I93" s="28">
        <v>2.86</v>
      </c>
      <c r="J93" s="28">
        <v>6.49</v>
      </c>
      <c r="K93" s="28">
        <v>3.15</v>
      </c>
      <c r="L93" s="28">
        <v>3.98</v>
      </c>
      <c r="M93" s="28">
        <v>7.06</v>
      </c>
      <c r="N93" s="28">
        <v>2.87</v>
      </c>
      <c r="O93" s="28">
        <v>6.27</v>
      </c>
      <c r="P93" s="29">
        <v>5.37</v>
      </c>
      <c r="Q93" s="212">
        <f t="shared" si="5"/>
        <v>5.6431805781321209</v>
      </c>
      <c r="R93" s="213">
        <f t="shared" si="6"/>
        <v>17.165945282838447</v>
      </c>
    </row>
    <row r="94" spans="3:24">
      <c r="C94" s="33">
        <v>202105</v>
      </c>
      <c r="D94" s="28">
        <v>53</v>
      </c>
      <c r="E94" s="28">
        <v>1.93</v>
      </c>
      <c r="F94" s="28">
        <v>-5.26</v>
      </c>
      <c r="G94" s="28">
        <v>2.94</v>
      </c>
      <c r="H94" s="28">
        <v>6.13</v>
      </c>
      <c r="I94" s="28">
        <v>2.2000000000000002</v>
      </c>
      <c r="J94" s="28">
        <v>-0.87</v>
      </c>
      <c r="K94" s="28">
        <v>-0.83</v>
      </c>
      <c r="L94" s="28">
        <v>-1.17</v>
      </c>
      <c r="M94" s="28">
        <v>-2.21</v>
      </c>
      <c r="N94" s="28">
        <v>0.01</v>
      </c>
      <c r="O94" s="28">
        <v>3.07</v>
      </c>
      <c r="P94" s="29">
        <v>2.65</v>
      </c>
      <c r="Q94" s="212">
        <f t="shared" si="5"/>
        <v>-0.66414334958352961</v>
      </c>
      <c r="R94" s="213">
        <f t="shared" si="6"/>
        <v>4.6835164480836351</v>
      </c>
    </row>
    <row r="95" spans="3:24">
      <c r="C95" s="33">
        <v>202106</v>
      </c>
      <c r="D95" s="28">
        <v>54</v>
      </c>
      <c r="E95" s="28">
        <v>-0.74</v>
      </c>
      <c r="F95" s="28">
        <v>5.66</v>
      </c>
      <c r="G95" s="28">
        <v>-7.0000000000000007E-2</v>
      </c>
      <c r="H95" s="28">
        <v>5.5</v>
      </c>
      <c r="I95" s="28">
        <v>-2.37</v>
      </c>
      <c r="J95" s="28">
        <v>6.97</v>
      </c>
      <c r="K95" s="28">
        <v>-0.12</v>
      </c>
      <c r="L95" s="28">
        <v>-1.42</v>
      </c>
      <c r="M95" s="28">
        <v>2.84</v>
      </c>
      <c r="N95" s="28">
        <v>4.28</v>
      </c>
      <c r="O95" s="28">
        <v>-2.15</v>
      </c>
      <c r="P95" s="29">
        <v>-2.73</v>
      </c>
      <c r="Q95" s="212">
        <f t="shared" si="5"/>
        <v>6.3407336199980184</v>
      </c>
      <c r="R95" s="213">
        <f t="shared" si="6"/>
        <v>23.432701956210039</v>
      </c>
    </row>
    <row r="96" spans="3:24">
      <c r="C96" s="33">
        <v>202107</v>
      </c>
      <c r="D96" s="28">
        <v>55</v>
      </c>
      <c r="E96" s="28">
        <v>0.18</v>
      </c>
      <c r="F96" s="28">
        <v>-0.98</v>
      </c>
      <c r="G96" s="28">
        <v>0.93</v>
      </c>
      <c r="H96" s="28">
        <v>-8.61</v>
      </c>
      <c r="I96" s="28">
        <v>2.48</v>
      </c>
      <c r="J96" s="28">
        <v>3.3</v>
      </c>
      <c r="K96" s="28">
        <v>0.3</v>
      </c>
      <c r="L96" s="28">
        <v>2.98</v>
      </c>
      <c r="M96" s="28">
        <v>0.23</v>
      </c>
      <c r="N96" s="28">
        <v>3.04</v>
      </c>
      <c r="O96" s="28">
        <v>0.24</v>
      </c>
      <c r="P96" s="29">
        <v>-1.23</v>
      </c>
      <c r="Q96" s="212">
        <f t="shared" si="5"/>
        <v>3.239178697042937</v>
      </c>
      <c r="R96" s="213">
        <f t="shared" si="6"/>
        <v>3.0247425317800674</v>
      </c>
    </row>
    <row r="97" spans="3:40">
      <c r="C97" s="33">
        <v>202108</v>
      </c>
      <c r="D97" s="28">
        <v>56</v>
      </c>
      <c r="E97" s="28">
        <v>-0.3</v>
      </c>
      <c r="F97" s="28">
        <v>1.62</v>
      </c>
      <c r="G97" s="28">
        <v>0.59</v>
      </c>
      <c r="H97" s="28">
        <v>-1.35</v>
      </c>
      <c r="I97" s="28">
        <v>0.28000000000000003</v>
      </c>
      <c r="J97" s="28">
        <v>4.6900000000000004</v>
      </c>
      <c r="K97" s="28">
        <v>1.35</v>
      </c>
      <c r="L97" s="28">
        <v>3.23</v>
      </c>
      <c r="M97" s="28">
        <v>2.36</v>
      </c>
      <c r="N97" s="28">
        <v>2.81</v>
      </c>
      <c r="O97" s="28">
        <v>2.74</v>
      </c>
      <c r="P97" s="29">
        <v>2.2400000000000002</v>
      </c>
      <c r="Q97" s="212">
        <f t="shared" si="5"/>
        <v>4.2502153192494747</v>
      </c>
      <c r="R97" s="213">
        <f t="shared" si="6"/>
        <v>7.5636842888439446</v>
      </c>
    </row>
    <row r="98" spans="3:40">
      <c r="C98" s="33">
        <v>202109</v>
      </c>
      <c r="D98" s="28">
        <v>57</v>
      </c>
      <c r="E98" s="28">
        <v>-4.58</v>
      </c>
      <c r="F98" s="28">
        <v>2.81</v>
      </c>
      <c r="G98" s="28">
        <v>-6.34</v>
      </c>
      <c r="H98" s="28">
        <v>10.49</v>
      </c>
      <c r="I98" s="28">
        <v>-4.97</v>
      </c>
      <c r="J98" s="28">
        <v>-6.21</v>
      </c>
      <c r="K98" s="28">
        <v>-5.64</v>
      </c>
      <c r="L98" s="28">
        <v>-4.84</v>
      </c>
      <c r="M98" s="28">
        <v>-4.3</v>
      </c>
      <c r="N98" s="28">
        <v>-5.99</v>
      </c>
      <c r="O98" s="28">
        <v>-1.58</v>
      </c>
      <c r="P98" s="29">
        <v>-3.46</v>
      </c>
      <c r="Q98" s="212">
        <f t="shared" si="5"/>
        <v>-6.1585357982471809</v>
      </c>
      <c r="R98" s="213">
        <f t="shared" si="6"/>
        <v>58.653170610322299</v>
      </c>
      <c r="AA98" s="33">
        <v>0</v>
      </c>
      <c r="AB98" s="28">
        <v>0</v>
      </c>
      <c r="AC98" s="28">
        <v>0</v>
      </c>
      <c r="AD98" s="28">
        <v>0</v>
      </c>
      <c r="AE98" s="28">
        <v>0</v>
      </c>
      <c r="AF98" s="28">
        <v>0.7660719662111275</v>
      </c>
      <c r="AG98" s="28">
        <v>0</v>
      </c>
      <c r="AH98" s="28">
        <v>0</v>
      </c>
      <c r="AI98" s="28">
        <v>0</v>
      </c>
      <c r="AJ98" s="28">
        <v>0.23392803465606268</v>
      </c>
      <c r="AK98" s="28">
        <v>0</v>
      </c>
      <c r="AL98" s="29">
        <v>0</v>
      </c>
      <c r="AM98" s="225">
        <v>1.5</v>
      </c>
      <c r="AN98" s="223">
        <v>5.2257708870149626</v>
      </c>
    </row>
    <row r="99" spans="3:40">
      <c r="C99" s="33">
        <v>202110</v>
      </c>
      <c r="D99" s="28">
        <v>58</v>
      </c>
      <c r="E99" s="28">
        <v>3.78</v>
      </c>
      <c r="F99" s="28">
        <v>30.3</v>
      </c>
      <c r="G99" s="28">
        <v>4.6900000000000004</v>
      </c>
      <c r="H99" s="28">
        <v>10.4</v>
      </c>
      <c r="I99" s="28">
        <v>6.03</v>
      </c>
      <c r="J99" s="28">
        <v>7.71</v>
      </c>
      <c r="K99" s="28">
        <v>-4.29</v>
      </c>
      <c r="L99" s="28">
        <v>5.1100000000000003</v>
      </c>
      <c r="M99" s="28">
        <v>5.01</v>
      </c>
      <c r="N99" s="28">
        <v>2.31</v>
      </c>
      <c r="O99" s="28">
        <v>7</v>
      </c>
      <c r="P99" s="29">
        <v>7.29</v>
      </c>
      <c r="Q99" s="212">
        <f t="shared" si="5"/>
        <v>6.4467887205887493</v>
      </c>
      <c r="R99" s="213">
        <f t="shared" si="6"/>
        <v>24.470718622058612</v>
      </c>
      <c r="AA99" s="33">
        <v>0</v>
      </c>
      <c r="AB99" s="28">
        <v>0</v>
      </c>
      <c r="AC99" s="28">
        <v>0</v>
      </c>
      <c r="AD99" s="28">
        <v>0</v>
      </c>
      <c r="AE99" s="28">
        <v>0</v>
      </c>
      <c r="AF99" s="28">
        <v>0.89064901076216918</v>
      </c>
      <c r="AG99" s="28">
        <v>0</v>
      </c>
      <c r="AH99" s="28">
        <v>0</v>
      </c>
      <c r="AI99" s="28">
        <v>0</v>
      </c>
      <c r="AJ99" s="28">
        <v>0.10935100351226278</v>
      </c>
      <c r="AK99" s="28">
        <v>0</v>
      </c>
      <c r="AL99" s="29">
        <v>0</v>
      </c>
      <c r="AM99" s="225">
        <v>1.6</v>
      </c>
      <c r="AN99" s="223">
        <v>5.5495174315067715</v>
      </c>
    </row>
    <row r="100" spans="3:40">
      <c r="C100" s="33">
        <v>202111</v>
      </c>
      <c r="D100" s="28">
        <v>59</v>
      </c>
      <c r="E100" s="28">
        <v>-3.86</v>
      </c>
      <c r="F100" s="28">
        <v>1.78</v>
      </c>
      <c r="G100" s="28">
        <v>-1.07</v>
      </c>
      <c r="H100" s="28">
        <v>-5.4</v>
      </c>
      <c r="I100" s="28">
        <v>0.51</v>
      </c>
      <c r="J100" s="28">
        <v>0.85</v>
      </c>
      <c r="K100" s="28">
        <v>-7.25</v>
      </c>
      <c r="L100" s="28">
        <v>-1.96</v>
      </c>
      <c r="M100" s="28">
        <v>1.41</v>
      </c>
      <c r="N100" s="28">
        <v>-4.29</v>
      </c>
      <c r="O100" s="28">
        <v>-5.73</v>
      </c>
      <c r="P100" s="29">
        <v>-3.79</v>
      </c>
      <c r="Q100" s="212">
        <f t="shared" si="5"/>
        <v>-0.35238995319688637</v>
      </c>
      <c r="R100" s="213">
        <f t="shared" si="6"/>
        <v>3.431348547723879</v>
      </c>
      <c r="AA100" s="33">
        <v>0</v>
      </c>
      <c r="AB100" s="28">
        <v>0.17252174837437789</v>
      </c>
      <c r="AC100" s="28">
        <v>0</v>
      </c>
      <c r="AD100" s="28">
        <v>0</v>
      </c>
      <c r="AE100" s="28">
        <v>0</v>
      </c>
      <c r="AF100" s="28">
        <v>0.75747826672236473</v>
      </c>
      <c r="AG100" s="28">
        <v>0</v>
      </c>
      <c r="AH100" s="28">
        <v>0</v>
      </c>
      <c r="AI100" s="28">
        <v>0</v>
      </c>
      <c r="AJ100" s="28">
        <v>7.0000000000000021E-2</v>
      </c>
      <c r="AK100" s="28">
        <v>0</v>
      </c>
      <c r="AL100" s="29">
        <v>0</v>
      </c>
      <c r="AM100" s="225">
        <v>1.7</v>
      </c>
      <c r="AN100" s="223">
        <v>6.2896615268842551</v>
      </c>
    </row>
    <row r="101" spans="3:40" ht="15.6">
      <c r="C101" s="33">
        <v>202112</v>
      </c>
      <c r="D101" s="28">
        <v>60</v>
      </c>
      <c r="E101" s="28">
        <v>7.97</v>
      </c>
      <c r="F101" s="28">
        <v>-4.54</v>
      </c>
      <c r="G101" s="28">
        <v>4</v>
      </c>
      <c r="H101" s="28">
        <v>3.15</v>
      </c>
      <c r="I101" s="28">
        <v>9.66</v>
      </c>
      <c r="J101" s="28">
        <v>1.71</v>
      </c>
      <c r="K101" s="28">
        <v>3.9</v>
      </c>
      <c r="L101" s="28">
        <v>8.57</v>
      </c>
      <c r="M101" s="28">
        <v>1.29</v>
      </c>
      <c r="N101" s="28">
        <v>6.72</v>
      </c>
      <c r="O101" s="28">
        <v>4.72</v>
      </c>
      <c r="P101" s="29">
        <v>5.28</v>
      </c>
      <c r="Q101" s="212">
        <f t="shared" si="5"/>
        <v>2.8819792957733705</v>
      </c>
      <c r="R101" s="213">
        <f t="shared" si="6"/>
        <v>1.9098667672175311</v>
      </c>
      <c r="AA101" s="255">
        <v>0</v>
      </c>
      <c r="AB101" s="174">
        <v>0.42470104450155799</v>
      </c>
      <c r="AC101" s="174">
        <v>0</v>
      </c>
      <c r="AD101" s="174">
        <v>0</v>
      </c>
      <c r="AE101" s="174">
        <v>0</v>
      </c>
      <c r="AF101" s="28">
        <v>0.50529897270208213</v>
      </c>
      <c r="AG101" s="28">
        <v>0</v>
      </c>
      <c r="AH101" s="28">
        <v>0</v>
      </c>
      <c r="AI101" s="28">
        <v>0</v>
      </c>
      <c r="AJ101" s="28">
        <v>7.0000000000000021E-2</v>
      </c>
      <c r="AK101" s="28">
        <v>0</v>
      </c>
      <c r="AL101" s="29">
        <v>0</v>
      </c>
      <c r="AM101" s="225">
        <v>1.8</v>
      </c>
      <c r="AN101" s="223">
        <v>7.6487813736523425</v>
      </c>
    </row>
    <row r="102" spans="3:40">
      <c r="C102" s="33">
        <v>202201</v>
      </c>
      <c r="D102" s="28">
        <v>61</v>
      </c>
      <c r="E102" s="28">
        <v>-0.73</v>
      </c>
      <c r="F102" s="28">
        <v>-10.23</v>
      </c>
      <c r="G102" s="28">
        <v>-5.69</v>
      </c>
      <c r="H102" s="28">
        <v>17.600000000000001</v>
      </c>
      <c r="I102" s="28">
        <v>-6.61</v>
      </c>
      <c r="J102" s="28">
        <v>-8.31</v>
      </c>
      <c r="K102" s="28">
        <v>-1.98</v>
      </c>
      <c r="L102" s="28">
        <v>-2.1</v>
      </c>
      <c r="M102" s="28">
        <v>-9</v>
      </c>
      <c r="N102" s="28">
        <v>-8.66</v>
      </c>
      <c r="O102" s="28">
        <v>-0.72</v>
      </c>
      <c r="P102" s="29">
        <v>-6.17</v>
      </c>
      <c r="Q102" s="212">
        <f t="shared" si="5"/>
        <v>-8.3918747475935529</v>
      </c>
      <c r="R102" s="213">
        <f t="shared" si="6"/>
        <v>97.849186070241657</v>
      </c>
      <c r="AA102" s="33">
        <v>0</v>
      </c>
      <c r="AB102" s="28">
        <v>0.55079069824968308</v>
      </c>
      <c r="AC102" s="73">
        <v>0</v>
      </c>
      <c r="AD102" s="73">
        <v>0</v>
      </c>
      <c r="AE102" s="73">
        <v>0</v>
      </c>
      <c r="AF102" s="28">
        <v>0.37920932162532939</v>
      </c>
      <c r="AG102" s="28">
        <v>0</v>
      </c>
      <c r="AH102" s="28">
        <v>0</v>
      </c>
      <c r="AI102" s="28">
        <v>0</v>
      </c>
      <c r="AJ102" s="28">
        <v>7.0000000000000021E-2</v>
      </c>
      <c r="AK102" s="28">
        <v>0</v>
      </c>
      <c r="AL102" s="29">
        <v>0</v>
      </c>
      <c r="AM102" s="28">
        <v>1.85</v>
      </c>
      <c r="AN102" s="223">
        <v>8.4560070742318558</v>
      </c>
    </row>
    <row r="103" spans="3:40">
      <c r="C103" s="33">
        <v>202202</v>
      </c>
      <c r="D103" s="28">
        <v>62</v>
      </c>
      <c r="E103" s="28">
        <v>-0.51</v>
      </c>
      <c r="F103" s="28">
        <v>-7.19</v>
      </c>
      <c r="G103" s="28">
        <v>-0.33</v>
      </c>
      <c r="H103" s="28">
        <v>8.1199999999999992</v>
      </c>
      <c r="I103" s="28">
        <v>-3.52</v>
      </c>
      <c r="J103" s="28">
        <v>-5.2</v>
      </c>
      <c r="K103" s="28">
        <v>0.23</v>
      </c>
      <c r="L103" s="28">
        <v>-1.1100000000000001</v>
      </c>
      <c r="M103" s="28">
        <v>-1.56</v>
      </c>
      <c r="N103" s="28">
        <v>-1.01</v>
      </c>
      <c r="O103" s="28">
        <v>-1.7</v>
      </c>
      <c r="P103" s="29">
        <v>0.23</v>
      </c>
      <c r="Q103" s="212">
        <f t="shared" si="5"/>
        <v>-4.2198416234940597</v>
      </c>
      <c r="R103" s="213">
        <f t="shared" si="6"/>
        <v>32.716588225704534</v>
      </c>
      <c r="AA103" s="33">
        <v>0</v>
      </c>
      <c r="AB103" s="28">
        <v>0.67688034966480526</v>
      </c>
      <c r="AC103" s="28">
        <v>0</v>
      </c>
      <c r="AD103" s="28">
        <v>0</v>
      </c>
      <c r="AE103" s="28">
        <v>0</v>
      </c>
      <c r="AF103" s="28">
        <v>0.25311967331525609</v>
      </c>
      <c r="AG103" s="28">
        <v>0</v>
      </c>
      <c r="AH103" s="28">
        <v>0</v>
      </c>
      <c r="AI103" s="28">
        <v>0</v>
      </c>
      <c r="AJ103" s="28">
        <v>7.0000000000000021E-2</v>
      </c>
      <c r="AK103" s="28">
        <v>0</v>
      </c>
      <c r="AL103" s="29">
        <v>0</v>
      </c>
      <c r="AM103" s="28">
        <v>1.9</v>
      </c>
      <c r="AN103" s="223">
        <v>9.3196771501603628</v>
      </c>
    </row>
    <row r="104" spans="3:40">
      <c r="C104" s="33">
        <v>202203</v>
      </c>
      <c r="D104" s="28">
        <v>63</v>
      </c>
      <c r="E104" s="28">
        <v>0.4</v>
      </c>
      <c r="F104" s="28">
        <v>14.67</v>
      </c>
      <c r="G104" s="28">
        <v>1.2</v>
      </c>
      <c r="H104" s="28">
        <v>9.83</v>
      </c>
      <c r="I104" s="28">
        <v>-0.25</v>
      </c>
      <c r="J104" s="28">
        <v>3.23</v>
      </c>
      <c r="K104" s="28">
        <v>-2.46</v>
      </c>
      <c r="L104" s="28">
        <v>9.68</v>
      </c>
      <c r="M104" s="28">
        <v>2.91</v>
      </c>
      <c r="N104" s="28">
        <v>5.13</v>
      </c>
      <c r="O104" s="28">
        <v>-0.99</v>
      </c>
      <c r="P104" s="29">
        <v>5.1100000000000003</v>
      </c>
      <c r="Q104" s="212">
        <f t="shared" si="5"/>
        <v>3.6744631891171267</v>
      </c>
      <c r="R104" s="213">
        <f t="shared" si="6"/>
        <v>4.7282901502381636</v>
      </c>
    </row>
    <row r="105" spans="3:40">
      <c r="C105" s="33">
        <v>202204</v>
      </c>
      <c r="D105" s="28">
        <v>64</v>
      </c>
      <c r="E105" s="28">
        <v>2.2000000000000002</v>
      </c>
      <c r="F105" s="28">
        <v>-16.97</v>
      </c>
      <c r="G105" s="28">
        <v>-7.92</v>
      </c>
      <c r="H105" s="28">
        <v>-1.1200000000000001</v>
      </c>
      <c r="I105" s="28">
        <v>0.39</v>
      </c>
      <c r="J105" s="28">
        <v>-12.66</v>
      </c>
      <c r="K105" s="28">
        <v>-10.7</v>
      </c>
      <c r="L105" s="28">
        <v>-3.71</v>
      </c>
      <c r="M105" s="28">
        <v>-9.91</v>
      </c>
      <c r="N105" s="28">
        <v>-6.8</v>
      </c>
      <c r="O105" s="28">
        <v>-7.99</v>
      </c>
      <c r="P105" s="29">
        <v>-10.29</v>
      </c>
      <c r="Q105" s="212">
        <f t="shared" si="5"/>
        <v>-11.289181805776684</v>
      </c>
      <c r="R105" s="213">
        <f t="shared" si="6"/>
        <v>163.56317132347871</v>
      </c>
    </row>
    <row r="106" spans="3:40">
      <c r="C106" s="33">
        <v>202205</v>
      </c>
      <c r="D106" s="28">
        <v>65</v>
      </c>
      <c r="E106" s="28">
        <v>-1.68</v>
      </c>
      <c r="F106" s="28">
        <v>-8.84</v>
      </c>
      <c r="G106" s="28">
        <v>-0.19</v>
      </c>
      <c r="H106" s="28">
        <v>15.39</v>
      </c>
      <c r="I106" s="28">
        <v>-1.1599999999999999</v>
      </c>
      <c r="J106" s="28">
        <v>-2.16</v>
      </c>
      <c r="K106" s="28">
        <v>8.5399999999999991</v>
      </c>
      <c r="L106" s="28">
        <v>4.79</v>
      </c>
      <c r="M106" s="28">
        <v>-4.12</v>
      </c>
      <c r="N106" s="28">
        <v>0.99</v>
      </c>
      <c r="O106" s="28">
        <v>2.8</v>
      </c>
      <c r="P106" s="29">
        <v>-2.96</v>
      </c>
      <c r="Q106" s="212">
        <f t="shared" ref="Q106:Q122" si="7">SUMPRODUCT(E106:P106,$Y$43:$AJ$43)</f>
        <v>-1.4231267689475411</v>
      </c>
      <c r="R106" s="213">
        <f t="shared" ref="R106:R122" si="8">(Q106-$Y$50)^2</f>
        <v>8.5446701215701264</v>
      </c>
    </row>
    <row r="107" spans="3:40">
      <c r="C107" s="33">
        <v>202206</v>
      </c>
      <c r="D107" s="28">
        <v>66</v>
      </c>
      <c r="E107" s="28">
        <v>-3.9</v>
      </c>
      <c r="F107" s="28">
        <v>-11.97</v>
      </c>
      <c r="G107" s="28">
        <v>-10.06</v>
      </c>
      <c r="H107" s="28">
        <v>-16.25</v>
      </c>
      <c r="I107" s="28">
        <v>-8.1199999999999992</v>
      </c>
      <c r="J107" s="28">
        <v>-8.3699999999999992</v>
      </c>
      <c r="K107" s="28">
        <v>-6.72</v>
      </c>
      <c r="L107" s="28">
        <v>-6.55</v>
      </c>
      <c r="M107" s="28">
        <v>-7.65</v>
      </c>
      <c r="N107" s="28">
        <v>-2.0499999999999998</v>
      </c>
      <c r="O107" s="28">
        <v>-9.0500000000000007</v>
      </c>
      <c r="P107" s="29">
        <v>-11.29</v>
      </c>
      <c r="Q107" s="212">
        <f t="shared" si="7"/>
        <v>-6.8915749513290709</v>
      </c>
      <c r="R107" s="213">
        <f t="shared" si="8"/>
        <v>70.41853020463131</v>
      </c>
    </row>
    <row r="108" spans="3:40">
      <c r="C108" s="33">
        <v>202207</v>
      </c>
      <c r="D108" s="28">
        <v>67</v>
      </c>
      <c r="E108" s="28">
        <v>4.21</v>
      </c>
      <c r="F108" s="28">
        <v>27.47</v>
      </c>
      <c r="G108" s="28">
        <v>11.02</v>
      </c>
      <c r="H108" s="28">
        <v>10.49</v>
      </c>
      <c r="I108" s="28">
        <v>3.17</v>
      </c>
      <c r="J108" s="28">
        <v>11.63</v>
      </c>
      <c r="K108" s="28">
        <v>-0.4</v>
      </c>
      <c r="L108" s="28">
        <v>6.26</v>
      </c>
      <c r="M108" s="28">
        <v>14.64</v>
      </c>
      <c r="N108" s="28">
        <v>2.75</v>
      </c>
      <c r="O108" s="28">
        <v>7.38</v>
      </c>
      <c r="P108" s="29">
        <v>10.82</v>
      </c>
      <c r="Q108" s="212">
        <f t="shared" si="7"/>
        <v>9.5527192362634974</v>
      </c>
      <c r="R108" s="213">
        <f t="shared" si="8"/>
        <v>64.846287058880208</v>
      </c>
    </row>
    <row r="109" spans="3:40">
      <c r="C109" s="33">
        <v>202208</v>
      </c>
      <c r="D109" s="28">
        <v>68</v>
      </c>
      <c r="E109" s="28">
        <v>-1.89</v>
      </c>
      <c r="F109" s="28">
        <v>-5.77</v>
      </c>
      <c r="G109" s="28">
        <v>-4.37</v>
      </c>
      <c r="H109" s="28">
        <v>3.32</v>
      </c>
      <c r="I109" s="28">
        <v>-1.61</v>
      </c>
      <c r="J109" s="28">
        <v>-5.12</v>
      </c>
      <c r="K109" s="28">
        <v>-3.01</v>
      </c>
      <c r="L109" s="28">
        <v>0.09</v>
      </c>
      <c r="M109" s="28">
        <v>-3.12</v>
      </c>
      <c r="N109" s="28">
        <v>-5.07</v>
      </c>
      <c r="O109" s="28">
        <v>-2.2400000000000002</v>
      </c>
      <c r="P109" s="29">
        <v>-3.94</v>
      </c>
      <c r="Q109" s="212">
        <f t="shared" si="7"/>
        <v>-5.1083035662823884</v>
      </c>
      <c r="R109" s="213">
        <f t="shared" si="8"/>
        <v>43.669676056315751</v>
      </c>
    </row>
    <row r="110" spans="3:40">
      <c r="C110" s="33">
        <v>202209</v>
      </c>
      <c r="D110" s="28">
        <v>69</v>
      </c>
      <c r="E110" s="28">
        <v>-8.32</v>
      </c>
      <c r="F110" s="28">
        <v>-6.68</v>
      </c>
      <c r="G110" s="28">
        <v>-11.88</v>
      </c>
      <c r="H110" s="28">
        <v>-9.1300000000000008</v>
      </c>
      <c r="I110" s="28">
        <v>-10.73</v>
      </c>
      <c r="J110" s="28">
        <v>-11.48</v>
      </c>
      <c r="K110" s="28">
        <v>-13.94</v>
      </c>
      <c r="L110" s="28">
        <v>-11.65</v>
      </c>
      <c r="M110" s="28">
        <v>-7.61</v>
      </c>
      <c r="N110" s="28">
        <v>-1.91</v>
      </c>
      <c r="O110" s="28">
        <v>-7.74</v>
      </c>
      <c r="P110" s="29">
        <v>-8.27</v>
      </c>
      <c r="Q110" s="212">
        <f t="shared" si="7"/>
        <v>-9.2413089135324924</v>
      </c>
      <c r="R110" s="213">
        <f t="shared" si="8"/>
        <v>115.37571722823103</v>
      </c>
    </row>
    <row r="111" spans="3:40">
      <c r="C111" s="33">
        <v>202210</v>
      </c>
      <c r="D111">
        <v>70</v>
      </c>
      <c r="E111" s="28">
        <v>9.98</v>
      </c>
      <c r="F111" s="28">
        <v>-6.61</v>
      </c>
      <c r="G111" s="28">
        <v>14.84</v>
      </c>
      <c r="H111" s="28">
        <v>23.61</v>
      </c>
      <c r="I111" s="28">
        <v>6.91</v>
      </c>
      <c r="J111" s="28">
        <v>4.9800000000000004</v>
      </c>
      <c r="K111" s="28">
        <v>10.58</v>
      </c>
      <c r="L111" s="28">
        <v>3.51</v>
      </c>
      <c r="M111" s="28">
        <v>4.25</v>
      </c>
      <c r="N111" s="28">
        <v>8.8000000000000007</v>
      </c>
      <c r="O111" s="28">
        <v>12.74</v>
      </c>
      <c r="P111" s="29">
        <v>9.86</v>
      </c>
      <c r="Q111" s="212">
        <f t="shared" si="7"/>
        <v>5.8736049480105841</v>
      </c>
      <c r="R111" s="213">
        <f t="shared" si="8"/>
        <v>19.128420219967982</v>
      </c>
    </row>
    <row r="112" spans="3:40">
      <c r="C112" s="33">
        <v>202211</v>
      </c>
      <c r="D112">
        <v>71</v>
      </c>
      <c r="E112" s="28">
        <v>5.3</v>
      </c>
      <c r="F112" s="28">
        <v>-8.1</v>
      </c>
      <c r="G112" s="28">
        <v>8.6300000000000008</v>
      </c>
      <c r="H112" s="28">
        <v>0.99</v>
      </c>
      <c r="I112" s="28">
        <v>9.91</v>
      </c>
      <c r="J112" s="28">
        <v>5.3</v>
      </c>
      <c r="K112" s="28">
        <v>2.15</v>
      </c>
      <c r="L112" s="28">
        <v>6.78</v>
      </c>
      <c r="M112" s="28">
        <v>3.85</v>
      </c>
      <c r="N112" s="28">
        <v>5.35</v>
      </c>
      <c r="O112" s="28">
        <v>4.79</v>
      </c>
      <c r="P112" s="29">
        <v>7.95</v>
      </c>
      <c r="Q112" s="212">
        <f t="shared" si="7"/>
        <v>5.3116963656442753</v>
      </c>
      <c r="R112" s="213">
        <f t="shared" si="8"/>
        <v>14.529029165306978</v>
      </c>
    </row>
    <row r="113" spans="3:18">
      <c r="C113" s="33">
        <v>202212</v>
      </c>
      <c r="D113">
        <v>72</v>
      </c>
      <c r="E113" s="28">
        <v>-2.66</v>
      </c>
      <c r="F113" s="28">
        <v>-28.07</v>
      </c>
      <c r="G113" s="28">
        <v>-2.42</v>
      </c>
      <c r="H113" s="28">
        <v>-4.17</v>
      </c>
      <c r="I113" s="28">
        <v>-2.2000000000000002</v>
      </c>
      <c r="J113" s="28">
        <v>-7.95</v>
      </c>
      <c r="K113" s="28">
        <v>-6.81</v>
      </c>
      <c r="L113" s="28">
        <v>-1.21</v>
      </c>
      <c r="M113" s="28">
        <v>-7.97</v>
      </c>
      <c r="N113" s="28">
        <v>-1.74</v>
      </c>
      <c r="O113" s="28">
        <v>-5.54</v>
      </c>
      <c r="P113" s="29">
        <v>-5.05</v>
      </c>
      <c r="Q113" s="212">
        <f t="shared" si="7"/>
        <v>-6.4973070346645105</v>
      </c>
      <c r="R113" s="213">
        <f t="shared" si="8"/>
        <v>63.956919845632626</v>
      </c>
    </row>
    <row r="114" spans="3:18">
      <c r="C114" s="33">
        <v>202301</v>
      </c>
      <c r="D114">
        <v>73</v>
      </c>
      <c r="E114" s="28">
        <v>-0.37</v>
      </c>
      <c r="F114" s="28">
        <v>29.03</v>
      </c>
      <c r="G114" s="28">
        <v>7.25</v>
      </c>
      <c r="H114" s="28">
        <v>2.82</v>
      </c>
      <c r="I114" s="28">
        <v>3.08</v>
      </c>
      <c r="J114" s="28">
        <v>9.67</v>
      </c>
      <c r="K114" s="28">
        <v>13.53</v>
      </c>
      <c r="L114" s="28">
        <v>-1.24</v>
      </c>
      <c r="M114" s="28">
        <v>9.74</v>
      </c>
      <c r="N114" s="28">
        <v>-1.03</v>
      </c>
      <c r="O114" s="28">
        <v>6.37</v>
      </c>
      <c r="P114" s="29">
        <v>9.1</v>
      </c>
      <c r="Q114" s="212">
        <f t="shared" si="7"/>
        <v>7.1669702792797789</v>
      </c>
      <c r="R114" s="213">
        <f t="shared" si="8"/>
        <v>32.114552118648376</v>
      </c>
    </row>
    <row r="115" spans="3:18">
      <c r="C115" s="33">
        <v>202302</v>
      </c>
      <c r="D115">
        <v>74</v>
      </c>
      <c r="E115" s="28">
        <v>-2.1800000000000002</v>
      </c>
      <c r="F115" s="28">
        <v>11</v>
      </c>
      <c r="G115" s="28">
        <v>-1.06</v>
      </c>
      <c r="H115" s="28">
        <v>-6.84</v>
      </c>
      <c r="I115" s="28">
        <v>-3.61</v>
      </c>
      <c r="J115" s="28">
        <v>-0.19</v>
      </c>
      <c r="K115" s="28">
        <v>-6.5</v>
      </c>
      <c r="L115" s="28">
        <v>-5.32</v>
      </c>
      <c r="M115" s="28">
        <v>-4.6500000000000004</v>
      </c>
      <c r="N115" s="28">
        <v>-4.29</v>
      </c>
      <c r="O115" s="28">
        <v>-2.83</v>
      </c>
      <c r="P115" s="29">
        <v>-2.59</v>
      </c>
      <c r="Q115" s="212">
        <f t="shared" si="7"/>
        <v>-1.1491048208093044</v>
      </c>
      <c r="R115" s="213">
        <f t="shared" si="8"/>
        <v>7.0177563645333443</v>
      </c>
    </row>
    <row r="116" spans="3:18">
      <c r="C116" s="33">
        <v>202303</v>
      </c>
      <c r="D116">
        <v>75</v>
      </c>
      <c r="E116" s="28">
        <v>3.13</v>
      </c>
      <c r="F116" s="28">
        <v>-0.62</v>
      </c>
      <c r="G116" s="28">
        <v>-0.17</v>
      </c>
      <c r="H116" s="28">
        <v>-0.32</v>
      </c>
      <c r="I116" s="28">
        <v>1.61</v>
      </c>
      <c r="J116" s="28">
        <v>10.42</v>
      </c>
      <c r="K116" s="28">
        <v>-0.13</v>
      </c>
      <c r="L116" s="28">
        <v>3.89</v>
      </c>
      <c r="M116" s="28">
        <v>3.49</v>
      </c>
      <c r="N116" s="28">
        <v>2.4900000000000002</v>
      </c>
      <c r="O116" s="28">
        <v>-8.66</v>
      </c>
      <c r="P116" s="29">
        <v>0.94</v>
      </c>
      <c r="Q116" s="212">
        <f t="shared" si="7"/>
        <v>8.5649508492776434</v>
      </c>
      <c r="R116" s="213">
        <f t="shared" si="8"/>
        <v>49.913530468310292</v>
      </c>
    </row>
    <row r="117" spans="3:18">
      <c r="C117" s="33">
        <v>202304</v>
      </c>
      <c r="D117">
        <v>76</v>
      </c>
      <c r="E117" s="28">
        <v>3.16</v>
      </c>
      <c r="F117" s="28">
        <v>-15.24</v>
      </c>
      <c r="G117" s="28">
        <v>-2.0099999999999998</v>
      </c>
      <c r="H117" s="28">
        <v>2.59</v>
      </c>
      <c r="I117" s="28">
        <v>2.62</v>
      </c>
      <c r="J117" s="28">
        <v>0.28000000000000003</v>
      </c>
      <c r="K117" s="28">
        <v>0.99</v>
      </c>
      <c r="L117" s="28">
        <v>1.72</v>
      </c>
      <c r="M117" s="28">
        <v>2.19</v>
      </c>
      <c r="N117" s="28">
        <v>4.12</v>
      </c>
      <c r="O117" s="28">
        <v>1.97</v>
      </c>
      <c r="P117" s="29">
        <v>1.49</v>
      </c>
      <c r="Q117" s="212">
        <f t="shared" si="7"/>
        <v>1.1782835388230104</v>
      </c>
      <c r="R117" s="213">
        <f t="shared" si="8"/>
        <v>0.1035014829586533</v>
      </c>
    </row>
    <row r="118" spans="3:18">
      <c r="C118" s="33">
        <v>202305</v>
      </c>
      <c r="D118">
        <v>77</v>
      </c>
      <c r="E118" s="28">
        <v>-5.35</v>
      </c>
      <c r="F118" s="28">
        <v>13.52</v>
      </c>
      <c r="G118" s="28">
        <v>-4.1399999999999997</v>
      </c>
      <c r="H118" s="28">
        <v>-9.51</v>
      </c>
      <c r="I118" s="28">
        <v>-8.5299999999999994</v>
      </c>
      <c r="J118" s="28">
        <v>8.25</v>
      </c>
      <c r="K118" s="28">
        <v>-9.4</v>
      </c>
      <c r="L118" s="28">
        <v>-5.82</v>
      </c>
      <c r="M118" s="28">
        <v>0.62</v>
      </c>
      <c r="N118" s="28">
        <v>-3.67</v>
      </c>
      <c r="O118" s="28">
        <v>-3.77</v>
      </c>
      <c r="P118" s="29">
        <v>-0.84</v>
      </c>
      <c r="Q118" s="212">
        <f t="shared" si="7"/>
        <v>5.4615781219951804</v>
      </c>
      <c r="R118" s="213">
        <f t="shared" si="8"/>
        <v>15.694101197382302</v>
      </c>
    </row>
    <row r="119" spans="3:18">
      <c r="C119" s="33">
        <v>202306</v>
      </c>
      <c r="D119">
        <v>78</v>
      </c>
      <c r="E119" s="28">
        <v>2.84</v>
      </c>
      <c r="F119" s="28">
        <v>24.66</v>
      </c>
      <c r="G119" s="28">
        <v>11.58</v>
      </c>
      <c r="H119" s="28">
        <v>6.42</v>
      </c>
      <c r="I119" s="28">
        <v>8.69</v>
      </c>
      <c r="J119" s="28">
        <v>5.87</v>
      </c>
      <c r="K119" s="28">
        <v>4.63</v>
      </c>
      <c r="L119" s="28">
        <v>2.61</v>
      </c>
      <c r="M119" s="28">
        <v>7.89</v>
      </c>
      <c r="N119" s="28">
        <v>4.66</v>
      </c>
      <c r="O119" s="28">
        <v>5.87</v>
      </c>
      <c r="P119" s="29">
        <v>9.82</v>
      </c>
      <c r="Q119" s="212">
        <f t="shared" si="7"/>
        <v>5.5869470751439794</v>
      </c>
      <c r="R119" s="213">
        <f t="shared" si="8"/>
        <v>16.703136375128963</v>
      </c>
    </row>
    <row r="120" spans="3:18">
      <c r="C120" s="33">
        <v>202307</v>
      </c>
      <c r="D120">
        <v>79</v>
      </c>
      <c r="E120" s="28">
        <v>2.3199999999999998</v>
      </c>
      <c r="F120" s="28">
        <v>2.73</v>
      </c>
      <c r="G120" s="28">
        <v>3.81</v>
      </c>
      <c r="H120" s="28">
        <v>7.34</v>
      </c>
      <c r="I120" s="28">
        <v>1.79</v>
      </c>
      <c r="J120" s="28">
        <v>4.32</v>
      </c>
      <c r="K120" s="28">
        <v>0.98</v>
      </c>
      <c r="L120" s="28">
        <v>2.79</v>
      </c>
      <c r="M120" s="28">
        <v>2.2799999999999998</v>
      </c>
      <c r="N120" s="28">
        <v>-0.11</v>
      </c>
      <c r="O120" s="28">
        <v>6.4</v>
      </c>
      <c r="P120" s="29">
        <v>3.51</v>
      </c>
      <c r="Q120" s="212">
        <f t="shared" si="7"/>
        <v>3.2836989079522909</v>
      </c>
      <c r="R120" s="213">
        <f t="shared" si="8"/>
        <v>3.1815817855455295</v>
      </c>
    </row>
    <row r="121" spans="3:18">
      <c r="C121" s="33">
        <v>202308</v>
      </c>
      <c r="D121">
        <v>80</v>
      </c>
      <c r="E121" s="28">
        <v>-3.77</v>
      </c>
      <c r="F121" s="28">
        <v>-4.3099999999999996</v>
      </c>
      <c r="G121" s="28">
        <v>-2.21</v>
      </c>
      <c r="H121" s="28">
        <v>1.95</v>
      </c>
      <c r="I121" s="28">
        <v>-2.75</v>
      </c>
      <c r="J121" s="28">
        <v>-1.67</v>
      </c>
      <c r="K121" s="28">
        <v>0.14000000000000001</v>
      </c>
      <c r="L121" s="28">
        <v>-5.29</v>
      </c>
      <c r="M121" s="28">
        <v>-0.4</v>
      </c>
      <c r="N121" s="28">
        <v>-0.22</v>
      </c>
      <c r="O121" s="28">
        <v>-3.61</v>
      </c>
      <c r="P121" s="29">
        <v>-2.98</v>
      </c>
      <c r="Q121" s="212">
        <f t="shared" si="7"/>
        <v>-1.3308043812916033</v>
      </c>
      <c r="R121" s="213">
        <f t="shared" si="8"/>
        <v>8.0134534589226636</v>
      </c>
    </row>
    <row r="122" spans="3:18" ht="15" thickBot="1">
      <c r="C122" s="34">
        <v>202309</v>
      </c>
      <c r="D122" s="58">
        <v>81</v>
      </c>
      <c r="E122" s="30">
        <v>-4.57</v>
      </c>
      <c r="F122" s="30">
        <v>-2.58</v>
      </c>
      <c r="G122" s="30">
        <v>-7.3</v>
      </c>
      <c r="H122" s="30">
        <v>3.17</v>
      </c>
      <c r="I122" s="30">
        <v>-6.57</v>
      </c>
      <c r="J122" s="30">
        <v>-5.96</v>
      </c>
      <c r="K122" s="30">
        <v>-3.22</v>
      </c>
      <c r="L122" s="30">
        <v>-5.04</v>
      </c>
      <c r="M122" s="30">
        <v>-5.68</v>
      </c>
      <c r="N122" s="30">
        <v>-4.71</v>
      </c>
      <c r="O122" s="30">
        <v>-2.04</v>
      </c>
      <c r="P122" s="31">
        <v>-5.57</v>
      </c>
      <c r="Q122" s="214">
        <f t="shared" si="7"/>
        <v>-5.6675899543408859</v>
      </c>
      <c r="R122" s="215">
        <f t="shared" si="8"/>
        <v>51.374345788466712</v>
      </c>
    </row>
  </sheetData>
  <mergeCells count="9">
    <mergeCell ref="C40:C41"/>
    <mergeCell ref="E40:P40"/>
    <mergeCell ref="V12:V15"/>
    <mergeCell ref="W12:W15"/>
    <mergeCell ref="Y41:AJ41"/>
    <mergeCell ref="Y58:AJ58"/>
    <mergeCell ref="AK58:AL58"/>
    <mergeCell ref="X40:AM40"/>
    <mergeCell ref="X56:AM5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2a1ef48f-4cdd-4895-8314-20dc4c197bbb" xsi:nil="true"/>
    <lcf76f155ced4ddcb4097134ff3c332f xmlns="5a5965e3-dc39-440b-8192-52ad468d08bb">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97BA4EFF3621A4EAE1D8A8E3A73681B" ma:contentTypeVersion="14" ma:contentTypeDescription="Create a new document." ma:contentTypeScope="" ma:versionID="65f1ea8467414e8d5f997d742d4136fe">
  <xsd:schema xmlns:xsd="http://www.w3.org/2001/XMLSchema" xmlns:xs="http://www.w3.org/2001/XMLSchema" xmlns:p="http://schemas.microsoft.com/office/2006/metadata/properties" xmlns:ns2="5a5965e3-dc39-440b-8192-52ad468d08bb" xmlns:ns3="2a1ef48f-4cdd-4895-8314-20dc4c197bbb" targetNamespace="http://schemas.microsoft.com/office/2006/metadata/properties" ma:root="true" ma:fieldsID="b693e4bd263aae47e96b2c86b6617a01" ns2:_="" ns3:_="">
    <xsd:import namespace="5a5965e3-dc39-440b-8192-52ad468d08bb"/>
    <xsd:import namespace="2a1ef48f-4cdd-4895-8314-20dc4c197bbb"/>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5965e3-dc39-440b-8192-52ad468d08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d61bb93-c830-477f-800c-34a01ab1e79a"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a1ef48f-4cdd-4895-8314-20dc4c197bb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e2a58c6-88c2-4aee-a791-98f228d9ca0b}" ma:internalName="TaxCatchAll" ma:showField="CatchAllData" ma:web="2a1ef48f-4cdd-4895-8314-20dc4c197bb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9B1114E-CEEA-4FC3-B773-9030145AC96F}"/>
</file>

<file path=customXml/itemProps2.xml><?xml version="1.0" encoding="utf-8"?>
<ds:datastoreItem xmlns:ds="http://schemas.openxmlformats.org/officeDocument/2006/customXml" ds:itemID="{AEA50BCB-1C8E-4CA5-8E1B-747F839F217F}"/>
</file>

<file path=customXml/itemProps3.xml><?xml version="1.0" encoding="utf-8"?>
<ds:datastoreItem xmlns:ds="http://schemas.openxmlformats.org/officeDocument/2006/customXml" ds:itemID="{568554D9-F867-4257-93DE-8B65DE1431F0}"/>
</file>

<file path=docProps/app.xml><?xml version="1.0" encoding="utf-8"?>
<Properties xmlns="http://schemas.openxmlformats.org/officeDocument/2006/extended-properties" xmlns:vt="http://schemas.openxmlformats.org/officeDocument/2006/docPropsVTypes">
  <Application>Microsoft Excel Online</Application>
  <Manager>.</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Tran Dung</cp:lastModifiedBy>
  <cp:revision/>
  <dcterms:created xsi:type="dcterms:W3CDTF">2018-10-16T09:54:42Z</dcterms:created>
  <dcterms:modified xsi:type="dcterms:W3CDTF">2023-12-07T20:34:08Z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0x010100197BA4EFF3621A4EAE1D8A8E3A73681B</vt:lpwstr>
  </property>
</Properties>
</file>