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 " sheetId="1" r:id="rId4"/>
    <sheet state="visible" name="Customers" sheetId="2" r:id="rId5"/>
    <sheet state="visible" name=" Average Total Spend by Join Da" sheetId="3" r:id="rId6"/>
    <sheet state="visible" name="Payment Analysis by Method" sheetId="4" r:id="rId7"/>
    <sheet state="visible" name="Average Payment per Customer" sheetId="5" r:id="rId8"/>
    <sheet state="visible" name="Customer Spend by Region" sheetId="6" r:id="rId9"/>
    <sheet state="visible" name="Products" sheetId="7" r:id="rId10"/>
    <sheet state="visible" name="Payments" sheetId="8" r:id="rId11"/>
    <sheet state="visible" name="Calculations" sheetId="9" r:id="rId12"/>
    <sheet state="visible" name="Customer Payment Summary" sheetId="10" r:id="rId13"/>
  </sheets>
  <definedNames>
    <definedName hidden="1" localSheetId="0" name="_xlnm._FilterDatabase">'Dashboard '!$A$25:$B$46</definedName>
  </definedNames>
  <calcPr/>
  <pivotCaches>
    <pivotCache cacheId="0" r:id="rId14"/>
    <pivotCache cacheId="1" r:id="rId15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הסברים על העמודות:
Customer ID: תזונה מהטבלה של Customers, מזהה הלקוח.
Payment Method: תוכל להגדיר כאן באופן ידני את PayPal, או להוריד את כל השורות שנעשתה בהן את השיטה הזאת.
Total Payment (PayPal): בעמודה זו אנחנו מחשבים את סך התשלומים של הלקוח שנעשו דרך PayPal.
</t>
      </text>
    </comment>
  </commentList>
</comments>
</file>

<file path=xl/sharedStrings.xml><?xml version="1.0" encoding="utf-8"?>
<sst xmlns="http://schemas.openxmlformats.org/spreadsheetml/2006/main" count="277" uniqueCount="111">
  <si>
    <t>Join Date</t>
  </si>
  <si>
    <t>AVERAGE of Total Spend</t>
  </si>
  <si>
    <t>Customer ID</t>
  </si>
  <si>
    <t>SUM of Payment Amount</t>
  </si>
  <si>
    <t>Grand Total</t>
  </si>
  <si>
    <t>AVERAGE of Payment Amount</t>
  </si>
  <si>
    <t>Name</t>
  </si>
  <si>
    <t>Age</t>
  </si>
  <si>
    <t>Region</t>
  </si>
  <si>
    <t>Email</t>
  </si>
  <si>
    <t>Gender</t>
  </si>
  <si>
    <t>Last Purchase Date</t>
  </si>
  <si>
    <t>Loyalty Program</t>
  </si>
  <si>
    <t>Total Spend</t>
  </si>
  <si>
    <t>Alice</t>
  </si>
  <si>
    <t>North</t>
  </si>
  <si>
    <t>Female</t>
  </si>
  <si>
    <t>Yes</t>
  </si>
  <si>
    <t>Bob</t>
  </si>
  <si>
    <t>South</t>
  </si>
  <si>
    <t>bob@example.com</t>
  </si>
  <si>
    <t>Male</t>
  </si>
  <si>
    <t>No</t>
  </si>
  <si>
    <t>Charlie</t>
  </si>
  <si>
    <t>East</t>
  </si>
  <si>
    <t>charlie@example.com</t>
  </si>
  <si>
    <t>Dana</t>
  </si>
  <si>
    <t>West</t>
  </si>
  <si>
    <t>dana@example.com</t>
  </si>
  <si>
    <t>Ella</t>
  </si>
  <si>
    <t>ella@example.com</t>
  </si>
  <si>
    <t>Frank</t>
  </si>
  <si>
    <t>frank@example.com</t>
  </si>
  <si>
    <t>Grace</t>
  </si>
  <si>
    <t>grace@example.com</t>
  </si>
  <si>
    <t>Helen</t>
  </si>
  <si>
    <t>helen@example.com</t>
  </si>
  <si>
    <t>Ivan</t>
  </si>
  <si>
    <t>ivan@example.com</t>
  </si>
  <si>
    <t>Jack</t>
  </si>
  <si>
    <t>jack@example.com</t>
  </si>
  <si>
    <t>Katie</t>
  </si>
  <si>
    <t>katie@example.com</t>
  </si>
  <si>
    <t>Liam</t>
  </si>
  <si>
    <t>liam@example.com</t>
  </si>
  <si>
    <t>Mona</t>
  </si>
  <si>
    <t>mona@example.com</t>
  </si>
  <si>
    <t>Oliver</t>
  </si>
  <si>
    <t>oliver@example.com</t>
  </si>
  <si>
    <t>Paula</t>
  </si>
  <si>
    <t>paula@example.com</t>
  </si>
  <si>
    <t>Quentin</t>
  </si>
  <si>
    <t>quentin@example.com</t>
  </si>
  <si>
    <t>Rose</t>
  </si>
  <si>
    <t>rose@example.com</t>
  </si>
  <si>
    <t>Sam</t>
  </si>
  <si>
    <t>sam@example.com</t>
  </si>
  <si>
    <t>Tom</t>
  </si>
  <si>
    <t>tom@example.com</t>
  </si>
  <si>
    <t>Ursula</t>
  </si>
  <si>
    <t>ursula@example.com</t>
  </si>
  <si>
    <t>Payment Method</t>
  </si>
  <si>
    <t>Credit Card</t>
  </si>
  <si>
    <t>PayPal</t>
  </si>
  <si>
    <t>SUM of Total Spend</t>
  </si>
  <si>
    <t>Product ID</t>
  </si>
  <si>
    <t>Product Name</t>
  </si>
  <si>
    <t>Category</t>
  </si>
  <si>
    <t>Price</t>
  </si>
  <si>
    <t>Stock</t>
  </si>
  <si>
    <t>Supplier</t>
  </si>
  <si>
    <t>Laptop</t>
  </si>
  <si>
    <t>Electronics</t>
  </si>
  <si>
    <t>TechCo</t>
  </si>
  <si>
    <t>Chair</t>
  </si>
  <si>
    <t>Furniture</t>
  </si>
  <si>
    <t>HomeFurnishings</t>
  </si>
  <si>
    <t>Coffee Mug</t>
  </si>
  <si>
    <t>Kitchen</t>
  </si>
  <si>
    <t>DrinkWare</t>
  </si>
  <si>
    <t>Desk</t>
  </si>
  <si>
    <t>Smartphone</t>
  </si>
  <si>
    <t>MobileCorp</t>
  </si>
  <si>
    <t>Headphones</t>
  </si>
  <si>
    <t>Blender</t>
  </si>
  <si>
    <t>Monitor</t>
  </si>
  <si>
    <t>Lamp</t>
  </si>
  <si>
    <t>Refrigerator</t>
  </si>
  <si>
    <t>CoolStuff</t>
  </si>
  <si>
    <t>Sofa</t>
  </si>
  <si>
    <t>TV</t>
  </si>
  <si>
    <t>Microwave</t>
  </si>
  <si>
    <t>KitchenPlus</t>
  </si>
  <si>
    <t>Vacuum Cleaner</t>
  </si>
  <si>
    <t>Home Goods</t>
  </si>
  <si>
    <t>CleanHome</t>
  </si>
  <si>
    <t>Coffee Maker</t>
  </si>
  <si>
    <t>Air Purifier</t>
  </si>
  <si>
    <t>HomeComfort</t>
  </si>
  <si>
    <t>Grill</t>
  </si>
  <si>
    <t>GrillMasters</t>
  </si>
  <si>
    <t>Table</t>
  </si>
  <si>
    <t>Washing Machine</t>
  </si>
  <si>
    <t>Payment ID</t>
  </si>
  <si>
    <t>Payment Amount</t>
  </si>
  <si>
    <t>Date</t>
  </si>
  <si>
    <t>Status</t>
  </si>
  <si>
    <t>Completed</t>
  </si>
  <si>
    <t>Percentage of Total Payments</t>
  </si>
  <si>
    <t>Customer Name</t>
  </si>
  <si>
    <t>Total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</si>
</sst>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6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65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readingOrder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Customers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  <tableStyle count="3" pivot="0" name="Payments-style">
      <tableStyleElement dxfId="1" type="headerRow"/>
      <tableStyleElement dxfId="2" type="firstRowStripe"/>
      <tableStyleElement dxfId="3" type="secondRowStripe"/>
    </tableStyle>
    <tableStyle count="3" pivot="0" name="Calculations-style">
      <tableStyleElement dxfId="1" type="headerRow"/>
      <tableStyleElement dxfId="2" type="firstRowStripe"/>
      <tableStyleElement dxfId="3" type="secondRowStripe"/>
    </tableStyle>
    <tableStyle count="3" pivot="0" name="Calculation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Total Spend vs Join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Average Total Spend by Join Da'!$B$1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Average Total Spend by Join Da'!$A$2:$A$22</c:f>
            </c:strRef>
          </c:cat>
          <c:val>
            <c:numRef>
              <c:f>' Average Total Spend by Join Da'!$B$2:$B$22</c:f>
              <c:numCache/>
            </c:numRef>
          </c:val>
          <c:smooth val="0"/>
        </c:ser>
        <c:axId val="181274201"/>
        <c:axId val="1137219334"/>
      </c:lineChart>
      <c:catAx>
        <c:axId val="181274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Join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219334"/>
      </c:catAx>
      <c:valAx>
        <c:axId val="1137219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Total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74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Payment Amount vs Customer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Payment Summary'!$B$1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Payment Summary'!$A$2:$A$22</c:f>
            </c:strRef>
          </c:cat>
          <c:val>
            <c:numRef>
              <c:f>'Customer Payment Summary'!$B$2:$B$22</c:f>
              <c:numCache/>
            </c:numRef>
          </c:val>
        </c:ser>
        <c:axId val="285240991"/>
        <c:axId val="2119784013"/>
      </c:barChart>
      <c:catAx>
        <c:axId val="28524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784013"/>
      </c:catAx>
      <c:valAx>
        <c:axId val="2119784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Payment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240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Payment Amount vs Customer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Payment per Customer'!$B$1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Payment per Customer'!$A$2:$A$22</c:f>
            </c:strRef>
          </c:cat>
          <c:val>
            <c:numRef>
              <c:f>'Average Payment per Customer'!$B$2:$B$22</c:f>
              <c:numCache/>
            </c:numRef>
          </c:val>
        </c:ser>
        <c:axId val="886060993"/>
        <c:axId val="1468279281"/>
      </c:barChart>
      <c:catAx>
        <c:axId val="886060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279281"/>
      </c:catAx>
      <c:valAx>
        <c:axId val="1468279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Payment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060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Spend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'Customer Spend by Region'!$B$1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'Customer Spend by Region'!$A$2:$A$7</c:f>
            </c:strRef>
          </c:cat>
          <c:val>
            <c:numRef>
              <c:f>'Customer Spend by Region'!$B$2:$B$7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Payment 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'Payment Analysis by Method'!$B$1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'Payment Analysis by Method'!$A$2:$A$4</c:f>
            </c:strRef>
          </c:cat>
          <c:val>
            <c:numRef>
              <c:f>'Payment Analysis by Method'!$B$2:$B$4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Payment Amount vs Customer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Payment Summary'!$B$1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Payment Summary'!$A$2:$A$22</c:f>
            </c:strRef>
          </c:cat>
          <c:val>
            <c:numRef>
              <c:f>'Customer Payment Summary'!$B$2:$B$22</c:f>
              <c:numCache/>
            </c:numRef>
          </c:val>
        </c:ser>
        <c:axId val="170854385"/>
        <c:axId val="837005859"/>
      </c:barChart>
      <c:catAx>
        <c:axId val="170854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005859"/>
      </c:catAx>
      <c:valAx>
        <c:axId val="83700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Payment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54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Total Spend vs Join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Average Total Spend by Join Da'!$B$1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Average Total Spend by Join Da'!$A$2:$A$22</c:f>
            </c:strRef>
          </c:cat>
          <c:val>
            <c:numRef>
              <c:f>' Average Total Spend by Join Da'!$B$2:$B$22</c:f>
              <c:numCache/>
            </c:numRef>
          </c:val>
          <c:smooth val="0"/>
        </c:ser>
        <c:axId val="1853288505"/>
        <c:axId val="1739228277"/>
      </c:lineChart>
      <c:catAx>
        <c:axId val="1853288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Join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228277"/>
      </c:catAx>
      <c:valAx>
        <c:axId val="1739228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Total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288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Payment 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'Payment Analysis by Method'!$B$1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'Payment Analysis by Method'!$A$2:$A$4</c:f>
            </c:strRef>
          </c:cat>
          <c:val>
            <c:numRef>
              <c:f>'Payment Analysis by Method'!$B$2:$B$4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Payment Amount vs Customer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Payment per Customer'!$B$1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Payment per Customer'!$A$2:$A$22</c:f>
            </c:strRef>
          </c:cat>
          <c:val>
            <c:numRef>
              <c:f>'Average Payment per Customer'!$B$2:$B$22</c:f>
              <c:numCache/>
            </c:numRef>
          </c:val>
        </c:ser>
        <c:axId val="129228200"/>
        <c:axId val="1023528558"/>
      </c:barChart>
      <c:catAx>
        <c:axId val="12922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28558"/>
      </c:catAx>
      <c:valAx>
        <c:axId val="102352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Payment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28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Spend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'Customer Spend by Region'!$B$1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'Customer Spend by Region'!$A$2:$A$7</c:f>
            </c:strRef>
          </c:cat>
          <c:val>
            <c:numRef>
              <c:f>'Customer Spend by Region'!$B$2:$B$7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847725</xdr:colOff>
      <xdr:row>25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257175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24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123825</xdr:colOff>
      <xdr:row>25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2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1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3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1" sheet="Customers"/>
  </cacheSource>
  <cacheFields>
    <cacheField name="Custom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Name" numFmtId="0">
      <sharedItems>
        <s v="Alice"/>
        <s v="Bob"/>
        <s v="Charlie"/>
        <s v="Dana"/>
        <s v="Ella"/>
        <s v="Frank"/>
        <s v="Grace"/>
        <s v="Helen"/>
        <s v="Ivan"/>
        <s v="Jack"/>
        <s v="Katie"/>
        <s v="Liam"/>
        <s v="Mona"/>
        <s v="Oliver"/>
        <s v="Paula"/>
        <s v="Quentin"/>
        <s v="Rose"/>
        <s v="Sam"/>
        <s v="Tom"/>
        <s v="Ursula"/>
      </sharedItems>
    </cacheField>
    <cacheField name="Age" numFmtId="0">
      <sharedItems containsSemiMixedTypes="0" containsString="0" containsNumber="1" containsInteger="1">
        <n v="28.0"/>
        <n v="35.0"/>
        <n v="22.0"/>
        <n v="40.0"/>
        <n v="33.0"/>
        <n v="50.0"/>
        <n v="45.0"/>
        <n v="29.0"/>
        <n v="38.0"/>
        <n v="31.0"/>
        <n v="27.0"/>
        <n v="34.0"/>
        <n v="26.0"/>
        <n v="39.0"/>
        <n v="32.0"/>
        <n v="49.0"/>
        <n v="36.0"/>
        <n v="43.0"/>
      </sharedItems>
    </cacheField>
    <cacheField name="Region" numFmtId="0">
      <sharedItems>
        <s v="North"/>
        <s v="South"/>
        <s v="East"/>
        <s v="West"/>
      </sharedItems>
    </cacheField>
    <cacheField name="Email" numFmtId="0">
      <sharedItems containsBlank="1">
        <m/>
        <s v="bob@example.com"/>
        <s v="charlie@example.com"/>
        <s v="dana@example.com"/>
        <s v="ella@example.com"/>
        <s v="frank@example.com"/>
        <s v="grace@example.com"/>
        <s v="helen@example.com"/>
        <s v="ivan@example.com"/>
        <s v="jack@example.com"/>
        <s v="katie@example.com"/>
        <s v="liam@example.com"/>
        <s v="mona@example.com"/>
        <s v="oliver@example.com"/>
        <s v="paula@example.com"/>
        <s v="quentin@example.com"/>
        <s v="rose@example.com"/>
        <s v="sam@example.com"/>
        <s v="tom@example.com"/>
        <s v="ursula@example.com"/>
      </sharedItems>
    </cacheField>
    <cacheField name="Gender" numFmtId="0">
      <sharedItems>
        <s v="Female"/>
        <s v="Male"/>
      </sharedItems>
    </cacheField>
    <cacheField name="Join Date" numFmtId="164">
      <sharedItems containsSemiMixedTypes="0" containsDate="1" containsString="0">
        <d v="2022-06-15T00:00:00Z"/>
        <d v="2021-11-05T00:00:00Z"/>
        <d v="2022-03-22T00:00:00Z"/>
        <d v="2020-09-12T00:00:00Z"/>
        <d v="2021-01-09T00:00:00Z"/>
        <d v="2019-07-21T00:00:00Z"/>
        <d v="2022-11-11T00:00:00Z"/>
        <d v="2021-04-04T00:00:00Z"/>
        <d v="2020-10-01T00:00:00Z"/>
        <d v="2022-07-15T00:00:00Z"/>
        <d v="2022-03-10T00:00:00Z"/>
        <d v="2021-08-15T00:00:00Z"/>
        <d v="2022-01-11T00:00:00Z"/>
        <d v="2020-04-09T00:00:00Z"/>
        <d v="2021-06-21T00:00:00Z"/>
        <d v="2019-11-01T00:00:00Z"/>
        <d v="2022-08-18T00:00:00Z"/>
        <d v="2023-02-19T00:00:00Z"/>
        <d v="2020-03-25T00:00:00Z"/>
        <d v="2021-11-22T00:00:00Z"/>
      </sharedItems>
    </cacheField>
    <cacheField name="Last Purchase Date" numFmtId="164">
      <sharedItems containsSemiMixedTypes="0" containsDate="1" containsString="0">
        <d v="2023-08-01T00:00:00Z"/>
        <d v="2023-07-15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7-22T00:00:00Z"/>
        <d v="2023-07-20T00:00:00Z"/>
        <d v="2023-07-17T00:00:00Z"/>
        <d v="2023-08-12T00:00:00Z"/>
        <d v="2023-07-30T00:00:00Z"/>
      </sharedItems>
    </cacheField>
    <cacheField name="Loyalty Program" numFmtId="0">
      <sharedItems>
        <s v="Yes"/>
        <s v="No"/>
      </sharedItems>
    </cacheField>
    <cacheField name="Total Spend" numFmtId="0">
      <sharedItems containsSemiMixedTypes="0" containsString="0" containsNumber="1" containsInteger="1">
        <n v="5000.0"/>
        <n v="1200.0"/>
        <n v="3000.0"/>
        <n v="10000.0"/>
        <n v="2500.0"/>
        <n v="7000.0"/>
        <n v="8500.0"/>
        <n v="4000.0"/>
        <n v="9500.0"/>
        <n v="1500.0"/>
        <n v="4200.0"/>
        <n v="3300.0"/>
        <n v="8000.0"/>
        <n v="2000.0"/>
        <n v="11000.0"/>
        <n v="37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1" sheet="Payments"/>
  </cacheSource>
  <cacheFields>
    <cacheField name="Payment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Custom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Payment Method" numFmtId="0">
      <sharedItems>
        <s v="Credit Card"/>
        <s v="PayPal"/>
      </sharedItems>
    </cacheField>
    <cacheField name="Payment Amount" numFmtId="0">
      <sharedItems containsSemiMixedTypes="0" containsString="0" containsNumber="1" containsInteger="1">
        <n v="1200.0"/>
        <n v="150.0"/>
        <n v="15.0"/>
        <n v="350.0"/>
        <n v="999.0"/>
        <n v="300.0"/>
        <n v="80.0"/>
        <n v="550.0"/>
        <n v="100.0"/>
        <n v="2500.0"/>
      </sharedItems>
    </cacheField>
    <cacheField name="Date" numFmtId="165">
      <sharedItems containsSemiMixedTypes="0" containsDate="1" containsString="0"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</sharedItems>
    </cacheField>
    <cacheField name="Status" numFmtId="0">
      <sharedItems>
        <s v="Complet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shboard " cacheId="0" dataCaption="" compact="0" compactData="0">
  <location ref="A1:B22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in Date" axis="axisRow" compact="0" numFmtId="164" outline="0" multipleItemSelectionAllowed="1" showAll="0" sortType="ascending">
      <items>
        <item x="5"/>
        <item x="15"/>
        <item x="18"/>
        <item x="13"/>
        <item x="3"/>
        <item x="8"/>
        <item x="4"/>
        <item x="7"/>
        <item x="14"/>
        <item x="11"/>
        <item x="1"/>
        <item x="19"/>
        <item x="12"/>
        <item x="10"/>
        <item x="2"/>
        <item x="0"/>
        <item x="9"/>
        <item x="16"/>
        <item x="6"/>
        <item x="17"/>
        <item t="default"/>
      </items>
    </pivotField>
    <pivotField name="Last 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oyalty Program" compact="0" outline="0" multipleItemSelectionAllowed="1" showAll="0">
      <items>
        <item x="0"/>
        <item x="1"/>
        <item t="default"/>
      </items>
    </pivotField>
    <pivotField name="Total 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6"/>
  </rowFields>
  <dataFields>
    <dataField name="AVERAGE of Total Spend" fld="9" subtotal="average" baseField="0"/>
  </dataFields>
</pivotTableDefinition>
</file>

<file path=xl/pivotTables/pivotTable2.xml><?xml version="1.0" encoding="utf-8"?>
<pivotTableDefinition xmlns="http://schemas.openxmlformats.org/spreadsheetml/2006/main" name="Dashboard  2" cacheId="1" dataCaption="" compact="0" compactData="0">
  <location ref="T1:U22" firstHeaderRow="0" firstDataRow="1" firstDataCol="0"/>
  <pivotFields>
    <pivotField name="Pay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ayment Method" compact="0" outline="0" multipleItemSelectionAllowed="1" showAll="0">
      <items>
        <item x="0"/>
        <item x="1"/>
        <item t="default"/>
      </items>
    </pivotField>
    <pivotField name="Paymen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1"/>
  </rowFields>
  <dataFields>
    <dataField name="SUM of Payment Amount" fld="3" baseField="0"/>
  </dataFields>
</pivotTableDefinition>
</file>

<file path=xl/pivotTables/pivotTable3.xml><?xml version="1.0" encoding="utf-8"?>
<pivotTableDefinition xmlns="http://schemas.openxmlformats.org/spreadsheetml/2006/main" name="Dashboard  3" cacheId="1" dataCaption="" compact="0" compactData="0">
  <location ref="A25:B46" firstHeaderRow="0" firstDataRow="1" firstDataCol="0"/>
  <pivotFields>
    <pivotField name="Pay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ayment Method" compact="0" outline="0" multipleItemSelectionAllowed="1" showAll="0">
      <items>
        <item x="0"/>
        <item x="1"/>
        <item t="default"/>
      </items>
    </pivotField>
    <pivotField name="Paymen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Payment Amount" fld="3" subtotal="average" baseField="0"/>
  </dataFields>
</pivotTableDefinition>
</file>

<file path=xl/pivotTables/pivotTable4.xml><?xml version="1.0" encoding="utf-8"?>
<pivotTableDefinition xmlns="http://schemas.openxmlformats.org/spreadsheetml/2006/main" name=" Average Total Spend by Join Da" cacheId="0" dataCaption="" compact="0" compactData="0">
  <location ref="A1:B22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in Date" axis="axisRow" compact="0" numFmtId="164" outline="0" multipleItemSelectionAllowed="1" showAll="0" sortType="ascending">
      <items>
        <item x="5"/>
        <item x="15"/>
        <item x="18"/>
        <item x="13"/>
        <item x="3"/>
        <item x="8"/>
        <item x="4"/>
        <item x="7"/>
        <item x="14"/>
        <item x="11"/>
        <item x="1"/>
        <item x="19"/>
        <item x="12"/>
        <item x="10"/>
        <item x="2"/>
        <item x="0"/>
        <item x="9"/>
        <item x="16"/>
        <item x="6"/>
        <item x="17"/>
        <item t="default"/>
      </items>
    </pivotField>
    <pivotField name="Last 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oyalty Program" compact="0" outline="0" multipleItemSelectionAllowed="1" showAll="0">
      <items>
        <item x="0"/>
        <item x="1"/>
        <item t="default"/>
      </items>
    </pivotField>
    <pivotField name="Total 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6"/>
  </rowFields>
  <dataFields>
    <dataField name="AVERAGE of Total Spend" fld="9" subtotal="average" baseField="0"/>
  </dataFields>
</pivotTableDefinition>
</file>

<file path=xl/pivotTables/pivotTable5.xml><?xml version="1.0" encoding="utf-8"?>
<pivotTableDefinition xmlns="http://schemas.openxmlformats.org/spreadsheetml/2006/main" name="Payment Analysis by Method" cacheId="1" dataCaption="" compact="0" compactData="0">
  <location ref="A1:B4" firstHeaderRow="0" firstDataRow="1" firstDataCol="0"/>
  <pivotFields>
    <pivotField name="Pay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ayment Method" axis="axisRow" compact="0" outline="0" multipleItemSelectionAllowed="1" showAll="0" sortType="ascending">
      <items>
        <item x="0"/>
        <item x="1"/>
        <item t="default"/>
      </items>
    </pivotField>
    <pivotField name="Paymen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2"/>
  </rowFields>
  <dataFields>
    <dataField name="SUM of Payment Amount" fld="3" baseField="0"/>
  </dataFields>
</pivotTableDefinition>
</file>

<file path=xl/pivotTables/pivotTable6.xml><?xml version="1.0" encoding="utf-8"?>
<pivotTableDefinition xmlns="http://schemas.openxmlformats.org/spreadsheetml/2006/main" name="Average Payment per Customer" cacheId="1" dataCaption="" compact="0" compactData="0">
  <location ref="A1:B22" firstHeaderRow="0" firstDataRow="1" firstDataCol="0"/>
  <pivotFields>
    <pivotField name="Pay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ayment Method" compact="0" outline="0" multipleItemSelectionAllowed="1" showAll="0">
      <items>
        <item x="0"/>
        <item x="1"/>
        <item t="default"/>
      </items>
    </pivotField>
    <pivotField name="Paymen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Payment Amount" fld="3" subtotal="average" baseField="0"/>
  </dataFields>
</pivotTableDefinition>
</file>

<file path=xl/pivotTables/pivotTable7.xml><?xml version="1.0" encoding="utf-8"?>
<pivotTableDefinition xmlns="http://schemas.openxmlformats.org/spreadsheetml/2006/main" name="Customer Spend by Region" cacheId="0" dataCaption="" compact="0" compactData="0">
  <location ref="A1:B6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gion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i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ast 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oyalty Program" compact="0" outline="0" multipleItemSelectionAllowed="1" showAll="0">
      <items>
        <item x="0"/>
        <item x="1"/>
        <item t="default"/>
      </items>
    </pivotField>
    <pivotField name="Total 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3"/>
  </rowFields>
  <dataFields>
    <dataField name="SUM of Total Spend" fld="9" baseField="0"/>
  </dataFields>
</pivotTableDefinition>
</file>

<file path=xl/pivotTables/pivotTable8.xml><?xml version="1.0" encoding="utf-8"?>
<pivotTableDefinition xmlns="http://schemas.openxmlformats.org/spreadsheetml/2006/main" name="Customer Payment Summary" cacheId="1" dataCaption="" compact="0" compactData="0">
  <location ref="A1:B22" firstHeaderRow="0" firstDataRow="1" firstDataCol="0"/>
  <pivotFields>
    <pivotField name="Pay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ayment Method" compact="0" outline="0" multipleItemSelectionAllowed="1" showAll="0">
      <items>
        <item x="0"/>
        <item x="1"/>
        <item t="default"/>
      </items>
    </pivotField>
    <pivotField name="Paymen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1"/>
  </rowFields>
  <dataFields>
    <dataField name="SUM of Payment Amount" fld="3" baseField="0"/>
  </dataFields>
</pivotTableDefinition>
</file>

<file path=xl/tables/table1.xml><?xml version="1.0" encoding="utf-8"?>
<table xmlns="http://schemas.openxmlformats.org/spreadsheetml/2006/main" ref="A1:J21" displayName="Customers" name="Customers" id="1">
  <tableColumns count="10">
    <tableColumn name="Customer ID" id="1"/>
    <tableColumn name="Name" id="2"/>
    <tableColumn name="Age" id="3"/>
    <tableColumn name="Region" id="4"/>
    <tableColumn name="Email" id="5"/>
    <tableColumn name="Gender" id="6"/>
    <tableColumn name="Join Date" id="7"/>
    <tableColumn name="Last Purchase Date" id="8"/>
    <tableColumn name="Loyalty Program" id="9"/>
    <tableColumn name="Total Spend" id="10"/>
  </tableColumns>
  <tableStyleInfo name="Customers-style" showColumnStripes="0" showFirstColumn="1" showLastColumn="1" showRowStripes="1"/>
</table>
</file>

<file path=xl/tables/table2.xml><?xml version="1.0" encoding="utf-8"?>
<table xmlns="http://schemas.openxmlformats.org/spreadsheetml/2006/main" ref="A1:F21" displayName="Products" name="Products" id="2">
  <tableColumns count="6">
    <tableColumn name="Product ID" id="1"/>
    <tableColumn name="Product Name" id="2"/>
    <tableColumn name="Category" id="3"/>
    <tableColumn name="Price" id="4"/>
    <tableColumn name="Stock" id="5"/>
    <tableColumn name="Supplier" id="6"/>
  </tableColumns>
  <tableStyleInfo name="Products-style" showColumnStripes="0" showFirstColumn="1" showLastColumn="1" showRowStripes="1"/>
</table>
</file>

<file path=xl/tables/table3.xml><?xml version="1.0" encoding="utf-8"?>
<table xmlns="http://schemas.openxmlformats.org/spreadsheetml/2006/main" ref="A1:F21" displayName="Payments" name="Payments" id="3">
  <tableColumns count="6">
    <tableColumn name="Payment ID" id="1"/>
    <tableColumn name="Customer ID" id="2"/>
    <tableColumn name="Payment Method" id="3"/>
    <tableColumn name="Payment Amount" id="4"/>
    <tableColumn name="Date" id="5"/>
    <tableColumn name="Status" id="6"/>
  </tableColumns>
  <tableStyleInfo name="Payments-style" showColumnStripes="0" showFirstColumn="1" showLastColumn="1" showRowStripes="1"/>
</table>
</file>

<file path=xl/tables/table4.xml><?xml version="1.0" encoding="utf-8"?>
<table xmlns="http://schemas.openxmlformats.org/spreadsheetml/2006/main" ref="A1:C21" displayName="PayPal_Payment" name="PayPal_Payment" id="4">
  <tableColumns count="3">
    <tableColumn name="Customer ID" id="1"/>
    <tableColumn name="Percentage of Total Payments" id="2"/>
    <tableColumn name="Payment Method" id="3"/>
  </tableColumns>
  <tableStyleInfo name="Calculations-style" showColumnStripes="0" showFirstColumn="1" showLastColumn="1" showRowStripes="1"/>
</table>
</file>

<file path=xl/tables/table5.xml><?xml version="1.0" encoding="utf-8"?>
<table xmlns="http://schemas.openxmlformats.org/spreadsheetml/2006/main" ref="I1:K21" displayName="Total_Payment" name="Total_Payment" id="5">
  <tableColumns count="3">
    <tableColumn name="Customer ID" id="1"/>
    <tableColumn name="Customer Name" id="2"/>
    <tableColumn name="Total Payment" id="3"/>
  </tableColumns>
  <tableStyleInfo name="Calculation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mailto:liam@example.com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mailto:katie@example.com" TargetMode="External"/><Relationship Id="rId13" Type="http://schemas.openxmlformats.org/officeDocument/2006/relationships/hyperlink" Target="mailto:oliver@example.com" TargetMode="External"/><Relationship Id="rId12" Type="http://schemas.openxmlformats.org/officeDocument/2006/relationships/hyperlink" Target="mailto:mona@example.com" TargetMode="External"/><Relationship Id="rId1" Type="http://schemas.openxmlformats.org/officeDocument/2006/relationships/hyperlink" Target="mailto:bob@example.com" TargetMode="External"/><Relationship Id="rId2" Type="http://schemas.openxmlformats.org/officeDocument/2006/relationships/hyperlink" Target="mailto:charlie@example.com" TargetMode="External"/><Relationship Id="rId3" Type="http://schemas.openxmlformats.org/officeDocument/2006/relationships/hyperlink" Target="mailto:dana@example.com" TargetMode="External"/><Relationship Id="rId4" Type="http://schemas.openxmlformats.org/officeDocument/2006/relationships/hyperlink" Target="mailto:ella@example.com" TargetMode="External"/><Relationship Id="rId9" Type="http://schemas.openxmlformats.org/officeDocument/2006/relationships/hyperlink" Target="mailto:jack@example.com" TargetMode="External"/><Relationship Id="rId15" Type="http://schemas.openxmlformats.org/officeDocument/2006/relationships/hyperlink" Target="mailto:quentin@example.com" TargetMode="External"/><Relationship Id="rId14" Type="http://schemas.openxmlformats.org/officeDocument/2006/relationships/hyperlink" Target="mailto:paula@example.com" TargetMode="External"/><Relationship Id="rId17" Type="http://schemas.openxmlformats.org/officeDocument/2006/relationships/hyperlink" Target="mailto:sam@example.com" TargetMode="External"/><Relationship Id="rId16" Type="http://schemas.openxmlformats.org/officeDocument/2006/relationships/hyperlink" Target="mailto:rose@example.com" TargetMode="External"/><Relationship Id="rId5" Type="http://schemas.openxmlformats.org/officeDocument/2006/relationships/hyperlink" Target="mailto:frank@example.com" TargetMode="External"/><Relationship Id="rId19" Type="http://schemas.openxmlformats.org/officeDocument/2006/relationships/hyperlink" Target="mailto:ursula@example.com" TargetMode="External"/><Relationship Id="rId6" Type="http://schemas.openxmlformats.org/officeDocument/2006/relationships/hyperlink" Target="mailto:grace@example.com" TargetMode="External"/><Relationship Id="rId18" Type="http://schemas.openxmlformats.org/officeDocument/2006/relationships/hyperlink" Target="mailto:tom@example.com" TargetMode="External"/><Relationship Id="rId7" Type="http://schemas.openxmlformats.org/officeDocument/2006/relationships/hyperlink" Target="mailto:helen@example.com" TargetMode="External"/><Relationship Id="rId8" Type="http://schemas.openxmlformats.org/officeDocument/2006/relationships/hyperlink" Target="mailto:ivan@example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21" max="21" width="2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5"/>
    <row r="26" hidden="1"/>
    <row r="27"/>
    <row r="28"/>
    <row r="29" hidden="1"/>
    <row r="30" hidden="1"/>
    <row r="31" hidden="1"/>
    <row r="32" hidden="1"/>
    <row r="33"/>
    <row r="34"/>
    <row r="35" hidden="1"/>
    <row r="36" hidden="1"/>
    <row r="37"/>
    <row r="38" hidden="1"/>
    <row r="39"/>
    <row r="40" hidden="1"/>
    <row r="41" hidden="1"/>
    <row r="42" hidden="1"/>
    <row r="43"/>
    <row r="44" hidden="1"/>
    <row r="45" hidden="1"/>
    <row r="46" hidden="1"/>
  </sheetData>
  <autoFilter ref="$A$25:$B$46">
    <filterColumn colId="1">
      <filters>
        <filter val="100"/>
        <filter val="15"/>
        <filter val="150"/>
      </filters>
    </filterColumn>
  </autoFil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4" max="4" width="14.0"/>
    <col customWidth="1" min="5" max="5" width="19.25"/>
    <col customWidth="1" min="6" max="6" width="14.13"/>
    <col customWidth="1" min="7" max="7" width="15.88"/>
    <col customWidth="1" min="8" max="8" width="23.25"/>
    <col customWidth="1" min="9" max="9" width="21.0"/>
    <col customWidth="1" min="10" max="10" width="17.63"/>
  </cols>
  <sheetData>
    <row r="1">
      <c r="A1" s="8" t="s">
        <v>2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0</v>
      </c>
      <c r="H1" s="9" t="s">
        <v>11</v>
      </c>
      <c r="I1" s="9" t="s">
        <v>12</v>
      </c>
      <c r="J1" s="10" t="s">
        <v>13</v>
      </c>
    </row>
    <row r="2">
      <c r="A2" s="11">
        <v>1.0</v>
      </c>
      <c r="B2" s="12" t="s">
        <v>14</v>
      </c>
      <c r="C2" s="13">
        <v>28.0</v>
      </c>
      <c r="D2" s="14" t="s">
        <v>15</v>
      </c>
      <c r="E2" s="15"/>
      <c r="F2" s="14" t="s">
        <v>16</v>
      </c>
      <c r="G2" s="16">
        <v>44727.0</v>
      </c>
      <c r="H2" s="16">
        <v>45139.0</v>
      </c>
      <c r="I2" s="14" t="s">
        <v>17</v>
      </c>
      <c r="J2" s="17">
        <v>5000.0</v>
      </c>
    </row>
    <row r="3">
      <c r="A3" s="18">
        <v>2.0</v>
      </c>
      <c r="B3" s="19" t="s">
        <v>18</v>
      </c>
      <c r="C3" s="20">
        <v>35.0</v>
      </c>
      <c r="D3" s="21" t="s">
        <v>19</v>
      </c>
      <c r="E3" s="22" t="s">
        <v>20</v>
      </c>
      <c r="F3" s="21" t="s">
        <v>21</v>
      </c>
      <c r="G3" s="23">
        <v>44505.0</v>
      </c>
      <c r="H3" s="23">
        <v>45122.0</v>
      </c>
      <c r="I3" s="21" t="s">
        <v>22</v>
      </c>
      <c r="J3" s="24">
        <v>1200.0</v>
      </c>
    </row>
    <row r="4">
      <c r="A4" s="11">
        <v>3.0</v>
      </c>
      <c r="B4" s="12" t="s">
        <v>23</v>
      </c>
      <c r="C4" s="13">
        <v>22.0</v>
      </c>
      <c r="D4" s="14" t="s">
        <v>24</v>
      </c>
      <c r="E4" s="25" t="s">
        <v>25</v>
      </c>
      <c r="F4" s="14" t="s">
        <v>21</v>
      </c>
      <c r="G4" s="16">
        <v>44642.0</v>
      </c>
      <c r="H4" s="16">
        <v>45141.0</v>
      </c>
      <c r="I4" s="14" t="s">
        <v>17</v>
      </c>
      <c r="J4" s="17">
        <v>3000.0</v>
      </c>
    </row>
    <row r="5">
      <c r="A5" s="18">
        <v>4.0</v>
      </c>
      <c r="B5" s="19" t="s">
        <v>26</v>
      </c>
      <c r="C5" s="20">
        <v>40.0</v>
      </c>
      <c r="D5" s="21" t="s">
        <v>27</v>
      </c>
      <c r="E5" s="22" t="s">
        <v>28</v>
      </c>
      <c r="F5" s="21" t="s">
        <v>16</v>
      </c>
      <c r="G5" s="23">
        <v>44086.0</v>
      </c>
      <c r="H5" s="23">
        <v>45142.0</v>
      </c>
      <c r="I5" s="21" t="s">
        <v>17</v>
      </c>
      <c r="J5" s="24">
        <v>10000.0</v>
      </c>
    </row>
    <row r="6">
      <c r="A6" s="11">
        <v>5.0</v>
      </c>
      <c r="B6" s="12" t="s">
        <v>29</v>
      </c>
      <c r="C6" s="13">
        <v>33.0</v>
      </c>
      <c r="D6" s="14" t="s">
        <v>15</v>
      </c>
      <c r="E6" s="25" t="s">
        <v>30</v>
      </c>
      <c r="F6" s="14" t="s">
        <v>16</v>
      </c>
      <c r="G6" s="16">
        <v>44205.0</v>
      </c>
      <c r="H6" s="16">
        <v>45143.0</v>
      </c>
      <c r="I6" s="14" t="s">
        <v>22</v>
      </c>
      <c r="J6" s="17">
        <v>2500.0</v>
      </c>
    </row>
    <row r="7">
      <c r="A7" s="18">
        <v>6.0</v>
      </c>
      <c r="B7" s="19" t="s">
        <v>31</v>
      </c>
      <c r="C7" s="20">
        <v>50.0</v>
      </c>
      <c r="D7" s="21" t="s">
        <v>19</v>
      </c>
      <c r="E7" s="22" t="s">
        <v>32</v>
      </c>
      <c r="F7" s="21" t="s">
        <v>21</v>
      </c>
      <c r="G7" s="23">
        <v>43667.0</v>
      </c>
      <c r="H7" s="23">
        <v>45144.0</v>
      </c>
      <c r="I7" s="21" t="s">
        <v>22</v>
      </c>
      <c r="J7" s="24">
        <v>7000.0</v>
      </c>
    </row>
    <row r="8">
      <c r="A8" s="11">
        <v>7.0</v>
      </c>
      <c r="B8" s="12" t="s">
        <v>33</v>
      </c>
      <c r="C8" s="13">
        <v>45.0</v>
      </c>
      <c r="D8" s="14" t="s">
        <v>24</v>
      </c>
      <c r="E8" s="25" t="s">
        <v>34</v>
      </c>
      <c r="F8" s="14" t="s">
        <v>16</v>
      </c>
      <c r="G8" s="16">
        <v>44876.0</v>
      </c>
      <c r="H8" s="16">
        <v>45145.0</v>
      </c>
      <c r="I8" s="14" t="s">
        <v>17</v>
      </c>
      <c r="J8" s="17">
        <v>8500.0</v>
      </c>
    </row>
    <row r="9">
      <c r="A9" s="18">
        <v>8.0</v>
      </c>
      <c r="B9" s="19" t="s">
        <v>35</v>
      </c>
      <c r="C9" s="20">
        <v>29.0</v>
      </c>
      <c r="D9" s="21" t="s">
        <v>27</v>
      </c>
      <c r="E9" s="22" t="s">
        <v>36</v>
      </c>
      <c r="F9" s="21" t="s">
        <v>16</v>
      </c>
      <c r="G9" s="23">
        <v>44290.0</v>
      </c>
      <c r="H9" s="23">
        <v>45146.0</v>
      </c>
      <c r="I9" s="21" t="s">
        <v>17</v>
      </c>
      <c r="J9" s="24">
        <v>4000.0</v>
      </c>
    </row>
    <row r="10">
      <c r="A10" s="11">
        <v>9.0</v>
      </c>
      <c r="B10" s="12" t="s">
        <v>37</v>
      </c>
      <c r="C10" s="13">
        <v>38.0</v>
      </c>
      <c r="D10" s="14" t="s">
        <v>15</v>
      </c>
      <c r="E10" s="25" t="s">
        <v>38</v>
      </c>
      <c r="F10" s="14" t="s">
        <v>21</v>
      </c>
      <c r="G10" s="16">
        <v>44105.0</v>
      </c>
      <c r="H10" s="16">
        <v>45147.0</v>
      </c>
      <c r="I10" s="14" t="s">
        <v>22</v>
      </c>
      <c r="J10" s="17">
        <v>9500.0</v>
      </c>
    </row>
    <row r="11">
      <c r="A11" s="18">
        <v>10.0</v>
      </c>
      <c r="B11" s="19" t="s">
        <v>39</v>
      </c>
      <c r="C11" s="20">
        <v>31.0</v>
      </c>
      <c r="D11" s="21" t="s">
        <v>19</v>
      </c>
      <c r="E11" s="22" t="s">
        <v>40</v>
      </c>
      <c r="F11" s="21" t="s">
        <v>21</v>
      </c>
      <c r="G11" s="23">
        <v>44757.0</v>
      </c>
      <c r="H11" s="23">
        <v>45148.0</v>
      </c>
      <c r="I11" s="21" t="s">
        <v>22</v>
      </c>
      <c r="J11" s="24">
        <v>1500.0</v>
      </c>
    </row>
    <row r="12">
      <c r="A12" s="11">
        <v>11.0</v>
      </c>
      <c r="B12" s="12" t="s">
        <v>41</v>
      </c>
      <c r="C12" s="13">
        <v>27.0</v>
      </c>
      <c r="D12" s="14" t="s">
        <v>15</v>
      </c>
      <c r="E12" s="25" t="s">
        <v>42</v>
      </c>
      <c r="F12" s="14" t="s">
        <v>16</v>
      </c>
      <c r="G12" s="16">
        <v>44630.0</v>
      </c>
      <c r="H12" s="16">
        <v>45129.0</v>
      </c>
      <c r="I12" s="14" t="s">
        <v>17</v>
      </c>
      <c r="J12" s="17">
        <v>4200.0</v>
      </c>
    </row>
    <row r="13">
      <c r="A13" s="18">
        <v>12.0</v>
      </c>
      <c r="B13" s="19" t="s">
        <v>43</v>
      </c>
      <c r="C13" s="20">
        <v>34.0</v>
      </c>
      <c r="D13" s="21" t="s">
        <v>24</v>
      </c>
      <c r="E13" s="22" t="s">
        <v>44</v>
      </c>
      <c r="F13" s="21" t="s">
        <v>21</v>
      </c>
      <c r="G13" s="23">
        <v>44423.0</v>
      </c>
      <c r="H13" s="23">
        <v>45141.0</v>
      </c>
      <c r="I13" s="21" t="s">
        <v>17</v>
      </c>
      <c r="J13" s="24">
        <v>3300.0</v>
      </c>
    </row>
    <row r="14">
      <c r="A14" s="11">
        <v>13.0</v>
      </c>
      <c r="B14" s="12" t="s">
        <v>45</v>
      </c>
      <c r="C14" s="13">
        <v>26.0</v>
      </c>
      <c r="D14" s="14" t="s">
        <v>27</v>
      </c>
      <c r="E14" s="25" t="s">
        <v>46</v>
      </c>
      <c r="F14" s="14" t="s">
        <v>16</v>
      </c>
      <c r="G14" s="16">
        <v>44572.0</v>
      </c>
      <c r="H14" s="16">
        <v>45127.0</v>
      </c>
      <c r="I14" s="14" t="s">
        <v>22</v>
      </c>
      <c r="J14" s="17">
        <v>2500.0</v>
      </c>
    </row>
    <row r="15">
      <c r="A15" s="18">
        <v>14.0</v>
      </c>
      <c r="B15" s="19" t="s">
        <v>47</v>
      </c>
      <c r="C15" s="20">
        <v>39.0</v>
      </c>
      <c r="D15" s="21" t="s">
        <v>15</v>
      </c>
      <c r="E15" s="22" t="s">
        <v>48</v>
      </c>
      <c r="F15" s="21" t="s">
        <v>21</v>
      </c>
      <c r="G15" s="23">
        <v>43930.0</v>
      </c>
      <c r="H15" s="23">
        <v>45124.0</v>
      </c>
      <c r="I15" s="21" t="s">
        <v>17</v>
      </c>
      <c r="J15" s="24">
        <v>8000.0</v>
      </c>
    </row>
    <row r="16">
      <c r="A16" s="11">
        <v>15.0</v>
      </c>
      <c r="B16" s="12" t="s">
        <v>49</v>
      </c>
      <c r="C16" s="13">
        <v>32.0</v>
      </c>
      <c r="D16" s="14" t="s">
        <v>19</v>
      </c>
      <c r="E16" s="25" t="s">
        <v>50</v>
      </c>
      <c r="F16" s="14" t="s">
        <v>16</v>
      </c>
      <c r="G16" s="16">
        <v>44368.0</v>
      </c>
      <c r="H16" s="16">
        <v>45150.0</v>
      </c>
      <c r="I16" s="14" t="s">
        <v>22</v>
      </c>
      <c r="J16" s="17">
        <v>2000.0</v>
      </c>
    </row>
    <row r="17">
      <c r="A17" s="18">
        <v>16.0</v>
      </c>
      <c r="B17" s="19" t="s">
        <v>51</v>
      </c>
      <c r="C17" s="20">
        <v>49.0</v>
      </c>
      <c r="D17" s="21" t="s">
        <v>24</v>
      </c>
      <c r="E17" s="22" t="s">
        <v>52</v>
      </c>
      <c r="F17" s="21" t="s">
        <v>21</v>
      </c>
      <c r="G17" s="23">
        <v>43770.0</v>
      </c>
      <c r="H17" s="23">
        <v>45143.0</v>
      </c>
      <c r="I17" s="21" t="s">
        <v>17</v>
      </c>
      <c r="J17" s="24">
        <v>11000.0</v>
      </c>
    </row>
    <row r="18">
      <c r="A18" s="11">
        <v>17.0</v>
      </c>
      <c r="B18" s="12" t="s">
        <v>53</v>
      </c>
      <c r="C18" s="13">
        <v>31.0</v>
      </c>
      <c r="D18" s="14" t="s">
        <v>27</v>
      </c>
      <c r="E18" s="25" t="s">
        <v>54</v>
      </c>
      <c r="F18" s="14" t="s">
        <v>16</v>
      </c>
      <c r="G18" s="16">
        <v>44791.0</v>
      </c>
      <c r="H18" s="16">
        <v>45137.0</v>
      </c>
      <c r="I18" s="14" t="s">
        <v>22</v>
      </c>
      <c r="J18" s="17">
        <v>3700.0</v>
      </c>
    </row>
    <row r="19">
      <c r="A19" s="18">
        <v>18.0</v>
      </c>
      <c r="B19" s="19" t="s">
        <v>55</v>
      </c>
      <c r="C19" s="20">
        <v>29.0</v>
      </c>
      <c r="D19" s="21" t="s">
        <v>15</v>
      </c>
      <c r="E19" s="22" t="s">
        <v>56</v>
      </c>
      <c r="F19" s="21" t="s">
        <v>21</v>
      </c>
      <c r="G19" s="23">
        <v>44976.0</v>
      </c>
      <c r="H19" s="23">
        <v>45141.0</v>
      </c>
      <c r="I19" s="21" t="s">
        <v>17</v>
      </c>
      <c r="J19" s="24">
        <v>4000.0</v>
      </c>
    </row>
    <row r="20">
      <c r="A20" s="11">
        <v>19.0</v>
      </c>
      <c r="B20" s="12" t="s">
        <v>57</v>
      </c>
      <c r="C20" s="13">
        <v>36.0</v>
      </c>
      <c r="D20" s="14" t="s">
        <v>19</v>
      </c>
      <c r="E20" s="25" t="s">
        <v>58</v>
      </c>
      <c r="F20" s="14" t="s">
        <v>21</v>
      </c>
      <c r="G20" s="16">
        <v>43915.0</v>
      </c>
      <c r="H20" s="16">
        <v>45148.0</v>
      </c>
      <c r="I20" s="14" t="s">
        <v>22</v>
      </c>
      <c r="J20" s="17">
        <v>3000.0</v>
      </c>
    </row>
    <row r="21">
      <c r="A21" s="26">
        <v>20.0</v>
      </c>
      <c r="B21" s="27" t="s">
        <v>59</v>
      </c>
      <c r="C21" s="28">
        <v>43.0</v>
      </c>
      <c r="D21" s="29" t="s">
        <v>24</v>
      </c>
      <c r="E21" s="30" t="s">
        <v>60</v>
      </c>
      <c r="F21" s="29" t="s">
        <v>16</v>
      </c>
      <c r="G21" s="31">
        <v>44522.0</v>
      </c>
      <c r="H21" s="31">
        <v>45147.0</v>
      </c>
      <c r="I21" s="29" t="s">
        <v>17</v>
      </c>
      <c r="J21" s="32">
        <v>8000.0</v>
      </c>
    </row>
    <row r="22">
      <c r="A22" s="33"/>
      <c r="B22" s="33"/>
      <c r="C22" s="33"/>
      <c r="D22" s="33"/>
      <c r="E22" s="33"/>
      <c r="F22" s="33"/>
      <c r="G22" s="34"/>
      <c r="H22" s="34"/>
      <c r="I22" s="33"/>
      <c r="J22" s="33"/>
    </row>
  </sheetData>
  <dataValidations>
    <dataValidation type="list" allowBlank="1" showDropDown="1" showErrorMessage="1" sqref="F2:F21">
      <formula1>"Female,Male"</formula1>
    </dataValidation>
    <dataValidation type="custom" allowBlank="1" showDropDown="1" sqref="G2:H21">
      <formula1>OR(NOT(ISERROR(DATEVALUE(G2))), AND(ISNUMBER(G2), LEFT(CELL("format", G2))="D"))</formula1>
    </dataValidation>
    <dataValidation type="list" allowBlank="1" showDropDown="1" showErrorMessage="1" sqref="D2:D21">
      <formula1>"North,South,East,West"</formula1>
    </dataValidation>
    <dataValidation type="custom" allowBlank="1" showDropDown="1" sqref="A2:A21 C2:C21 J2:J21">
      <formula1>AND(ISNUMBER(A2),(NOT(OR(NOT(ISERROR(DATEVALUE(A2))), AND(ISNUMBER(A2), LEFT(CELL("format", A2))="D")))))</formula1>
    </dataValidation>
    <dataValidation type="list" allowBlank="1" showDropDown="1" showErrorMessage="1" sqref="I2:I21">
      <formula1>"Yes,No"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</hyperlinks>
  <drawing r:id="rId20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3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63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6.25"/>
    <col customWidth="1" min="3" max="3" width="15.63"/>
    <col customWidth="1" min="5" max="5" width="13.0"/>
    <col customWidth="1" min="6" max="6" width="15.38"/>
  </cols>
  <sheetData>
    <row r="1">
      <c r="A1" s="8" t="s">
        <v>65</v>
      </c>
      <c r="B1" s="9" t="s">
        <v>66</v>
      </c>
      <c r="C1" s="9" t="s">
        <v>67</v>
      </c>
      <c r="D1" s="9" t="s">
        <v>68</v>
      </c>
      <c r="E1" s="9" t="s">
        <v>69</v>
      </c>
      <c r="F1" s="10" t="s">
        <v>70</v>
      </c>
    </row>
    <row r="2">
      <c r="A2" s="11">
        <v>1.0</v>
      </c>
      <c r="B2" s="12" t="s">
        <v>71</v>
      </c>
      <c r="C2" s="14" t="s">
        <v>72</v>
      </c>
      <c r="D2" s="13">
        <v>1200.0</v>
      </c>
      <c r="E2" s="13">
        <v>50.0</v>
      </c>
      <c r="F2" s="35" t="s">
        <v>73</v>
      </c>
    </row>
    <row r="3">
      <c r="A3" s="18">
        <v>2.0</v>
      </c>
      <c r="B3" s="19" t="s">
        <v>74</v>
      </c>
      <c r="C3" s="21" t="s">
        <v>75</v>
      </c>
      <c r="D3" s="20">
        <v>150.0</v>
      </c>
      <c r="E3" s="20">
        <v>200.0</v>
      </c>
      <c r="F3" s="36" t="s">
        <v>76</v>
      </c>
    </row>
    <row r="4">
      <c r="A4" s="11">
        <v>3.0</v>
      </c>
      <c r="B4" s="12" t="s">
        <v>77</v>
      </c>
      <c r="C4" s="14" t="s">
        <v>78</v>
      </c>
      <c r="D4" s="13">
        <v>15.0</v>
      </c>
      <c r="E4" s="13">
        <v>500.0</v>
      </c>
      <c r="F4" s="35" t="s">
        <v>79</v>
      </c>
    </row>
    <row r="5">
      <c r="A5" s="18">
        <v>4.0</v>
      </c>
      <c r="B5" s="19" t="s">
        <v>80</v>
      </c>
      <c r="C5" s="21" t="s">
        <v>75</v>
      </c>
      <c r="D5" s="20">
        <v>350.0</v>
      </c>
      <c r="E5" s="20">
        <v>120.0</v>
      </c>
      <c r="F5" s="36" t="s">
        <v>76</v>
      </c>
    </row>
    <row r="6">
      <c r="A6" s="11">
        <v>5.0</v>
      </c>
      <c r="B6" s="12" t="s">
        <v>81</v>
      </c>
      <c r="C6" s="14" t="s">
        <v>72</v>
      </c>
      <c r="D6" s="13">
        <v>999.0</v>
      </c>
      <c r="E6" s="13">
        <v>100.0</v>
      </c>
      <c r="F6" s="35" t="s">
        <v>82</v>
      </c>
    </row>
    <row r="7">
      <c r="A7" s="18">
        <v>6.0</v>
      </c>
      <c r="B7" s="19" t="s">
        <v>83</v>
      </c>
      <c r="C7" s="21" t="s">
        <v>72</v>
      </c>
      <c r="D7" s="20">
        <v>300.0</v>
      </c>
      <c r="E7" s="20">
        <v>150.0</v>
      </c>
      <c r="F7" s="36" t="s">
        <v>73</v>
      </c>
    </row>
    <row r="8">
      <c r="A8" s="11">
        <v>7.0</v>
      </c>
      <c r="B8" s="12" t="s">
        <v>84</v>
      </c>
      <c r="C8" s="14" t="s">
        <v>78</v>
      </c>
      <c r="D8" s="13">
        <v>80.0</v>
      </c>
      <c r="E8" s="13">
        <v>250.0</v>
      </c>
      <c r="F8" s="35" t="s">
        <v>79</v>
      </c>
    </row>
    <row r="9">
      <c r="A9" s="18">
        <v>8.0</v>
      </c>
      <c r="B9" s="19" t="s">
        <v>85</v>
      </c>
      <c r="C9" s="21" t="s">
        <v>72</v>
      </c>
      <c r="D9" s="20">
        <v>550.0</v>
      </c>
      <c r="E9" s="20">
        <v>80.0</v>
      </c>
      <c r="F9" s="36" t="s">
        <v>73</v>
      </c>
    </row>
    <row r="10">
      <c r="A10" s="11">
        <v>9.0</v>
      </c>
      <c r="B10" s="12" t="s">
        <v>86</v>
      </c>
      <c r="C10" s="14" t="s">
        <v>75</v>
      </c>
      <c r="D10" s="13">
        <v>100.0</v>
      </c>
      <c r="E10" s="13">
        <v>300.0</v>
      </c>
      <c r="F10" s="35" t="s">
        <v>76</v>
      </c>
    </row>
    <row r="11">
      <c r="A11" s="18">
        <v>10.0</v>
      </c>
      <c r="B11" s="19" t="s">
        <v>87</v>
      </c>
      <c r="C11" s="21" t="s">
        <v>78</v>
      </c>
      <c r="D11" s="20">
        <v>2500.0</v>
      </c>
      <c r="E11" s="20">
        <v>30.0</v>
      </c>
      <c r="F11" s="36" t="s">
        <v>88</v>
      </c>
    </row>
    <row r="12">
      <c r="A12" s="11">
        <v>11.0</v>
      </c>
      <c r="B12" s="12" t="s">
        <v>89</v>
      </c>
      <c r="C12" s="14" t="s">
        <v>75</v>
      </c>
      <c r="D12" s="13">
        <v>600.0</v>
      </c>
      <c r="E12" s="13">
        <v>70.0</v>
      </c>
      <c r="F12" s="35" t="s">
        <v>76</v>
      </c>
    </row>
    <row r="13">
      <c r="A13" s="18">
        <v>12.0</v>
      </c>
      <c r="B13" s="19" t="s">
        <v>90</v>
      </c>
      <c r="C13" s="21" t="s">
        <v>72</v>
      </c>
      <c r="D13" s="20">
        <v>1800.0</v>
      </c>
      <c r="E13" s="20">
        <v>40.0</v>
      </c>
      <c r="F13" s="36" t="s">
        <v>73</v>
      </c>
    </row>
    <row r="14">
      <c r="A14" s="11">
        <v>13.0</v>
      </c>
      <c r="B14" s="12" t="s">
        <v>91</v>
      </c>
      <c r="C14" s="14" t="s">
        <v>78</v>
      </c>
      <c r="D14" s="13">
        <v>200.0</v>
      </c>
      <c r="E14" s="13">
        <v>150.0</v>
      </c>
      <c r="F14" s="35" t="s">
        <v>92</v>
      </c>
    </row>
    <row r="15">
      <c r="A15" s="18">
        <v>14.0</v>
      </c>
      <c r="B15" s="19" t="s">
        <v>93</v>
      </c>
      <c r="C15" s="21" t="s">
        <v>94</v>
      </c>
      <c r="D15" s="20">
        <v>150.0</v>
      </c>
      <c r="E15" s="20">
        <v>180.0</v>
      </c>
      <c r="F15" s="36" t="s">
        <v>95</v>
      </c>
    </row>
    <row r="16">
      <c r="A16" s="11">
        <v>15.0</v>
      </c>
      <c r="B16" s="12" t="s">
        <v>96</v>
      </c>
      <c r="C16" s="14" t="s">
        <v>78</v>
      </c>
      <c r="D16" s="13">
        <v>90.0</v>
      </c>
      <c r="E16" s="13">
        <v>300.0</v>
      </c>
      <c r="F16" s="35" t="s">
        <v>79</v>
      </c>
    </row>
    <row r="17">
      <c r="A17" s="18">
        <v>16.0</v>
      </c>
      <c r="B17" s="19" t="s">
        <v>97</v>
      </c>
      <c r="C17" s="21" t="s">
        <v>94</v>
      </c>
      <c r="D17" s="20">
        <v>220.0</v>
      </c>
      <c r="E17" s="20">
        <v>60.0</v>
      </c>
      <c r="F17" s="36" t="s">
        <v>98</v>
      </c>
    </row>
    <row r="18">
      <c r="A18" s="11">
        <v>17.0</v>
      </c>
      <c r="B18" s="12" t="s">
        <v>99</v>
      </c>
      <c r="C18" s="14" t="s">
        <v>78</v>
      </c>
      <c r="D18" s="13">
        <v>120.0</v>
      </c>
      <c r="E18" s="13">
        <v>100.0</v>
      </c>
      <c r="F18" s="35" t="s">
        <v>100</v>
      </c>
    </row>
    <row r="19">
      <c r="A19" s="18">
        <v>18.0</v>
      </c>
      <c r="B19" s="19" t="s">
        <v>101</v>
      </c>
      <c r="C19" s="21" t="s">
        <v>75</v>
      </c>
      <c r="D19" s="20">
        <v>450.0</v>
      </c>
      <c r="E19" s="20">
        <v>90.0</v>
      </c>
      <c r="F19" s="36" t="s">
        <v>76</v>
      </c>
    </row>
    <row r="20">
      <c r="A20" s="11">
        <v>19.0</v>
      </c>
      <c r="B20" s="12" t="s">
        <v>87</v>
      </c>
      <c r="C20" s="14" t="s">
        <v>78</v>
      </c>
      <c r="D20" s="13">
        <v>2800.0</v>
      </c>
      <c r="E20" s="13">
        <v>25.0</v>
      </c>
      <c r="F20" s="35" t="s">
        <v>88</v>
      </c>
    </row>
    <row r="21">
      <c r="A21" s="26">
        <v>20.0</v>
      </c>
      <c r="B21" s="27" t="s">
        <v>102</v>
      </c>
      <c r="C21" s="29" t="s">
        <v>94</v>
      </c>
      <c r="D21" s="28">
        <v>1200.0</v>
      </c>
      <c r="E21" s="28">
        <v>50.0</v>
      </c>
      <c r="F21" s="37" t="s">
        <v>98</v>
      </c>
    </row>
    <row r="22">
      <c r="A22" s="33"/>
      <c r="B22" s="33"/>
      <c r="C22" s="33"/>
      <c r="D22" s="33"/>
      <c r="E22" s="33"/>
      <c r="F22" s="33"/>
    </row>
  </sheetData>
  <dataValidations>
    <dataValidation type="list" allowBlank="1" showDropDown="1" showErrorMessage="1" sqref="C2:C21">
      <formula1>"Electronics,Furniture,Kitchen,Home Goods"</formula1>
    </dataValidation>
    <dataValidation type="custom" allowBlank="1" showDropDown="1" sqref="A2:A21 D2:E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3" width="21.5"/>
    <col customWidth="1" min="4" max="4" width="21.75"/>
  </cols>
  <sheetData>
    <row r="1">
      <c r="A1" s="8" t="s">
        <v>103</v>
      </c>
      <c r="B1" s="38" t="s">
        <v>2</v>
      </c>
      <c r="C1" s="9" t="s">
        <v>61</v>
      </c>
      <c r="D1" s="9" t="s">
        <v>104</v>
      </c>
      <c r="E1" s="9" t="s">
        <v>105</v>
      </c>
      <c r="F1" s="10" t="s">
        <v>106</v>
      </c>
    </row>
    <row r="2">
      <c r="A2" s="11">
        <v>1.0</v>
      </c>
      <c r="B2" s="12">
        <v>1.0</v>
      </c>
      <c r="C2" s="14" t="s">
        <v>62</v>
      </c>
      <c r="D2" s="13">
        <v>1200.0</v>
      </c>
      <c r="E2" s="39">
        <v>45139.0</v>
      </c>
      <c r="F2" s="35" t="s">
        <v>107</v>
      </c>
    </row>
    <row r="3">
      <c r="A3" s="18">
        <v>2.0</v>
      </c>
      <c r="B3" s="40">
        <f t="shared" ref="B3:B21" si="1">B2+1</f>
        <v>2</v>
      </c>
      <c r="C3" s="21" t="s">
        <v>63</v>
      </c>
      <c r="D3" s="20">
        <v>150.0</v>
      </c>
      <c r="E3" s="41">
        <v>45140.0</v>
      </c>
      <c r="F3" s="36" t="s">
        <v>107</v>
      </c>
    </row>
    <row r="4">
      <c r="A4" s="11">
        <v>3.0</v>
      </c>
      <c r="B4" s="42">
        <f t="shared" si="1"/>
        <v>3</v>
      </c>
      <c r="C4" s="14" t="s">
        <v>62</v>
      </c>
      <c r="D4" s="13">
        <v>15.0</v>
      </c>
      <c r="E4" s="39">
        <v>45141.0</v>
      </c>
      <c r="F4" s="35" t="s">
        <v>107</v>
      </c>
    </row>
    <row r="5">
      <c r="A5" s="18">
        <v>4.0</v>
      </c>
      <c r="B5" s="40">
        <f t="shared" si="1"/>
        <v>4</v>
      </c>
      <c r="C5" s="21" t="s">
        <v>62</v>
      </c>
      <c r="D5" s="20">
        <v>350.0</v>
      </c>
      <c r="E5" s="41">
        <v>45142.0</v>
      </c>
      <c r="F5" s="36" t="s">
        <v>107</v>
      </c>
    </row>
    <row r="6">
      <c r="A6" s="11">
        <v>5.0</v>
      </c>
      <c r="B6" s="42">
        <f t="shared" si="1"/>
        <v>5</v>
      </c>
      <c r="C6" s="14" t="s">
        <v>63</v>
      </c>
      <c r="D6" s="13">
        <v>999.0</v>
      </c>
      <c r="E6" s="39">
        <v>45143.0</v>
      </c>
      <c r="F6" s="35" t="s">
        <v>107</v>
      </c>
    </row>
    <row r="7">
      <c r="A7" s="18">
        <v>6.0</v>
      </c>
      <c r="B7" s="40">
        <f t="shared" si="1"/>
        <v>6</v>
      </c>
      <c r="C7" s="21" t="s">
        <v>62</v>
      </c>
      <c r="D7" s="20">
        <v>300.0</v>
      </c>
      <c r="E7" s="41">
        <v>45144.0</v>
      </c>
      <c r="F7" s="36" t="s">
        <v>107</v>
      </c>
    </row>
    <row r="8">
      <c r="A8" s="11">
        <v>7.0</v>
      </c>
      <c r="B8" s="42">
        <f t="shared" si="1"/>
        <v>7</v>
      </c>
      <c r="C8" s="14" t="s">
        <v>63</v>
      </c>
      <c r="D8" s="13">
        <v>1200.0</v>
      </c>
      <c r="E8" s="39">
        <v>45145.0</v>
      </c>
      <c r="F8" s="35" t="s">
        <v>107</v>
      </c>
    </row>
    <row r="9">
      <c r="A9" s="18">
        <v>8.0</v>
      </c>
      <c r="B9" s="40">
        <f t="shared" si="1"/>
        <v>8</v>
      </c>
      <c r="C9" s="21" t="s">
        <v>62</v>
      </c>
      <c r="D9" s="20">
        <v>150.0</v>
      </c>
      <c r="E9" s="41">
        <v>45146.0</v>
      </c>
      <c r="F9" s="36" t="s">
        <v>107</v>
      </c>
    </row>
    <row r="10">
      <c r="A10" s="11">
        <v>9.0</v>
      </c>
      <c r="B10" s="42">
        <f t="shared" si="1"/>
        <v>9</v>
      </c>
      <c r="C10" s="14" t="s">
        <v>63</v>
      </c>
      <c r="D10" s="13">
        <v>15.0</v>
      </c>
      <c r="E10" s="39">
        <v>45147.0</v>
      </c>
      <c r="F10" s="35" t="s">
        <v>107</v>
      </c>
    </row>
    <row r="11">
      <c r="A11" s="18">
        <v>10.0</v>
      </c>
      <c r="B11" s="40">
        <f t="shared" si="1"/>
        <v>10</v>
      </c>
      <c r="C11" s="21" t="s">
        <v>62</v>
      </c>
      <c r="D11" s="20">
        <v>80.0</v>
      </c>
      <c r="E11" s="41">
        <v>45148.0</v>
      </c>
      <c r="F11" s="36" t="s">
        <v>107</v>
      </c>
    </row>
    <row r="12">
      <c r="A12" s="11">
        <v>11.0</v>
      </c>
      <c r="B12" s="42">
        <f t="shared" si="1"/>
        <v>11</v>
      </c>
      <c r="C12" s="14" t="s">
        <v>63</v>
      </c>
      <c r="D12" s="13">
        <v>550.0</v>
      </c>
      <c r="E12" s="39">
        <v>45149.0</v>
      </c>
      <c r="F12" s="35" t="s">
        <v>107</v>
      </c>
    </row>
    <row r="13">
      <c r="A13" s="18">
        <v>12.0</v>
      </c>
      <c r="B13" s="40">
        <f t="shared" si="1"/>
        <v>12</v>
      </c>
      <c r="C13" s="21" t="s">
        <v>62</v>
      </c>
      <c r="D13" s="20">
        <v>100.0</v>
      </c>
      <c r="E13" s="41">
        <v>45150.0</v>
      </c>
      <c r="F13" s="36" t="s">
        <v>107</v>
      </c>
    </row>
    <row r="14">
      <c r="A14" s="11">
        <v>13.0</v>
      </c>
      <c r="B14" s="42">
        <f t="shared" si="1"/>
        <v>13</v>
      </c>
      <c r="C14" s="14" t="s">
        <v>63</v>
      </c>
      <c r="D14" s="13">
        <v>2500.0</v>
      </c>
      <c r="E14" s="39">
        <v>45151.0</v>
      </c>
      <c r="F14" s="35" t="s">
        <v>107</v>
      </c>
    </row>
    <row r="15">
      <c r="A15" s="18">
        <v>14.0</v>
      </c>
      <c r="B15" s="40">
        <f t="shared" si="1"/>
        <v>14</v>
      </c>
      <c r="C15" s="21" t="s">
        <v>62</v>
      </c>
      <c r="D15" s="20">
        <v>150.0</v>
      </c>
      <c r="E15" s="41">
        <v>45152.0</v>
      </c>
      <c r="F15" s="36" t="s">
        <v>107</v>
      </c>
    </row>
    <row r="16">
      <c r="A16" s="11">
        <v>15.0</v>
      </c>
      <c r="B16" s="42">
        <f t="shared" si="1"/>
        <v>15</v>
      </c>
      <c r="C16" s="14" t="s">
        <v>63</v>
      </c>
      <c r="D16" s="13">
        <v>300.0</v>
      </c>
      <c r="E16" s="39">
        <v>45153.0</v>
      </c>
      <c r="F16" s="35" t="s">
        <v>107</v>
      </c>
    </row>
    <row r="17">
      <c r="A17" s="18">
        <v>16.0</v>
      </c>
      <c r="B17" s="40">
        <f t="shared" si="1"/>
        <v>16</v>
      </c>
      <c r="C17" s="21" t="s">
        <v>62</v>
      </c>
      <c r="D17" s="20">
        <v>999.0</v>
      </c>
      <c r="E17" s="41">
        <v>45154.0</v>
      </c>
      <c r="F17" s="36" t="s">
        <v>107</v>
      </c>
    </row>
    <row r="18">
      <c r="A18" s="11">
        <v>17.0</v>
      </c>
      <c r="B18" s="42">
        <f t="shared" si="1"/>
        <v>17</v>
      </c>
      <c r="C18" s="14" t="s">
        <v>63</v>
      </c>
      <c r="D18" s="13">
        <v>550.0</v>
      </c>
      <c r="E18" s="39">
        <v>45155.0</v>
      </c>
      <c r="F18" s="35" t="s">
        <v>107</v>
      </c>
    </row>
    <row r="19">
      <c r="A19" s="18">
        <v>18.0</v>
      </c>
      <c r="B19" s="40">
        <f t="shared" si="1"/>
        <v>18</v>
      </c>
      <c r="C19" s="21" t="s">
        <v>62</v>
      </c>
      <c r="D19" s="20">
        <v>100.0</v>
      </c>
      <c r="E19" s="41">
        <v>45156.0</v>
      </c>
      <c r="F19" s="36" t="s">
        <v>107</v>
      </c>
    </row>
    <row r="20">
      <c r="A20" s="11">
        <v>19.0</v>
      </c>
      <c r="B20" s="42">
        <f t="shared" si="1"/>
        <v>19</v>
      </c>
      <c r="C20" s="14" t="s">
        <v>63</v>
      </c>
      <c r="D20" s="13">
        <v>2500.0</v>
      </c>
      <c r="E20" s="39">
        <v>45157.0</v>
      </c>
      <c r="F20" s="35" t="s">
        <v>107</v>
      </c>
    </row>
    <row r="21">
      <c r="A21" s="26">
        <v>20.0</v>
      </c>
      <c r="B21" s="43">
        <f t="shared" si="1"/>
        <v>20</v>
      </c>
      <c r="C21" s="29" t="s">
        <v>62</v>
      </c>
      <c r="D21" s="28">
        <v>80.0</v>
      </c>
      <c r="E21" s="44">
        <v>45158.0</v>
      </c>
      <c r="F21" s="37" t="s">
        <v>107</v>
      </c>
    </row>
  </sheetData>
  <dataValidations>
    <dataValidation type="list" allowBlank="1" showDropDown="1" showErrorMessage="1" sqref="C2:C21">
      <formula1>"Credit Card,PayPal"</formula1>
    </dataValidation>
    <dataValidation type="custom" allowBlank="1" showDropDown="1" sqref="E2:E21">
      <formula1>OR(NOT(ISERROR(DATEVALUE(E2))), AND(ISNUMBER(E2), LEFT(CELL("format", E2))="D"))</formula1>
    </dataValidation>
    <dataValidation type="custom" allowBlank="1" showDropDown="1" sqref="A2:A21 D2:D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27.25"/>
    <col customWidth="1" min="3" max="3" width="18.13"/>
    <col customWidth="1" min="10" max="10" width="16.13"/>
    <col customWidth="1" min="11" max="11" width="19.88"/>
  </cols>
  <sheetData>
    <row r="1">
      <c r="A1" s="45" t="s">
        <v>2</v>
      </c>
      <c r="B1" s="46" t="s">
        <v>108</v>
      </c>
      <c r="C1" s="47" t="s">
        <v>61</v>
      </c>
      <c r="I1" s="45" t="s">
        <v>2</v>
      </c>
      <c r="J1" s="48" t="s">
        <v>109</v>
      </c>
      <c r="K1" s="49" t="s">
        <v>110</v>
      </c>
    </row>
    <row r="2">
      <c r="A2" s="50">
        <v>1.0</v>
      </c>
      <c r="B2" s="51">
        <f>SUMIFS(Payments!D2:D13, Payments!C2:C13, "PayPal") *100 / SUM(Payments!D2:D13)
</f>
        <v>57.03660207</v>
      </c>
      <c r="C2" s="35" t="s">
        <v>63</v>
      </c>
      <c r="I2" s="50">
        <v>1.0</v>
      </c>
      <c r="J2" s="51" t="str">
        <f>VLOOKUP(A2, Customers!A:B, 2, FALSE)
</f>
        <v>Alice</v>
      </c>
      <c r="K2" s="52">
        <f>SUMIF(Payments!B2:B13, A2, Payments!D2:D13)
</f>
        <v>1200</v>
      </c>
    </row>
    <row r="3">
      <c r="A3" s="53">
        <v>2.0</v>
      </c>
      <c r="B3" s="54">
        <f>SUMIFS(Payments!D3:D14, Payments!C3:C14, "PayPal") *100 / SUM(Payments!D3:D14)
</f>
        <v>84.47495709</v>
      </c>
      <c r="C3" s="36" t="s">
        <v>63</v>
      </c>
      <c r="G3" s="55"/>
      <c r="I3" s="53">
        <v>2.0</v>
      </c>
      <c r="J3" s="54" t="str">
        <f>VLOOKUP(A3, Customers!A:B, 2, FALSE)
</f>
        <v>Bob</v>
      </c>
      <c r="K3" s="56">
        <f>SUMIF(Payments!B3:B14, A3, Payments!D3:D14)
</f>
        <v>150</v>
      </c>
    </row>
    <row r="4">
      <c r="A4" s="50">
        <f t="shared" ref="A4:A21" si="1">A3+1</f>
        <v>3</v>
      </c>
      <c r="B4" s="51">
        <f>SUMIFS(Payments!D4:D15, Payments!C4:C15, "PayPal") *100 / SUM(Payments!D4:D15)
</f>
        <v>82.13449836</v>
      </c>
      <c r="C4" s="35" t="s">
        <v>63</v>
      </c>
      <c r="I4" s="50">
        <f t="shared" ref="I4:I21" si="2">I3+1</f>
        <v>3</v>
      </c>
      <c r="J4" s="51" t="str">
        <f>VLOOKUP(A4, Customers!A:B, 2, FALSE)
</f>
        <v>Charlie</v>
      </c>
      <c r="K4" s="52">
        <f>SUMIF(Payments!B4:B15, A4, Payments!D4:D15)
</f>
        <v>15</v>
      </c>
    </row>
    <row r="5">
      <c r="A5" s="53">
        <f t="shared" si="1"/>
        <v>4</v>
      </c>
      <c r="B5" s="54">
        <f>SUMIFS(Payments!D5:D16, Payments!C5:C16, "PayPal") *100 / SUM(Payments!D5:D16)
</f>
        <v>83.11921123</v>
      </c>
      <c r="C5" s="36" t="s">
        <v>63</v>
      </c>
      <c r="I5" s="53">
        <f t="shared" si="2"/>
        <v>4</v>
      </c>
      <c r="J5" s="54" t="str">
        <f>VLOOKUP(A5, Customers!A:B, 2, FALSE)
</f>
        <v>Dana</v>
      </c>
      <c r="K5" s="56">
        <f>SUMIF(Payments!B5:B16, A5, Payments!D5:D16)
</f>
        <v>350</v>
      </c>
    </row>
    <row r="6">
      <c r="A6" s="50">
        <f t="shared" si="1"/>
        <v>5</v>
      </c>
      <c r="B6" s="51">
        <f>SUMIFS(Payments!D6:D17, Payments!C6:C17, "PayPal") *100 / SUM(Payments!D6:D17)
</f>
        <v>75.77284489</v>
      </c>
      <c r="C6" s="35" t="s">
        <v>63</v>
      </c>
      <c r="I6" s="50">
        <f t="shared" si="2"/>
        <v>5</v>
      </c>
      <c r="J6" s="51" t="str">
        <f>VLOOKUP(A6, Customers!A:B, 2, FALSE)
</f>
        <v>Ella</v>
      </c>
      <c r="K6" s="52">
        <f>SUMIF(Payments!B6:B17, A6, Payments!D6:D17)
</f>
        <v>999</v>
      </c>
    </row>
    <row r="7">
      <c r="A7" s="53">
        <f t="shared" si="1"/>
        <v>6</v>
      </c>
      <c r="B7" s="54">
        <f>SUMIFS(Payments!D7:D18, Payments!C7:C18, "PayPal") *100 / SUM(Payments!D7:D18)
</f>
        <v>74.19495213</v>
      </c>
      <c r="C7" s="36" t="s">
        <v>63</v>
      </c>
      <c r="I7" s="53">
        <f t="shared" si="2"/>
        <v>6</v>
      </c>
      <c r="J7" s="54" t="str">
        <f>VLOOKUP(A7, Customers!A:B, 2, FALSE)
</f>
        <v>Frank</v>
      </c>
      <c r="K7" s="56">
        <f>SUMIF(Payments!B7:B18, A7, Payments!D7:D18)
</f>
        <v>300</v>
      </c>
    </row>
    <row r="8">
      <c r="A8" s="50">
        <f t="shared" si="1"/>
        <v>7</v>
      </c>
      <c r="B8" s="51">
        <f>SUMIFS(Payments!D8:D19, Payments!C8:C19, "PayPal") *100 / SUM(Payments!D8:D19)
</f>
        <v>76.41171198</v>
      </c>
      <c r="C8" s="35" t="s">
        <v>63</v>
      </c>
      <c r="I8" s="50">
        <f t="shared" si="2"/>
        <v>7</v>
      </c>
      <c r="J8" s="51" t="str">
        <f>VLOOKUP(A8, Customers!A:B, 2, FALSE)
</f>
        <v>Grace</v>
      </c>
      <c r="K8" s="52">
        <f>SUMIF(Payments!B8:B19, A8, Payments!D8:D19)
</f>
        <v>1200</v>
      </c>
    </row>
    <row r="9">
      <c r="A9" s="53">
        <f t="shared" si="1"/>
        <v>8</v>
      </c>
      <c r="B9" s="54">
        <f>SUMIFS(Payments!D9:D20, Payments!C9:C20, "PayPal") *100 / SUM(Payments!D9:D20)
</f>
        <v>80.24768576</v>
      </c>
      <c r="C9" s="36" t="s">
        <v>63</v>
      </c>
      <c r="I9" s="53">
        <f t="shared" si="2"/>
        <v>8</v>
      </c>
      <c r="J9" s="54" t="str">
        <f>VLOOKUP(A9, Customers!A:B, 2, FALSE)
</f>
        <v>Helen</v>
      </c>
      <c r="K9" s="56">
        <f>SUMIF(Payments!B9:B20, A9, Payments!D9:D20)
</f>
        <v>150</v>
      </c>
    </row>
    <row r="10">
      <c r="A10" s="50">
        <f t="shared" si="1"/>
        <v>9</v>
      </c>
      <c r="B10" s="51">
        <f>SUMIFS(Payments!D10:D21, Payments!C10:C21, "PayPal") *100 / SUM(Payments!D10:D21)
</f>
        <v>80.95658758</v>
      </c>
      <c r="C10" s="35" t="s">
        <v>63</v>
      </c>
      <c r="I10" s="50">
        <f t="shared" si="2"/>
        <v>9</v>
      </c>
      <c r="J10" s="51" t="str">
        <f>VLOOKUP(A10, Customers!A:B, 2, FALSE)
</f>
        <v>Ivan</v>
      </c>
      <c r="K10" s="52">
        <f>SUMIF(Payments!B10:B21, A10, Payments!D10:D21)
</f>
        <v>15</v>
      </c>
    </row>
    <row r="11">
      <c r="A11" s="53">
        <f t="shared" si="1"/>
        <v>10</v>
      </c>
      <c r="B11" s="54">
        <f>SUMIFS(Payments!D11:D22, Payments!C11:C22, "PayPal") *100 / SUM(Payments!D11:D22)
</f>
        <v>80.92047035</v>
      </c>
      <c r="C11" s="36" t="s">
        <v>63</v>
      </c>
      <c r="I11" s="53">
        <f t="shared" si="2"/>
        <v>10</v>
      </c>
      <c r="J11" s="54" t="str">
        <f>VLOOKUP(A11, Customers!A:B, 2, FALSE)
</f>
        <v>Jack</v>
      </c>
      <c r="K11" s="56">
        <f>SUMIF(Payments!B11:B22, A11, Payments!D11:D22)
</f>
        <v>80</v>
      </c>
    </row>
    <row r="12">
      <c r="A12" s="50">
        <f t="shared" si="1"/>
        <v>11</v>
      </c>
      <c r="B12" s="51">
        <f>SUMIFS(Payments!D12:D23, Payments!C12:C23, "PayPal") *100 / SUM(Payments!D12:D23)
</f>
        <v>81.7473496</v>
      </c>
      <c r="C12" s="35" t="s">
        <v>63</v>
      </c>
      <c r="I12" s="50">
        <f t="shared" si="2"/>
        <v>11</v>
      </c>
      <c r="J12" s="51" t="str">
        <f>VLOOKUP(A12, Customers!A:B, 2, FALSE)
</f>
        <v>Katie</v>
      </c>
      <c r="K12" s="52">
        <f>SUMIF(Payments!B12:B23, A12, Payments!D12:D23)
</f>
        <v>550</v>
      </c>
    </row>
    <row r="13">
      <c r="A13" s="53">
        <f t="shared" si="1"/>
        <v>12</v>
      </c>
      <c r="B13" s="54">
        <f>SUMIFS(Payments!D13:D24, Payments!C13:C24, "PayPal") *100 / SUM(Payments!D13:D24)
</f>
        <v>80.36818244</v>
      </c>
      <c r="C13" s="36" t="s">
        <v>63</v>
      </c>
      <c r="I13" s="53">
        <f t="shared" si="2"/>
        <v>12</v>
      </c>
      <c r="J13" s="54" t="str">
        <f>VLOOKUP(A13, Customers!A:B, 2, FALSE)
</f>
        <v>Liam</v>
      </c>
      <c r="K13" s="56">
        <f>SUMIF(Payments!B13:B24, A13, Payments!D13:D24)
</f>
        <v>100</v>
      </c>
    </row>
    <row r="14">
      <c r="A14" s="50">
        <f t="shared" si="1"/>
        <v>13</v>
      </c>
      <c r="B14" s="51">
        <f>SUMIFS(Payments!D14:D25, Payments!C14:C25, "PayPal") *100 / SUM(Payments!D14:D25)
</f>
        <v>81.48767238</v>
      </c>
      <c r="C14" s="35" t="s">
        <v>63</v>
      </c>
      <c r="I14" s="50">
        <f t="shared" si="2"/>
        <v>13</v>
      </c>
      <c r="J14" s="51" t="str">
        <f>VLOOKUP(A14, Customers!A:B, 2, FALSE)
</f>
        <v>Mona</v>
      </c>
      <c r="K14" s="52">
        <f>SUMIF(Payments!B14:B25, A14, Payments!D14:D25)
</f>
        <v>2500</v>
      </c>
    </row>
    <row r="15">
      <c r="A15" s="53">
        <f t="shared" si="1"/>
        <v>14</v>
      </c>
      <c r="B15" s="54">
        <f>SUMIFS(Payments!D15:D26, Payments!C15:C26, "PayPal") *100 / SUM(Payments!D15:D26)
</f>
        <v>71.59649498</v>
      </c>
      <c r="C15" s="36" t="s">
        <v>63</v>
      </c>
      <c r="I15" s="53">
        <f t="shared" si="2"/>
        <v>14</v>
      </c>
      <c r="J15" s="54" t="str">
        <f>VLOOKUP(A15, Customers!A:B, 2, FALSE)
</f>
        <v>Oliver</v>
      </c>
      <c r="K15" s="56">
        <f>SUMIF(Payments!B15:B26, A15, Payments!D15:D26)
</f>
        <v>150</v>
      </c>
    </row>
    <row r="16">
      <c r="A16" s="50">
        <f t="shared" si="1"/>
        <v>15</v>
      </c>
      <c r="B16" s="51">
        <f>SUMIFS(Payments!D16:D27, Payments!C16:C27, "PayPal") *100 / SUM(Payments!D16:D27)
</f>
        <v>73.9677633</v>
      </c>
      <c r="C16" s="35" t="s">
        <v>63</v>
      </c>
      <c r="I16" s="50">
        <f t="shared" si="2"/>
        <v>15</v>
      </c>
      <c r="J16" s="51" t="str">
        <f>VLOOKUP(A16, Customers!A:B, 2, FALSE)
</f>
        <v>Paula</v>
      </c>
      <c r="K16" s="52">
        <f>SUMIF(Payments!B16:B27, A16, Payments!D16:D27)
</f>
        <v>300</v>
      </c>
    </row>
    <row r="17">
      <c r="A17" s="53">
        <f t="shared" si="1"/>
        <v>16</v>
      </c>
      <c r="B17" s="54">
        <f>SUMIFS(Payments!D17:D28, Payments!C17:C28, "PayPal") *100 / SUM(Payments!D17:D28)
</f>
        <v>72.12106881</v>
      </c>
      <c r="C17" s="36" t="s">
        <v>63</v>
      </c>
      <c r="I17" s="53">
        <f t="shared" si="2"/>
        <v>16</v>
      </c>
      <c r="J17" s="54" t="str">
        <f>VLOOKUP(A17, Customers!A:B, 2, FALSE)
</f>
        <v>Quentin</v>
      </c>
      <c r="K17" s="56">
        <f>SUMIF(Payments!B17:B28, A17, Payments!D17:D28)
</f>
        <v>999</v>
      </c>
    </row>
    <row r="18">
      <c r="A18" s="50">
        <f t="shared" si="1"/>
        <v>17</v>
      </c>
      <c r="B18" s="51">
        <f>SUMIFS(Payments!D18:D29, Payments!C18:C29, "PayPal") *100 / SUM(Payments!D18:D29)
</f>
        <v>94.42724458</v>
      </c>
      <c r="C18" s="35" t="s">
        <v>63</v>
      </c>
      <c r="I18" s="50">
        <f t="shared" si="2"/>
        <v>17</v>
      </c>
      <c r="J18" s="51" t="str">
        <f>VLOOKUP(A18, Customers!A:B, 2, FALSE)
</f>
        <v>Rose</v>
      </c>
      <c r="K18" s="52">
        <f>SUMIF(Payments!B18:B29, A18, Payments!D18:D29)
</f>
        <v>550</v>
      </c>
    </row>
    <row r="19">
      <c r="A19" s="53">
        <f t="shared" si="1"/>
        <v>18</v>
      </c>
      <c r="B19" s="54">
        <f>SUMIFS(Payments!D19:D30, Payments!C19:C30, "PayPal") *100 / SUM(Payments!D19:D30)
</f>
        <v>93.28358209</v>
      </c>
      <c r="C19" s="36" t="s">
        <v>63</v>
      </c>
      <c r="I19" s="53">
        <f t="shared" si="2"/>
        <v>18</v>
      </c>
      <c r="J19" s="54" t="str">
        <f>VLOOKUP(A19, Customers!A:B, 2, FALSE)
</f>
        <v>Sam</v>
      </c>
      <c r="K19" s="56">
        <f>SUMIF(Payments!B19:B30, A19, Payments!D19:D30)
</f>
        <v>100</v>
      </c>
    </row>
    <row r="20">
      <c r="A20" s="50">
        <f t="shared" si="1"/>
        <v>19</v>
      </c>
      <c r="B20" s="51">
        <f>SUMIFS(Payments!D20:D31, Payments!C20:C31, "PayPal") *100 / SUM(Payments!D20:D31)
</f>
        <v>96.89922481</v>
      </c>
      <c r="C20" s="35" t="s">
        <v>63</v>
      </c>
      <c r="I20" s="50">
        <f t="shared" si="2"/>
        <v>19</v>
      </c>
      <c r="J20" s="51" t="str">
        <f>VLOOKUP(A20, Customers!A:B, 2, FALSE)
</f>
        <v>Tom</v>
      </c>
      <c r="K20" s="52">
        <f>SUMIF(Payments!B20:B31, A20, Payments!D20:D31)
</f>
        <v>2500</v>
      </c>
    </row>
    <row r="21">
      <c r="A21" s="57">
        <f t="shared" si="1"/>
        <v>20</v>
      </c>
      <c r="B21" s="58">
        <f>SUMIFS(Payments!D21:D32, Payments!C21:C32, "PayPal") *100 / SUM(Payments!D21:D32)
</f>
        <v>0</v>
      </c>
      <c r="C21" s="37" t="s">
        <v>63</v>
      </c>
      <c r="I21" s="57">
        <f t="shared" si="2"/>
        <v>20</v>
      </c>
      <c r="J21" s="58" t="str">
        <f>VLOOKUP(A21, Customers!A:B, 2, FALSE)
</f>
        <v>Ursula</v>
      </c>
      <c r="K21" s="59">
        <f>SUMIF(Payments!B21:B32, A21, Payments!D21:D32)
</f>
        <v>80</v>
      </c>
    </row>
  </sheetData>
  <drawing r:id="rId2"/>
  <legacyDrawing r:id="rId3"/>
  <tableParts count="2">
    <tablePart r:id="rId6"/>
    <tablePart r:id="rId7"/>
  </tableParts>
</worksheet>
</file>