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2" xr2:uid="{37FAFD38-5033-4608-9D5E-D1AF76AE8584}"/>
  </bookViews>
  <sheets>
    <sheet name="ETH" sheetId="1" r:id="rId1"/>
    <sheet name="Oct17-Feb18 M Case" sheetId="5" r:id="rId2"/>
    <sheet name="Oct17-Feb18 I Case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6" l="1"/>
  <c r="E150" i="6"/>
  <c r="G150" i="6"/>
  <c r="H150" i="6"/>
  <c r="J150" i="6" s="1"/>
  <c r="L150" i="6"/>
  <c r="M150" i="6"/>
  <c r="D151" i="6"/>
  <c r="H151" i="6" s="1"/>
  <c r="J151" i="6" s="1"/>
  <c r="E151" i="6"/>
  <c r="G151" i="6"/>
  <c r="M151" i="6" s="1"/>
  <c r="L151" i="6"/>
  <c r="D152" i="6"/>
  <c r="H152" i="6" s="1"/>
  <c r="J152" i="6" s="1"/>
  <c r="E152" i="6"/>
  <c r="G152" i="6" s="1"/>
  <c r="M152" i="6" s="1"/>
  <c r="L152" i="6"/>
  <c r="D150" i="5"/>
  <c r="E150" i="5"/>
  <c r="G150" i="5" s="1"/>
  <c r="H150" i="5"/>
  <c r="J150" i="5"/>
  <c r="K150" i="5" s="1"/>
  <c r="L150" i="5"/>
  <c r="D151" i="5"/>
  <c r="H151" i="5" s="1"/>
  <c r="J151" i="5" s="1"/>
  <c r="K151" i="5" s="1"/>
  <c r="E151" i="5"/>
  <c r="G151" i="5" s="1"/>
  <c r="L151" i="5"/>
  <c r="D152" i="5"/>
  <c r="H152" i="5" s="1"/>
  <c r="J152" i="5" s="1"/>
  <c r="K152" i="5" s="1"/>
  <c r="E152" i="5"/>
  <c r="G152" i="5"/>
  <c r="L152" i="5"/>
  <c r="N150" i="6" l="1"/>
  <c r="K150" i="6"/>
  <c r="N151" i="6"/>
  <c r="K151" i="6"/>
  <c r="K152" i="6"/>
  <c r="N15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2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P129" i="6"/>
  <c r="F129" i="6" s="1"/>
  <c r="Q100" i="6"/>
  <c r="P100" i="6"/>
  <c r="F100" i="6" s="1"/>
  <c r="Q79" i="6"/>
  <c r="I79" i="6" s="1"/>
  <c r="J79" i="6" s="1"/>
  <c r="P79" i="6"/>
  <c r="F56" i="6"/>
  <c r="I56" i="6"/>
  <c r="Q56" i="6"/>
  <c r="P56" i="6"/>
  <c r="I129" i="6"/>
  <c r="I100" i="6"/>
  <c r="F79" i="6"/>
  <c r="E149" i="6"/>
  <c r="D149" i="6"/>
  <c r="H149" i="6" s="1"/>
  <c r="J149" i="6" s="1"/>
  <c r="K149" i="6" s="1"/>
  <c r="E148" i="6"/>
  <c r="D148" i="6"/>
  <c r="E147" i="6"/>
  <c r="D147" i="6"/>
  <c r="E146" i="6"/>
  <c r="D146" i="6"/>
  <c r="E145" i="6"/>
  <c r="D145" i="6"/>
  <c r="H145" i="6" s="1"/>
  <c r="J145" i="6" s="1"/>
  <c r="K145" i="6" s="1"/>
  <c r="E144" i="6"/>
  <c r="D144" i="6"/>
  <c r="H144" i="6" s="1"/>
  <c r="J144" i="6" s="1"/>
  <c r="E143" i="6"/>
  <c r="D143" i="6"/>
  <c r="E142" i="6"/>
  <c r="D142" i="6"/>
  <c r="H142" i="6" s="1"/>
  <c r="J142" i="6" s="1"/>
  <c r="K142" i="6" s="1"/>
  <c r="E141" i="6"/>
  <c r="D141" i="6"/>
  <c r="H141" i="6" s="1"/>
  <c r="J141" i="6" s="1"/>
  <c r="K141" i="6" s="1"/>
  <c r="E140" i="6"/>
  <c r="D140" i="6"/>
  <c r="H140" i="6" s="1"/>
  <c r="J140" i="6" s="1"/>
  <c r="E139" i="6"/>
  <c r="H139" i="6" s="1"/>
  <c r="J139" i="6" s="1"/>
  <c r="K139" i="6" s="1"/>
  <c r="D139" i="6"/>
  <c r="E138" i="6"/>
  <c r="D138" i="6"/>
  <c r="H138" i="6" s="1"/>
  <c r="J138" i="6" s="1"/>
  <c r="K138" i="6" s="1"/>
  <c r="E137" i="6"/>
  <c r="D137" i="6"/>
  <c r="H137" i="6" s="1"/>
  <c r="J137" i="6" s="1"/>
  <c r="K137" i="6" s="1"/>
  <c r="E136" i="6"/>
  <c r="D136" i="6"/>
  <c r="E135" i="6"/>
  <c r="H135" i="6" s="1"/>
  <c r="J135" i="6" s="1"/>
  <c r="K135" i="6" s="1"/>
  <c r="D135" i="6"/>
  <c r="E134" i="6"/>
  <c r="D134" i="6"/>
  <c r="H134" i="6" s="1"/>
  <c r="J134" i="6" s="1"/>
  <c r="K134" i="6" s="1"/>
  <c r="E133" i="6"/>
  <c r="D133" i="6"/>
  <c r="H133" i="6" s="1"/>
  <c r="J133" i="6" s="1"/>
  <c r="K133" i="6" s="1"/>
  <c r="E132" i="6"/>
  <c r="D132" i="6"/>
  <c r="E131" i="6"/>
  <c r="H131" i="6" s="1"/>
  <c r="J131" i="6" s="1"/>
  <c r="K131" i="6" s="1"/>
  <c r="D131" i="6"/>
  <c r="E130" i="6"/>
  <c r="D130" i="6"/>
  <c r="H130" i="6" s="1"/>
  <c r="J130" i="6" s="1"/>
  <c r="K130" i="6" s="1"/>
  <c r="E129" i="6"/>
  <c r="D129" i="6"/>
  <c r="E128" i="6"/>
  <c r="G128" i="6" s="1"/>
  <c r="D128" i="6"/>
  <c r="H128" i="6" s="1"/>
  <c r="J128" i="6" s="1"/>
  <c r="E127" i="6"/>
  <c r="G127" i="6" s="1"/>
  <c r="D127" i="6"/>
  <c r="G126" i="6"/>
  <c r="E126" i="6"/>
  <c r="D126" i="6"/>
  <c r="H126" i="6" s="1"/>
  <c r="J126" i="6" s="1"/>
  <c r="E125" i="6"/>
  <c r="G125" i="6" s="1"/>
  <c r="D125" i="6"/>
  <c r="E124" i="6"/>
  <c r="G124" i="6" s="1"/>
  <c r="D124" i="6"/>
  <c r="H124" i="6" s="1"/>
  <c r="J124" i="6" s="1"/>
  <c r="E123" i="6"/>
  <c r="G123" i="6" s="1"/>
  <c r="D123" i="6"/>
  <c r="G122" i="6"/>
  <c r="E122" i="6"/>
  <c r="D122" i="6"/>
  <c r="H122" i="6" s="1"/>
  <c r="J122" i="6" s="1"/>
  <c r="E121" i="6"/>
  <c r="G121" i="6" s="1"/>
  <c r="D121" i="6"/>
  <c r="E120" i="6"/>
  <c r="G120" i="6" s="1"/>
  <c r="D120" i="6"/>
  <c r="H120" i="6" s="1"/>
  <c r="J120" i="6" s="1"/>
  <c r="E119" i="6"/>
  <c r="G119" i="6" s="1"/>
  <c r="D119" i="6"/>
  <c r="G118" i="6"/>
  <c r="E118" i="6"/>
  <c r="D118" i="6"/>
  <c r="H118" i="6" s="1"/>
  <c r="J118" i="6" s="1"/>
  <c r="E117" i="6"/>
  <c r="G117" i="6" s="1"/>
  <c r="D117" i="6"/>
  <c r="E116" i="6"/>
  <c r="G116" i="6" s="1"/>
  <c r="D116" i="6"/>
  <c r="H116" i="6" s="1"/>
  <c r="J116" i="6" s="1"/>
  <c r="E115" i="6"/>
  <c r="G115" i="6" s="1"/>
  <c r="D115" i="6"/>
  <c r="G114" i="6"/>
  <c r="E114" i="6"/>
  <c r="D114" i="6"/>
  <c r="H114" i="6" s="1"/>
  <c r="J114" i="6" s="1"/>
  <c r="E113" i="6"/>
  <c r="G113" i="6" s="1"/>
  <c r="D113" i="6"/>
  <c r="E112" i="6"/>
  <c r="G112" i="6" s="1"/>
  <c r="D112" i="6"/>
  <c r="H112" i="6" s="1"/>
  <c r="J112" i="6" s="1"/>
  <c r="E111" i="6"/>
  <c r="G111" i="6" s="1"/>
  <c r="D111" i="6"/>
  <c r="G110" i="6"/>
  <c r="E110" i="6"/>
  <c r="D110" i="6"/>
  <c r="H110" i="6" s="1"/>
  <c r="J110" i="6" s="1"/>
  <c r="E109" i="6"/>
  <c r="G109" i="6" s="1"/>
  <c r="D109" i="6"/>
  <c r="E108" i="6"/>
  <c r="G108" i="6" s="1"/>
  <c r="D108" i="6"/>
  <c r="H108" i="6" s="1"/>
  <c r="J108" i="6" s="1"/>
  <c r="E107" i="6"/>
  <c r="G107" i="6" s="1"/>
  <c r="D107" i="6"/>
  <c r="G106" i="6"/>
  <c r="E106" i="6"/>
  <c r="D106" i="6"/>
  <c r="H106" i="6" s="1"/>
  <c r="J106" i="6" s="1"/>
  <c r="E105" i="6"/>
  <c r="G105" i="6" s="1"/>
  <c r="D105" i="6"/>
  <c r="E104" i="6"/>
  <c r="G104" i="6" s="1"/>
  <c r="D104" i="6"/>
  <c r="H104" i="6" s="1"/>
  <c r="J104" i="6" s="1"/>
  <c r="E103" i="6"/>
  <c r="G103" i="6" s="1"/>
  <c r="D103" i="6"/>
  <c r="G102" i="6"/>
  <c r="E102" i="6"/>
  <c r="D102" i="6"/>
  <c r="H102" i="6" s="1"/>
  <c r="J102" i="6" s="1"/>
  <c r="E101" i="6"/>
  <c r="G101" i="6" s="1"/>
  <c r="D101" i="6"/>
  <c r="R100" i="6"/>
  <c r="E100" i="6"/>
  <c r="D100" i="6"/>
  <c r="E99" i="6"/>
  <c r="G99" i="6" s="1"/>
  <c r="D99" i="6"/>
  <c r="E98" i="6"/>
  <c r="G98" i="6" s="1"/>
  <c r="D98" i="6"/>
  <c r="H98" i="6" s="1"/>
  <c r="J98" i="6" s="1"/>
  <c r="E97" i="6"/>
  <c r="D97" i="6"/>
  <c r="E96" i="6"/>
  <c r="D96" i="6"/>
  <c r="E95" i="6"/>
  <c r="G95" i="6" s="1"/>
  <c r="D95" i="6"/>
  <c r="E94" i="6"/>
  <c r="G94" i="6" s="1"/>
  <c r="D94" i="6"/>
  <c r="H94" i="6" s="1"/>
  <c r="J94" i="6" s="1"/>
  <c r="E93" i="6"/>
  <c r="G93" i="6" s="1"/>
  <c r="D93" i="6"/>
  <c r="H93" i="6" s="1"/>
  <c r="J93" i="6" s="1"/>
  <c r="E92" i="6"/>
  <c r="H92" i="6" s="1"/>
  <c r="J92" i="6" s="1"/>
  <c r="D92" i="6"/>
  <c r="E91" i="6"/>
  <c r="G91" i="6" s="1"/>
  <c r="D91" i="6"/>
  <c r="E90" i="6"/>
  <c r="G90" i="6" s="1"/>
  <c r="D90" i="6"/>
  <c r="H89" i="6"/>
  <c r="J89" i="6" s="1"/>
  <c r="E89" i="6"/>
  <c r="G89" i="6" s="1"/>
  <c r="D89" i="6"/>
  <c r="E88" i="6"/>
  <c r="D88" i="6"/>
  <c r="E87" i="6"/>
  <c r="G87" i="6" s="1"/>
  <c r="D87" i="6"/>
  <c r="E86" i="6"/>
  <c r="G86" i="6" s="1"/>
  <c r="D86" i="6"/>
  <c r="E85" i="6"/>
  <c r="D85" i="6"/>
  <c r="E84" i="6"/>
  <c r="D84" i="6"/>
  <c r="E83" i="6"/>
  <c r="G83" i="6" s="1"/>
  <c r="D83" i="6"/>
  <c r="E82" i="6"/>
  <c r="D82" i="6"/>
  <c r="E81" i="6"/>
  <c r="D81" i="6"/>
  <c r="E80" i="6"/>
  <c r="D80" i="6"/>
  <c r="G79" i="6"/>
  <c r="E79" i="6"/>
  <c r="D79" i="6"/>
  <c r="E78" i="6"/>
  <c r="G78" i="6" s="1"/>
  <c r="D78" i="6"/>
  <c r="E77" i="6"/>
  <c r="G77" i="6" s="1"/>
  <c r="D77" i="6"/>
  <c r="H77" i="6" s="1"/>
  <c r="J77" i="6" s="1"/>
  <c r="E76" i="6"/>
  <c r="G76" i="6" s="1"/>
  <c r="D76" i="6"/>
  <c r="E75" i="6"/>
  <c r="G75" i="6" s="1"/>
  <c r="D75" i="6"/>
  <c r="H75" i="6" s="1"/>
  <c r="J75" i="6" s="1"/>
  <c r="E74" i="6"/>
  <c r="G74" i="6" s="1"/>
  <c r="D74" i="6"/>
  <c r="G73" i="6"/>
  <c r="E73" i="6"/>
  <c r="D73" i="6"/>
  <c r="H73" i="6" s="1"/>
  <c r="J73" i="6" s="1"/>
  <c r="E72" i="6"/>
  <c r="G72" i="6" s="1"/>
  <c r="D72" i="6"/>
  <c r="E71" i="6"/>
  <c r="G71" i="6" s="1"/>
  <c r="D71" i="6"/>
  <c r="H71" i="6" s="1"/>
  <c r="J71" i="6" s="1"/>
  <c r="E70" i="6"/>
  <c r="D70" i="6"/>
  <c r="E69" i="6"/>
  <c r="G69" i="6" s="1"/>
  <c r="D69" i="6"/>
  <c r="E68" i="6"/>
  <c r="D68" i="6"/>
  <c r="E67" i="6"/>
  <c r="G67" i="6" s="1"/>
  <c r="D67" i="6"/>
  <c r="H67" i="6" s="1"/>
  <c r="J67" i="6" s="1"/>
  <c r="K67" i="6" s="1"/>
  <c r="E66" i="6"/>
  <c r="D66" i="6"/>
  <c r="H65" i="6"/>
  <c r="J65" i="6" s="1"/>
  <c r="E65" i="6"/>
  <c r="G65" i="6" s="1"/>
  <c r="D65" i="6"/>
  <c r="E64" i="6"/>
  <c r="D64" i="6"/>
  <c r="E63" i="6"/>
  <c r="G63" i="6" s="1"/>
  <c r="D63" i="6"/>
  <c r="H63" i="6" s="1"/>
  <c r="J63" i="6" s="1"/>
  <c r="E62" i="6"/>
  <c r="D62" i="6"/>
  <c r="E61" i="6"/>
  <c r="G61" i="6" s="1"/>
  <c r="D61" i="6"/>
  <c r="H61" i="6" s="1"/>
  <c r="J61" i="6" s="1"/>
  <c r="E60" i="6"/>
  <c r="D60" i="6"/>
  <c r="E59" i="6"/>
  <c r="G59" i="6" s="1"/>
  <c r="D59" i="6"/>
  <c r="E58" i="6"/>
  <c r="G58" i="6" s="1"/>
  <c r="D58" i="6"/>
  <c r="E57" i="6"/>
  <c r="G57" i="6" s="1"/>
  <c r="D57" i="6"/>
  <c r="R56" i="6"/>
  <c r="J56" i="6"/>
  <c r="G56" i="6"/>
  <c r="D56" i="6"/>
  <c r="E55" i="6"/>
  <c r="G55" i="6" s="1"/>
  <c r="D55" i="6"/>
  <c r="G54" i="6"/>
  <c r="E54" i="6"/>
  <c r="D54" i="6"/>
  <c r="E53" i="6"/>
  <c r="G53" i="6" s="1"/>
  <c r="D53" i="6"/>
  <c r="E52" i="6"/>
  <c r="G52" i="6" s="1"/>
  <c r="D52" i="6"/>
  <c r="E51" i="6"/>
  <c r="G51" i="6" s="1"/>
  <c r="D51" i="6"/>
  <c r="E50" i="6"/>
  <c r="G50" i="6" s="1"/>
  <c r="D50" i="6"/>
  <c r="E49" i="6"/>
  <c r="G49" i="6" s="1"/>
  <c r="D49" i="6"/>
  <c r="E48" i="6"/>
  <c r="G48" i="6" s="1"/>
  <c r="D48" i="6"/>
  <c r="E47" i="6"/>
  <c r="G47" i="6" s="1"/>
  <c r="D47" i="6"/>
  <c r="E46" i="6"/>
  <c r="G46" i="6" s="1"/>
  <c r="D46" i="6"/>
  <c r="E45" i="6"/>
  <c r="G45" i="6" s="1"/>
  <c r="D45" i="6"/>
  <c r="E44" i="6"/>
  <c r="G44" i="6" s="1"/>
  <c r="D44" i="6"/>
  <c r="E43" i="6"/>
  <c r="G43" i="6" s="1"/>
  <c r="D43" i="6"/>
  <c r="E42" i="6"/>
  <c r="G42" i="6" s="1"/>
  <c r="D42" i="6"/>
  <c r="E41" i="6"/>
  <c r="G41" i="6" s="1"/>
  <c r="D41" i="6"/>
  <c r="E40" i="6"/>
  <c r="G40" i="6" s="1"/>
  <c r="D40" i="6"/>
  <c r="E39" i="6"/>
  <c r="G39" i="6" s="1"/>
  <c r="D39" i="6"/>
  <c r="E38" i="6"/>
  <c r="G38" i="6" s="1"/>
  <c r="D38" i="6"/>
  <c r="E37" i="6"/>
  <c r="G37" i="6" s="1"/>
  <c r="D37" i="6"/>
  <c r="E36" i="6"/>
  <c r="G36" i="6" s="1"/>
  <c r="D36" i="6"/>
  <c r="E35" i="6"/>
  <c r="G35" i="6" s="1"/>
  <c r="D35" i="6"/>
  <c r="E34" i="6"/>
  <c r="G34" i="6" s="1"/>
  <c r="D34" i="6"/>
  <c r="E33" i="6"/>
  <c r="G33" i="6" s="1"/>
  <c r="D33" i="6"/>
  <c r="E32" i="6"/>
  <c r="G32" i="6" s="1"/>
  <c r="D32" i="6"/>
  <c r="E31" i="6"/>
  <c r="G31" i="6" s="1"/>
  <c r="D31" i="6"/>
  <c r="E30" i="6"/>
  <c r="G30" i="6" s="1"/>
  <c r="D30" i="6"/>
  <c r="E29" i="6"/>
  <c r="G29" i="6" s="1"/>
  <c r="D29" i="6"/>
  <c r="E28" i="6"/>
  <c r="G28" i="6" s="1"/>
  <c r="D28" i="6"/>
  <c r="E27" i="6"/>
  <c r="G27" i="6" s="1"/>
  <c r="D27" i="6"/>
  <c r="E26" i="6"/>
  <c r="G26" i="6" s="1"/>
  <c r="D26" i="6"/>
  <c r="E25" i="6"/>
  <c r="G25" i="6" s="1"/>
  <c r="D25" i="6"/>
  <c r="E24" i="6"/>
  <c r="G24" i="6" s="1"/>
  <c r="D24" i="6"/>
  <c r="E23" i="6"/>
  <c r="D23" i="6"/>
  <c r="E22" i="6"/>
  <c r="G22" i="6" s="1"/>
  <c r="D22" i="6"/>
  <c r="E21" i="6"/>
  <c r="D21" i="6"/>
  <c r="H20" i="6"/>
  <c r="J20" i="6" s="1"/>
  <c r="E20" i="6"/>
  <c r="G20" i="6" s="1"/>
  <c r="D20" i="6"/>
  <c r="E19" i="6"/>
  <c r="D19" i="6"/>
  <c r="E18" i="6"/>
  <c r="G18" i="6" s="1"/>
  <c r="D18" i="6"/>
  <c r="E17" i="6"/>
  <c r="D17" i="6"/>
  <c r="E16" i="6"/>
  <c r="G16" i="6" s="1"/>
  <c r="D16" i="6"/>
  <c r="E15" i="6"/>
  <c r="D15" i="6"/>
  <c r="E14" i="6"/>
  <c r="G14" i="6" s="1"/>
  <c r="D14" i="6"/>
  <c r="E13" i="6"/>
  <c r="G13" i="6" s="1"/>
  <c r="D13" i="6"/>
  <c r="E12" i="6"/>
  <c r="G12" i="6" s="1"/>
  <c r="D12" i="6"/>
  <c r="E11" i="6"/>
  <c r="G11" i="6" s="1"/>
  <c r="D11" i="6"/>
  <c r="E10" i="6"/>
  <c r="G10" i="6" s="1"/>
  <c r="D10" i="6"/>
  <c r="E9" i="6"/>
  <c r="G9" i="6" s="1"/>
  <c r="D9" i="6"/>
  <c r="E8" i="6"/>
  <c r="G8" i="6" s="1"/>
  <c r="D8" i="6"/>
  <c r="E7" i="6"/>
  <c r="H7" i="6" s="1"/>
  <c r="J7" i="6" s="1"/>
  <c r="D7" i="6"/>
  <c r="W6" i="6"/>
  <c r="E6" i="6"/>
  <c r="D6" i="6"/>
  <c r="E5" i="6"/>
  <c r="G5" i="6" s="1"/>
  <c r="D5" i="6"/>
  <c r="H5" i="6" s="1"/>
  <c r="J5" i="6" s="1"/>
  <c r="E4" i="6"/>
  <c r="D4" i="6"/>
  <c r="W3" i="6"/>
  <c r="W7" i="6" s="1"/>
  <c r="E3" i="6"/>
  <c r="G3" i="6" s="1"/>
  <c r="D3" i="6"/>
  <c r="G2" i="6"/>
  <c r="E2" i="6"/>
  <c r="D2" i="6"/>
  <c r="H2" i="6" s="1"/>
  <c r="J2" i="6" s="1"/>
  <c r="K140" i="6" l="1"/>
  <c r="K144" i="6"/>
  <c r="K108" i="6"/>
  <c r="K124" i="6"/>
  <c r="K94" i="6"/>
  <c r="K98" i="6"/>
  <c r="K112" i="6"/>
  <c r="K128" i="6"/>
  <c r="K116" i="6"/>
  <c r="K104" i="6"/>
  <c r="K120" i="6"/>
  <c r="K79" i="6"/>
  <c r="K75" i="6"/>
  <c r="K77" i="6"/>
  <c r="K63" i="6"/>
  <c r="H3" i="6"/>
  <c r="J3" i="6" s="1"/>
  <c r="H4" i="6"/>
  <c r="J4" i="6" s="1"/>
  <c r="H10" i="6"/>
  <c r="J10" i="6" s="1"/>
  <c r="H12" i="6"/>
  <c r="J12" i="6" s="1"/>
  <c r="K12" i="6" s="1"/>
  <c r="H17" i="6"/>
  <c r="J17" i="6" s="1"/>
  <c r="H90" i="6"/>
  <c r="J90" i="6" s="1"/>
  <c r="K90" i="6" s="1"/>
  <c r="H132" i="6"/>
  <c r="J132" i="6" s="1"/>
  <c r="K132" i="6" s="1"/>
  <c r="H143" i="6"/>
  <c r="J143" i="6" s="1"/>
  <c r="K143" i="6" s="1"/>
  <c r="H147" i="6"/>
  <c r="J147" i="6" s="1"/>
  <c r="K147" i="6" s="1"/>
  <c r="H16" i="6"/>
  <c r="J16" i="6" s="1"/>
  <c r="H24" i="6"/>
  <c r="J24" i="6" s="1"/>
  <c r="K24" i="6" s="1"/>
  <c r="H136" i="6"/>
  <c r="J136" i="6" s="1"/>
  <c r="K136" i="6" s="1"/>
  <c r="H146" i="6"/>
  <c r="J146" i="6" s="1"/>
  <c r="K146" i="6" s="1"/>
  <c r="H148" i="6"/>
  <c r="J148" i="6" s="1"/>
  <c r="K148" i="6" s="1"/>
  <c r="G82" i="6"/>
  <c r="H82" i="6"/>
  <c r="J82" i="6" s="1"/>
  <c r="H6" i="6"/>
  <c r="J6" i="6" s="1"/>
  <c r="G7" i="6"/>
  <c r="K7" i="6" s="1"/>
  <c r="H19" i="6"/>
  <c r="J19" i="6" s="1"/>
  <c r="H22" i="6"/>
  <c r="J22" i="6" s="1"/>
  <c r="K22" i="6" s="1"/>
  <c r="K56" i="6"/>
  <c r="K73" i="6"/>
  <c r="H81" i="6"/>
  <c r="J81" i="6" s="1"/>
  <c r="G81" i="6"/>
  <c r="H85" i="6"/>
  <c r="J85" i="6" s="1"/>
  <c r="G85" i="6"/>
  <c r="H8" i="6"/>
  <c r="J8" i="6" s="1"/>
  <c r="K8" i="6" s="1"/>
  <c r="H97" i="6"/>
  <c r="J97" i="6" s="1"/>
  <c r="G97" i="6"/>
  <c r="K2" i="6"/>
  <c r="H14" i="6"/>
  <c r="J14" i="6" s="1"/>
  <c r="K14" i="6" s="1"/>
  <c r="H18" i="6"/>
  <c r="J18" i="6" s="1"/>
  <c r="H21" i="6"/>
  <c r="J21" i="6" s="1"/>
  <c r="H69" i="6"/>
  <c r="J69" i="6" s="1"/>
  <c r="K69" i="6" s="1"/>
  <c r="H80" i="6"/>
  <c r="J80" i="6" s="1"/>
  <c r="H100" i="6"/>
  <c r="J100" i="6" s="1"/>
  <c r="K102" i="6"/>
  <c r="K106" i="6"/>
  <c r="K110" i="6"/>
  <c r="K114" i="6"/>
  <c r="K118" i="6"/>
  <c r="K122" i="6"/>
  <c r="K126" i="6"/>
  <c r="H15" i="6"/>
  <c r="J15" i="6" s="1"/>
  <c r="H23" i="6"/>
  <c r="J23" i="6" s="1"/>
  <c r="H25" i="6"/>
  <c r="J25" i="6" s="1"/>
  <c r="K25" i="6" s="1"/>
  <c r="H26" i="6"/>
  <c r="J26" i="6" s="1"/>
  <c r="K26" i="6" s="1"/>
  <c r="H27" i="6"/>
  <c r="J27" i="6" s="1"/>
  <c r="H28" i="6"/>
  <c r="J28" i="6" s="1"/>
  <c r="H29" i="6"/>
  <c r="J29" i="6" s="1"/>
  <c r="H30" i="6"/>
  <c r="J30" i="6" s="1"/>
  <c r="H31" i="6"/>
  <c r="J31" i="6" s="1"/>
  <c r="K31" i="6" s="1"/>
  <c r="H32" i="6"/>
  <c r="J32" i="6" s="1"/>
  <c r="K32" i="6" s="1"/>
  <c r="H33" i="6"/>
  <c r="J33" i="6" s="1"/>
  <c r="H34" i="6"/>
  <c r="J34" i="6" s="1"/>
  <c r="K34" i="6" s="1"/>
  <c r="H35" i="6"/>
  <c r="J35" i="6" s="1"/>
  <c r="K35" i="6" s="1"/>
  <c r="H36" i="6"/>
  <c r="J36" i="6" s="1"/>
  <c r="K36" i="6" s="1"/>
  <c r="H37" i="6"/>
  <c r="J37" i="6" s="1"/>
  <c r="K37" i="6" s="1"/>
  <c r="H38" i="6"/>
  <c r="J38" i="6" s="1"/>
  <c r="K38" i="6" s="1"/>
  <c r="H39" i="6"/>
  <c r="J39" i="6" s="1"/>
  <c r="H40" i="6"/>
  <c r="J40" i="6" s="1"/>
  <c r="H41" i="6"/>
  <c r="J41" i="6" s="1"/>
  <c r="K41" i="6" s="1"/>
  <c r="H42" i="6"/>
  <c r="J42" i="6" s="1"/>
  <c r="K42" i="6" s="1"/>
  <c r="H43" i="6"/>
  <c r="J43" i="6" s="1"/>
  <c r="K43" i="6" s="1"/>
  <c r="H44" i="6"/>
  <c r="J44" i="6" s="1"/>
  <c r="K44" i="6" s="1"/>
  <c r="H45" i="6"/>
  <c r="J45" i="6" s="1"/>
  <c r="K45" i="6" s="1"/>
  <c r="H46" i="6"/>
  <c r="J46" i="6" s="1"/>
  <c r="K46" i="6" s="1"/>
  <c r="H47" i="6"/>
  <c r="J47" i="6" s="1"/>
  <c r="H48" i="6"/>
  <c r="J48" i="6" s="1"/>
  <c r="H49" i="6"/>
  <c r="J49" i="6" s="1"/>
  <c r="H50" i="6"/>
  <c r="J50" i="6" s="1"/>
  <c r="H51" i="6"/>
  <c r="J51" i="6" s="1"/>
  <c r="K51" i="6" s="1"/>
  <c r="H52" i="6"/>
  <c r="J52" i="6" s="1"/>
  <c r="K52" i="6" s="1"/>
  <c r="H53" i="6"/>
  <c r="J53" i="6" s="1"/>
  <c r="K53" i="6" s="1"/>
  <c r="H54" i="6"/>
  <c r="J54" i="6" s="1"/>
  <c r="K54" i="6" s="1"/>
  <c r="H55" i="6"/>
  <c r="J55" i="6" s="1"/>
  <c r="G80" i="6"/>
  <c r="H84" i="6"/>
  <c r="J84" i="6" s="1"/>
  <c r="H86" i="6"/>
  <c r="J86" i="6" s="1"/>
  <c r="K86" i="6" s="1"/>
  <c r="K16" i="6"/>
  <c r="K5" i="6"/>
  <c r="K10" i="6"/>
  <c r="K18" i="6"/>
  <c r="K3" i="6"/>
  <c r="K20" i="6"/>
  <c r="G6" i="6"/>
  <c r="G17" i="6"/>
  <c r="K17" i="6" s="1"/>
  <c r="G21" i="6"/>
  <c r="G23" i="6"/>
  <c r="K27" i="6"/>
  <c r="K29" i="6"/>
  <c r="K30" i="6"/>
  <c r="K40" i="6"/>
  <c r="K48" i="6"/>
  <c r="K49" i="6"/>
  <c r="H60" i="6"/>
  <c r="J60" i="6" s="1"/>
  <c r="G60" i="6"/>
  <c r="K65" i="6"/>
  <c r="H9" i="6"/>
  <c r="J9" i="6" s="1"/>
  <c r="K9" i="6" s="1"/>
  <c r="H11" i="6"/>
  <c r="J11" i="6" s="1"/>
  <c r="K11" i="6" s="1"/>
  <c r="H13" i="6"/>
  <c r="J13" i="6" s="1"/>
  <c r="K13" i="6" s="1"/>
  <c r="H57" i="6"/>
  <c r="J57" i="6" s="1"/>
  <c r="K57" i="6" s="1"/>
  <c r="H58" i="6"/>
  <c r="J58" i="6" s="1"/>
  <c r="K58" i="6" s="1"/>
  <c r="H59" i="6"/>
  <c r="J59" i="6" s="1"/>
  <c r="K59" i="6" s="1"/>
  <c r="H88" i="6"/>
  <c r="J88" i="6" s="1"/>
  <c r="G88" i="6"/>
  <c r="G4" i="6"/>
  <c r="K4" i="6" s="1"/>
  <c r="G15" i="6"/>
  <c r="G19" i="6"/>
  <c r="K19" i="6" s="1"/>
  <c r="K28" i="6"/>
  <c r="K33" i="6"/>
  <c r="K39" i="6"/>
  <c r="K47" i="6"/>
  <c r="K50" i="6"/>
  <c r="K55" i="6"/>
  <c r="K61" i="6"/>
  <c r="H64" i="6"/>
  <c r="J64" i="6" s="1"/>
  <c r="G64" i="6"/>
  <c r="H68" i="6"/>
  <c r="J68" i="6" s="1"/>
  <c r="G68" i="6"/>
  <c r="H62" i="6"/>
  <c r="J62" i="6" s="1"/>
  <c r="G62" i="6"/>
  <c r="H66" i="6"/>
  <c r="J66" i="6" s="1"/>
  <c r="G66" i="6"/>
  <c r="H70" i="6"/>
  <c r="J70" i="6" s="1"/>
  <c r="G70" i="6"/>
  <c r="K71" i="6"/>
  <c r="H96" i="6"/>
  <c r="J96" i="6" s="1"/>
  <c r="G96" i="6"/>
  <c r="H74" i="6"/>
  <c r="J74" i="6" s="1"/>
  <c r="K74" i="6" s="1"/>
  <c r="H78" i="6"/>
  <c r="J78" i="6" s="1"/>
  <c r="K78" i="6" s="1"/>
  <c r="R79" i="6"/>
  <c r="H83" i="6"/>
  <c r="J83" i="6" s="1"/>
  <c r="K83" i="6" s="1"/>
  <c r="H91" i="6"/>
  <c r="J91" i="6" s="1"/>
  <c r="K91" i="6" s="1"/>
  <c r="K93" i="6"/>
  <c r="H99" i="6"/>
  <c r="J99" i="6" s="1"/>
  <c r="K99" i="6" s="1"/>
  <c r="H72" i="6"/>
  <c r="J72" i="6" s="1"/>
  <c r="K72" i="6" s="1"/>
  <c r="H76" i="6"/>
  <c r="J76" i="6" s="1"/>
  <c r="K76" i="6" s="1"/>
  <c r="G84" i="6"/>
  <c r="K84" i="6" s="1"/>
  <c r="H87" i="6"/>
  <c r="J87" i="6" s="1"/>
  <c r="K87" i="6" s="1"/>
  <c r="K89" i="6"/>
  <c r="G92" i="6"/>
  <c r="K92" i="6" s="1"/>
  <c r="H95" i="6"/>
  <c r="J95" i="6" s="1"/>
  <c r="K95" i="6" s="1"/>
  <c r="G100" i="6"/>
  <c r="K100" i="6" s="1"/>
  <c r="H101" i="6"/>
  <c r="J101" i="6" s="1"/>
  <c r="K101" i="6" s="1"/>
  <c r="H103" i="6"/>
  <c r="J103" i="6" s="1"/>
  <c r="K103" i="6" s="1"/>
  <c r="H105" i="6"/>
  <c r="J105" i="6" s="1"/>
  <c r="K105" i="6" s="1"/>
  <c r="H107" i="6"/>
  <c r="J107" i="6" s="1"/>
  <c r="K107" i="6" s="1"/>
  <c r="H109" i="6"/>
  <c r="J109" i="6" s="1"/>
  <c r="K109" i="6" s="1"/>
  <c r="H111" i="6"/>
  <c r="J111" i="6" s="1"/>
  <c r="K111" i="6" s="1"/>
  <c r="H113" i="6"/>
  <c r="J113" i="6" s="1"/>
  <c r="K113" i="6" s="1"/>
  <c r="H115" i="6"/>
  <c r="J115" i="6" s="1"/>
  <c r="K115" i="6" s="1"/>
  <c r="H117" i="6"/>
  <c r="J117" i="6" s="1"/>
  <c r="K117" i="6" s="1"/>
  <c r="H119" i="6"/>
  <c r="J119" i="6" s="1"/>
  <c r="K119" i="6" s="1"/>
  <c r="H121" i="6"/>
  <c r="J121" i="6" s="1"/>
  <c r="K121" i="6" s="1"/>
  <c r="H123" i="6"/>
  <c r="J123" i="6" s="1"/>
  <c r="K123" i="6" s="1"/>
  <c r="H125" i="6"/>
  <c r="J125" i="6" s="1"/>
  <c r="K125" i="6" s="1"/>
  <c r="H127" i="6"/>
  <c r="J127" i="6" s="1"/>
  <c r="K127" i="6" s="1"/>
  <c r="H129" i="6"/>
  <c r="J129" i="6" s="1"/>
  <c r="K129" i="6" s="1"/>
  <c r="R129" i="6"/>
  <c r="L132" i="5"/>
  <c r="L136" i="5"/>
  <c r="L140" i="5"/>
  <c r="L144" i="5"/>
  <c r="L148" i="5"/>
  <c r="H129" i="5"/>
  <c r="D130" i="5"/>
  <c r="H130" i="5" s="1"/>
  <c r="D131" i="5"/>
  <c r="H131" i="5" s="1"/>
  <c r="D132" i="5"/>
  <c r="H132" i="5" s="1"/>
  <c r="J132" i="5" s="1"/>
  <c r="D133" i="5"/>
  <c r="H133" i="5" s="1"/>
  <c r="D134" i="5"/>
  <c r="H134" i="5" s="1"/>
  <c r="D135" i="5"/>
  <c r="H135" i="5" s="1"/>
  <c r="D136" i="5"/>
  <c r="H136" i="5" s="1"/>
  <c r="J136" i="5" s="1"/>
  <c r="D137" i="5"/>
  <c r="H137" i="5" s="1"/>
  <c r="D138" i="5"/>
  <c r="H138" i="5" s="1"/>
  <c r="D139" i="5"/>
  <c r="H139" i="5" s="1"/>
  <c r="D140" i="5"/>
  <c r="H140" i="5" s="1"/>
  <c r="D141" i="5"/>
  <c r="H141" i="5" s="1"/>
  <c r="D142" i="5"/>
  <c r="H142" i="5" s="1"/>
  <c r="D143" i="5"/>
  <c r="H143" i="5" s="1"/>
  <c r="D144" i="5"/>
  <c r="H144" i="5" s="1"/>
  <c r="J144" i="5" s="1"/>
  <c r="D145" i="5"/>
  <c r="H145" i="5" s="1"/>
  <c r="D146" i="5"/>
  <c r="H146" i="5" s="1"/>
  <c r="D147" i="5"/>
  <c r="H147" i="5" s="1"/>
  <c r="J147" i="5" s="1"/>
  <c r="D148" i="5"/>
  <c r="H148" i="5" s="1"/>
  <c r="D149" i="5"/>
  <c r="H149" i="5" s="1"/>
  <c r="D129" i="5"/>
  <c r="N129" i="5"/>
  <c r="P129" i="5" s="1"/>
  <c r="D101" i="5"/>
  <c r="D102" i="5"/>
  <c r="D103" i="5"/>
  <c r="D104" i="5"/>
  <c r="D105" i="5"/>
  <c r="D106" i="5"/>
  <c r="D107" i="5"/>
  <c r="D108" i="5"/>
  <c r="D109" i="5"/>
  <c r="D110" i="5"/>
  <c r="H110" i="5" s="1"/>
  <c r="J110" i="5" s="1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00" i="5"/>
  <c r="O100" i="5"/>
  <c r="N100" i="5"/>
  <c r="D80" i="5"/>
  <c r="D81" i="5"/>
  <c r="D82" i="5"/>
  <c r="H82" i="5" s="1"/>
  <c r="J82" i="5" s="1"/>
  <c r="D83" i="5"/>
  <c r="D84" i="5"/>
  <c r="D85" i="5"/>
  <c r="D86" i="5"/>
  <c r="D87" i="5"/>
  <c r="D88" i="5"/>
  <c r="D89" i="5"/>
  <c r="D90" i="5"/>
  <c r="H90" i="5" s="1"/>
  <c r="J90" i="5" s="1"/>
  <c r="D91" i="5"/>
  <c r="D92" i="5"/>
  <c r="D93" i="5"/>
  <c r="D94" i="5"/>
  <c r="H94" i="5" s="1"/>
  <c r="J94" i="5" s="1"/>
  <c r="D95" i="5"/>
  <c r="D96" i="5"/>
  <c r="D97" i="5"/>
  <c r="D98" i="5"/>
  <c r="H98" i="5" s="1"/>
  <c r="J98" i="5" s="1"/>
  <c r="D99" i="5"/>
  <c r="D79" i="5"/>
  <c r="O79" i="5"/>
  <c r="N79" i="5"/>
  <c r="O56" i="5"/>
  <c r="N56" i="5"/>
  <c r="D57" i="5"/>
  <c r="D58" i="5"/>
  <c r="H58" i="5" s="1"/>
  <c r="J58" i="5" s="1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56" i="5"/>
  <c r="E15" i="5"/>
  <c r="E16" i="5"/>
  <c r="E17" i="5"/>
  <c r="G17" i="5" s="1"/>
  <c r="E18" i="5"/>
  <c r="E19" i="5"/>
  <c r="E20" i="5"/>
  <c r="E21" i="5"/>
  <c r="G21" i="5" s="1"/>
  <c r="E22" i="5"/>
  <c r="E23" i="5"/>
  <c r="E24" i="5"/>
  <c r="E25" i="5"/>
  <c r="G25" i="5" s="1"/>
  <c r="E26" i="5"/>
  <c r="E27" i="5"/>
  <c r="E28" i="5"/>
  <c r="E29" i="5"/>
  <c r="G29" i="5" s="1"/>
  <c r="E30" i="5"/>
  <c r="E31" i="5"/>
  <c r="E32" i="5"/>
  <c r="E33" i="5"/>
  <c r="G33" i="5" s="1"/>
  <c r="E34" i="5"/>
  <c r="E35" i="5"/>
  <c r="E36" i="5"/>
  <c r="E37" i="5"/>
  <c r="G37" i="5" s="1"/>
  <c r="E38" i="5"/>
  <c r="E39" i="5"/>
  <c r="E40" i="5"/>
  <c r="E41" i="5"/>
  <c r="E42" i="5"/>
  <c r="E43" i="5"/>
  <c r="E44" i="5"/>
  <c r="E45" i="5"/>
  <c r="G45" i="5" s="1"/>
  <c r="E46" i="5"/>
  <c r="E47" i="5"/>
  <c r="E48" i="5"/>
  <c r="G48" i="5" s="1"/>
  <c r="E49" i="5"/>
  <c r="G49" i="5" s="1"/>
  <c r="E50" i="5"/>
  <c r="E51" i="5"/>
  <c r="E52" i="5"/>
  <c r="E53" i="5"/>
  <c r="G53" i="5" s="1"/>
  <c r="E54" i="5"/>
  <c r="E55" i="5"/>
  <c r="E57" i="5"/>
  <c r="G57" i="5" s="1"/>
  <c r="E58" i="5"/>
  <c r="E59" i="5"/>
  <c r="E60" i="5"/>
  <c r="E61" i="5"/>
  <c r="G61" i="5" s="1"/>
  <c r="E62" i="5"/>
  <c r="E63" i="5"/>
  <c r="E64" i="5"/>
  <c r="E65" i="5"/>
  <c r="G65" i="5" s="1"/>
  <c r="E66" i="5"/>
  <c r="E67" i="5"/>
  <c r="E68" i="5"/>
  <c r="E69" i="5"/>
  <c r="E70" i="5"/>
  <c r="G70" i="5" s="1"/>
  <c r="E71" i="5"/>
  <c r="E72" i="5"/>
  <c r="E73" i="5"/>
  <c r="G73" i="5" s="1"/>
  <c r="E74" i="5"/>
  <c r="G74" i="5" s="1"/>
  <c r="E75" i="5"/>
  <c r="E76" i="5"/>
  <c r="E77" i="5"/>
  <c r="G77" i="5" s="1"/>
  <c r="E78" i="5"/>
  <c r="G78" i="5" s="1"/>
  <c r="E79" i="5"/>
  <c r="E80" i="5"/>
  <c r="E81" i="5"/>
  <c r="G81" i="5" s="1"/>
  <c r="E82" i="5"/>
  <c r="G82" i="5" s="1"/>
  <c r="E83" i="5"/>
  <c r="E84" i="5"/>
  <c r="E85" i="5"/>
  <c r="G85" i="5" s="1"/>
  <c r="E86" i="5"/>
  <c r="E87" i="5"/>
  <c r="E88" i="5"/>
  <c r="E89" i="5"/>
  <c r="G89" i="5" s="1"/>
  <c r="E90" i="5"/>
  <c r="G90" i="5" s="1"/>
  <c r="E91" i="5"/>
  <c r="E92" i="5"/>
  <c r="E93" i="5"/>
  <c r="G93" i="5" s="1"/>
  <c r="E94" i="5"/>
  <c r="G94" i="5" s="1"/>
  <c r="E95" i="5"/>
  <c r="E96" i="5"/>
  <c r="E97" i="5"/>
  <c r="G97" i="5" s="1"/>
  <c r="E98" i="5"/>
  <c r="E99" i="5"/>
  <c r="E100" i="5"/>
  <c r="E101" i="5"/>
  <c r="G101" i="5" s="1"/>
  <c r="E102" i="5"/>
  <c r="G102" i="5" s="1"/>
  <c r="E103" i="5"/>
  <c r="G103" i="5" s="1"/>
  <c r="E104" i="5"/>
  <c r="E105" i="5"/>
  <c r="H105" i="5" s="1"/>
  <c r="J105" i="5" s="1"/>
  <c r="E106" i="5"/>
  <c r="G106" i="5" s="1"/>
  <c r="E107" i="5"/>
  <c r="H107" i="5" s="1"/>
  <c r="J107" i="5" s="1"/>
  <c r="E108" i="5"/>
  <c r="E109" i="5"/>
  <c r="G109" i="5" s="1"/>
  <c r="E110" i="5"/>
  <c r="G110" i="5" s="1"/>
  <c r="E111" i="5"/>
  <c r="G111" i="5" s="1"/>
  <c r="E112" i="5"/>
  <c r="E113" i="5"/>
  <c r="G113" i="5" s="1"/>
  <c r="E114" i="5"/>
  <c r="G114" i="5" s="1"/>
  <c r="E115" i="5"/>
  <c r="H115" i="5" s="1"/>
  <c r="J115" i="5" s="1"/>
  <c r="E116" i="5"/>
  <c r="E117" i="5"/>
  <c r="G117" i="5" s="1"/>
  <c r="E118" i="5"/>
  <c r="E119" i="5"/>
  <c r="G119" i="5" s="1"/>
  <c r="E120" i="5"/>
  <c r="E121" i="5"/>
  <c r="G121" i="5" s="1"/>
  <c r="E122" i="5"/>
  <c r="H122" i="5" s="1"/>
  <c r="J122" i="5" s="1"/>
  <c r="E123" i="5"/>
  <c r="G123" i="5" s="1"/>
  <c r="E124" i="5"/>
  <c r="E125" i="5"/>
  <c r="G125" i="5" s="1"/>
  <c r="E126" i="5"/>
  <c r="G126" i="5" s="1"/>
  <c r="E127" i="5"/>
  <c r="H127" i="5" s="1"/>
  <c r="J127" i="5" s="1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D15" i="5"/>
  <c r="H15" i="5" s="1"/>
  <c r="D16" i="5"/>
  <c r="D17" i="5"/>
  <c r="D18" i="5"/>
  <c r="D19" i="5"/>
  <c r="D20" i="5"/>
  <c r="D21" i="5"/>
  <c r="D22" i="5"/>
  <c r="H22" i="5" s="1"/>
  <c r="J22" i="5" s="1"/>
  <c r="D23" i="5"/>
  <c r="D24" i="5"/>
  <c r="D25" i="5"/>
  <c r="D26" i="5"/>
  <c r="D27" i="5"/>
  <c r="D28" i="5"/>
  <c r="D29" i="5"/>
  <c r="D30" i="5"/>
  <c r="H30" i="5" s="1"/>
  <c r="J30" i="5" s="1"/>
  <c r="D31" i="5"/>
  <c r="D32" i="5"/>
  <c r="D33" i="5"/>
  <c r="D34" i="5"/>
  <c r="H34" i="5" s="1"/>
  <c r="J34" i="5" s="1"/>
  <c r="D35" i="5"/>
  <c r="D36" i="5"/>
  <c r="D37" i="5"/>
  <c r="D38" i="5"/>
  <c r="D39" i="5"/>
  <c r="D40" i="5"/>
  <c r="D41" i="5"/>
  <c r="D42" i="5"/>
  <c r="D43" i="5"/>
  <c r="D44" i="5"/>
  <c r="D45" i="5"/>
  <c r="D46" i="5"/>
  <c r="H46" i="5" s="1"/>
  <c r="J46" i="5" s="1"/>
  <c r="D47" i="5"/>
  <c r="D48" i="5"/>
  <c r="D49" i="5"/>
  <c r="D50" i="5"/>
  <c r="D51" i="5"/>
  <c r="D52" i="5"/>
  <c r="D53" i="5"/>
  <c r="D54" i="5"/>
  <c r="H54" i="5" s="1"/>
  <c r="J54" i="5" s="1"/>
  <c r="D55" i="5"/>
  <c r="H55" i="5" s="1"/>
  <c r="J55" i="5" s="1"/>
  <c r="H106" i="5"/>
  <c r="J106" i="5" s="1"/>
  <c r="G128" i="5"/>
  <c r="H128" i="5"/>
  <c r="J128" i="5" s="1"/>
  <c r="G127" i="5"/>
  <c r="G124" i="5"/>
  <c r="H124" i="5"/>
  <c r="J124" i="5" s="1"/>
  <c r="G122" i="5"/>
  <c r="G120" i="5"/>
  <c r="H120" i="5"/>
  <c r="J120" i="5" s="1"/>
  <c r="G118" i="5"/>
  <c r="G116" i="5"/>
  <c r="H116" i="5"/>
  <c r="J116" i="5" s="1"/>
  <c r="G112" i="5"/>
  <c r="H112" i="5"/>
  <c r="J112" i="5" s="1"/>
  <c r="H111" i="5"/>
  <c r="J111" i="5" s="1"/>
  <c r="G108" i="5"/>
  <c r="H108" i="5"/>
  <c r="J108" i="5" s="1"/>
  <c r="G107" i="5"/>
  <c r="G104" i="5"/>
  <c r="H104" i="5"/>
  <c r="J104" i="5" s="1"/>
  <c r="G100" i="5"/>
  <c r="G99" i="5"/>
  <c r="H99" i="5"/>
  <c r="J99" i="5" s="1"/>
  <c r="G98" i="5"/>
  <c r="G96" i="5"/>
  <c r="H96" i="5"/>
  <c r="J96" i="5" s="1"/>
  <c r="G95" i="5"/>
  <c r="H95" i="5"/>
  <c r="J95" i="5" s="1"/>
  <c r="G92" i="5"/>
  <c r="G91" i="5"/>
  <c r="H91" i="5"/>
  <c r="J91" i="5" s="1"/>
  <c r="G88" i="5"/>
  <c r="H88" i="5"/>
  <c r="J88" i="5" s="1"/>
  <c r="G87" i="5"/>
  <c r="H87" i="5"/>
  <c r="J87" i="5" s="1"/>
  <c r="G86" i="5"/>
  <c r="G84" i="5"/>
  <c r="H84" i="5"/>
  <c r="J84" i="5" s="1"/>
  <c r="G83" i="5"/>
  <c r="H83" i="5"/>
  <c r="J83" i="5" s="1"/>
  <c r="G80" i="5"/>
  <c r="G79" i="5"/>
  <c r="J79" i="5"/>
  <c r="H77" i="5"/>
  <c r="J77" i="5" s="1"/>
  <c r="G76" i="5"/>
  <c r="H76" i="5"/>
  <c r="J76" i="5" s="1"/>
  <c r="G75" i="5"/>
  <c r="H74" i="5"/>
  <c r="J74" i="5" s="1"/>
  <c r="G72" i="5"/>
  <c r="H72" i="5"/>
  <c r="J72" i="5" s="1"/>
  <c r="K72" i="5" s="1"/>
  <c r="G71" i="5"/>
  <c r="H71" i="5"/>
  <c r="J71" i="5" s="1"/>
  <c r="G69" i="5"/>
  <c r="H69" i="5"/>
  <c r="J69" i="5" s="1"/>
  <c r="K69" i="5" s="1"/>
  <c r="H68" i="5"/>
  <c r="J68" i="5" s="1"/>
  <c r="G68" i="5"/>
  <c r="G67" i="5"/>
  <c r="G66" i="5"/>
  <c r="G64" i="5"/>
  <c r="H64" i="5"/>
  <c r="J64" i="5" s="1"/>
  <c r="G63" i="5"/>
  <c r="G60" i="5"/>
  <c r="H59" i="5"/>
  <c r="J59" i="5" s="1"/>
  <c r="G58" i="5"/>
  <c r="G56" i="5"/>
  <c r="G54" i="5"/>
  <c r="G52" i="5"/>
  <c r="H52" i="5"/>
  <c r="J52" i="5" s="1"/>
  <c r="G51" i="5"/>
  <c r="G50" i="5"/>
  <c r="H49" i="5"/>
  <c r="J49" i="5" s="1"/>
  <c r="G47" i="5"/>
  <c r="H47" i="5"/>
  <c r="J47" i="5" s="1"/>
  <c r="K47" i="5" s="1"/>
  <c r="G46" i="5"/>
  <c r="G44" i="5"/>
  <c r="H44" i="5"/>
  <c r="J44" i="5" s="1"/>
  <c r="G43" i="5"/>
  <c r="G42" i="5"/>
  <c r="G41" i="5"/>
  <c r="G40" i="5"/>
  <c r="G39" i="5"/>
  <c r="G38" i="5"/>
  <c r="H38" i="5"/>
  <c r="J38" i="5" s="1"/>
  <c r="G36" i="5"/>
  <c r="G35" i="5"/>
  <c r="G34" i="5"/>
  <c r="G32" i="5"/>
  <c r="G31" i="5"/>
  <c r="G30" i="5"/>
  <c r="G28" i="5"/>
  <c r="H28" i="5"/>
  <c r="J28" i="5" s="1"/>
  <c r="G27" i="5"/>
  <c r="G26" i="5"/>
  <c r="G24" i="5"/>
  <c r="G23" i="5"/>
  <c r="G22" i="5"/>
  <c r="G20" i="5"/>
  <c r="H20" i="5"/>
  <c r="J20" i="5" s="1"/>
  <c r="K20" i="5" s="1"/>
  <c r="G19" i="5"/>
  <c r="G18" i="5"/>
  <c r="G16" i="5"/>
  <c r="G15" i="5"/>
  <c r="E14" i="5"/>
  <c r="G14" i="5" s="1"/>
  <c r="D14" i="5"/>
  <c r="E13" i="5"/>
  <c r="G13" i="5" s="1"/>
  <c r="D13" i="5"/>
  <c r="E12" i="5"/>
  <c r="G12" i="5" s="1"/>
  <c r="D12" i="5"/>
  <c r="H12" i="5" s="1"/>
  <c r="J12" i="5" s="1"/>
  <c r="E11" i="5"/>
  <c r="G11" i="5" s="1"/>
  <c r="D11" i="5"/>
  <c r="E10" i="5"/>
  <c r="G10" i="5" s="1"/>
  <c r="D10" i="5"/>
  <c r="H10" i="5" s="1"/>
  <c r="J10" i="5" s="1"/>
  <c r="E9" i="5"/>
  <c r="G9" i="5" s="1"/>
  <c r="D9" i="5"/>
  <c r="E8" i="5"/>
  <c r="G8" i="5" s="1"/>
  <c r="D8" i="5"/>
  <c r="E7" i="5"/>
  <c r="G7" i="5" s="1"/>
  <c r="D7" i="5"/>
  <c r="H7" i="5" s="1"/>
  <c r="J7" i="5" s="1"/>
  <c r="K7" i="5" s="1"/>
  <c r="G6" i="5"/>
  <c r="E6" i="5"/>
  <c r="D6" i="5"/>
  <c r="E5" i="5"/>
  <c r="G5" i="5" s="1"/>
  <c r="D5" i="5"/>
  <c r="H5" i="5" s="1"/>
  <c r="J5" i="5" s="1"/>
  <c r="E4" i="5"/>
  <c r="D4" i="5"/>
  <c r="U3" i="5"/>
  <c r="U6" i="5" s="1"/>
  <c r="E3" i="5"/>
  <c r="G3" i="5" s="1"/>
  <c r="D3" i="5"/>
  <c r="E2" i="5"/>
  <c r="G2" i="5" s="1"/>
  <c r="D2" i="5"/>
  <c r="K85" i="6" l="1"/>
  <c r="K97" i="6"/>
  <c r="K81" i="6"/>
  <c r="K82" i="6"/>
  <c r="K6" i="6"/>
  <c r="K88" i="6"/>
  <c r="K23" i="6"/>
  <c r="K80" i="6"/>
  <c r="K15" i="6"/>
  <c r="K21" i="6"/>
  <c r="K96" i="6"/>
  <c r="K70" i="6"/>
  <c r="K62" i="6"/>
  <c r="K64" i="6"/>
  <c r="K60" i="6"/>
  <c r="K66" i="6"/>
  <c r="K68" i="6"/>
  <c r="L147" i="5"/>
  <c r="L143" i="5"/>
  <c r="L139" i="5"/>
  <c r="L135" i="5"/>
  <c r="L131" i="5"/>
  <c r="L129" i="5"/>
  <c r="L146" i="5"/>
  <c r="L142" i="5"/>
  <c r="L138" i="5"/>
  <c r="L134" i="5"/>
  <c r="L130" i="5"/>
  <c r="L149" i="5"/>
  <c r="L145" i="5"/>
  <c r="L141" i="5"/>
  <c r="L137" i="5"/>
  <c r="L133" i="5"/>
  <c r="L82" i="5"/>
  <c r="L97" i="5"/>
  <c r="L93" i="5"/>
  <c r="L89" i="5"/>
  <c r="L85" i="5"/>
  <c r="L81" i="5"/>
  <c r="L79" i="5"/>
  <c r="L96" i="5"/>
  <c r="L92" i="5"/>
  <c r="L88" i="5"/>
  <c r="L84" i="5"/>
  <c r="L80" i="5"/>
  <c r="L99" i="5"/>
  <c r="L95" i="5"/>
  <c r="L91" i="5"/>
  <c r="L87" i="5"/>
  <c r="L83" i="5"/>
  <c r="L98" i="5"/>
  <c r="L94" i="5"/>
  <c r="L90" i="5"/>
  <c r="L86" i="5"/>
  <c r="K10" i="5"/>
  <c r="K5" i="5"/>
  <c r="K79" i="5"/>
  <c r="K87" i="5"/>
  <c r="K99" i="5"/>
  <c r="H45" i="5"/>
  <c r="J45" i="5" s="1"/>
  <c r="H126" i="5"/>
  <c r="J126" i="5" s="1"/>
  <c r="H48" i="5"/>
  <c r="J48" i="5" s="1"/>
  <c r="H53" i="5"/>
  <c r="J53" i="5" s="1"/>
  <c r="G105" i="5"/>
  <c r="K74" i="5"/>
  <c r="H3" i="5"/>
  <c r="J3" i="5" s="1"/>
  <c r="K3" i="5" s="1"/>
  <c r="H8" i="5"/>
  <c r="J8" i="5" s="1"/>
  <c r="K8" i="5" s="1"/>
  <c r="H57" i="5"/>
  <c r="J57" i="5" s="1"/>
  <c r="K71" i="5"/>
  <c r="J143" i="5"/>
  <c r="J135" i="5"/>
  <c r="J131" i="5"/>
  <c r="K144" i="5"/>
  <c r="J149" i="5"/>
  <c r="J141" i="5"/>
  <c r="K141" i="5" s="1"/>
  <c r="J133" i="5"/>
  <c r="K133" i="5" s="1"/>
  <c r="J142" i="5"/>
  <c r="K142" i="5" s="1"/>
  <c r="J146" i="5"/>
  <c r="J138" i="5"/>
  <c r="K138" i="5" s="1"/>
  <c r="J134" i="5"/>
  <c r="K134" i="5" s="1"/>
  <c r="J130" i="5"/>
  <c r="K130" i="5" s="1"/>
  <c r="H103" i="5"/>
  <c r="J103" i="5" s="1"/>
  <c r="H123" i="5"/>
  <c r="J123" i="5" s="1"/>
  <c r="K123" i="5" s="1"/>
  <c r="G115" i="5"/>
  <c r="H119" i="5"/>
  <c r="J119" i="5" s="1"/>
  <c r="K135" i="5"/>
  <c r="J139" i="5"/>
  <c r="K139" i="5" s="1"/>
  <c r="K147" i="5"/>
  <c r="K104" i="5"/>
  <c r="K136" i="5"/>
  <c r="H102" i="5"/>
  <c r="J102" i="5" s="1"/>
  <c r="K102" i="5" s="1"/>
  <c r="P100" i="5"/>
  <c r="H117" i="5"/>
  <c r="J117" i="5" s="1"/>
  <c r="K117" i="5" s="1"/>
  <c r="H85" i="5"/>
  <c r="J85" i="5" s="1"/>
  <c r="H113" i="5"/>
  <c r="J113" i="5" s="1"/>
  <c r="P79" i="5"/>
  <c r="K57" i="5"/>
  <c r="P56" i="5"/>
  <c r="K44" i="5"/>
  <c r="K45" i="5"/>
  <c r="K124" i="5"/>
  <c r="K28" i="5"/>
  <c r="K88" i="5"/>
  <c r="K91" i="5"/>
  <c r="K96" i="5"/>
  <c r="K105" i="5"/>
  <c r="K116" i="5"/>
  <c r="K132" i="5"/>
  <c r="K110" i="5"/>
  <c r="K85" i="5"/>
  <c r="K113" i="5"/>
  <c r="H62" i="5"/>
  <c r="J62" i="5" s="1"/>
  <c r="H66" i="5"/>
  <c r="J66" i="5" s="1"/>
  <c r="K66" i="5" s="1"/>
  <c r="H4" i="5"/>
  <c r="J4" i="5" s="1"/>
  <c r="G4" i="5"/>
  <c r="H26" i="5"/>
  <c r="J26" i="5" s="1"/>
  <c r="K26" i="5" s="1"/>
  <c r="H36" i="5"/>
  <c r="J36" i="5" s="1"/>
  <c r="K36" i="5" s="1"/>
  <c r="G59" i="5"/>
  <c r="K59" i="5" s="1"/>
  <c r="G62" i="5"/>
  <c r="H109" i="5"/>
  <c r="J109" i="5" s="1"/>
  <c r="K109" i="5" s="1"/>
  <c r="K120" i="5"/>
  <c r="J15" i="5"/>
  <c r="K15" i="5" s="1"/>
  <c r="H18" i="5"/>
  <c r="J18" i="5" s="1"/>
  <c r="K49" i="5"/>
  <c r="G55" i="5"/>
  <c r="K55" i="5" s="1"/>
  <c r="K112" i="5"/>
  <c r="H42" i="5"/>
  <c r="J42" i="5" s="1"/>
  <c r="H51" i="5"/>
  <c r="J51" i="5" s="1"/>
  <c r="K51" i="5" s="1"/>
  <c r="K53" i="5"/>
  <c r="H75" i="5"/>
  <c r="J75" i="5" s="1"/>
  <c r="K75" i="5" s="1"/>
  <c r="H80" i="5"/>
  <c r="J80" i="5" s="1"/>
  <c r="K80" i="5" s="1"/>
  <c r="K82" i="5"/>
  <c r="H92" i="5"/>
  <c r="J92" i="5" s="1"/>
  <c r="K92" i="5" s="1"/>
  <c r="K95" i="5"/>
  <c r="H100" i="5"/>
  <c r="J100" i="5" s="1"/>
  <c r="K100" i="5" s="1"/>
  <c r="K103" i="5"/>
  <c r="K128" i="5"/>
  <c r="K76" i="5"/>
  <c r="K84" i="5"/>
  <c r="K90" i="5"/>
  <c r="K94" i="5"/>
  <c r="K98" i="5"/>
  <c r="K111" i="5"/>
  <c r="K115" i="5"/>
  <c r="K119" i="5"/>
  <c r="K127" i="5"/>
  <c r="H2" i="5"/>
  <c r="J2" i="5" s="1"/>
  <c r="K2" i="5" s="1"/>
  <c r="H9" i="5"/>
  <c r="J9" i="5" s="1"/>
  <c r="K9" i="5" s="1"/>
  <c r="H14" i="5"/>
  <c r="J14" i="5" s="1"/>
  <c r="K14" i="5" s="1"/>
  <c r="H16" i="5"/>
  <c r="J16" i="5" s="1"/>
  <c r="K16" i="5" s="1"/>
  <c r="H19" i="5"/>
  <c r="J19" i="5" s="1"/>
  <c r="K19" i="5" s="1"/>
  <c r="H24" i="5"/>
  <c r="J24" i="5" s="1"/>
  <c r="K24" i="5" s="1"/>
  <c r="H27" i="5"/>
  <c r="J27" i="5" s="1"/>
  <c r="K27" i="5" s="1"/>
  <c r="H32" i="5"/>
  <c r="J32" i="5" s="1"/>
  <c r="K32" i="5" s="1"/>
  <c r="H35" i="5"/>
  <c r="J35" i="5" s="1"/>
  <c r="K35" i="5" s="1"/>
  <c r="H40" i="5"/>
  <c r="J40" i="5" s="1"/>
  <c r="K40" i="5" s="1"/>
  <c r="H43" i="5"/>
  <c r="J43" i="5" s="1"/>
  <c r="K43" i="5" s="1"/>
  <c r="H50" i="5"/>
  <c r="J50" i="5" s="1"/>
  <c r="K50" i="5" s="1"/>
  <c r="J56" i="5"/>
  <c r="K56" i="5" s="1"/>
  <c r="H60" i="5"/>
  <c r="J60" i="5" s="1"/>
  <c r="K60" i="5" s="1"/>
  <c r="H70" i="5"/>
  <c r="J70" i="5" s="1"/>
  <c r="K70" i="5" s="1"/>
  <c r="H73" i="5"/>
  <c r="J73" i="5" s="1"/>
  <c r="K73" i="5" s="1"/>
  <c r="H78" i="5"/>
  <c r="J78" i="5" s="1"/>
  <c r="K78" i="5" s="1"/>
  <c r="H81" i="5"/>
  <c r="J81" i="5" s="1"/>
  <c r="K81" i="5" s="1"/>
  <c r="H86" i="5"/>
  <c r="J86" i="5" s="1"/>
  <c r="K86" i="5" s="1"/>
  <c r="H89" i="5"/>
  <c r="J89" i="5" s="1"/>
  <c r="K89" i="5" s="1"/>
  <c r="H93" i="5"/>
  <c r="J93" i="5" s="1"/>
  <c r="K93" i="5" s="1"/>
  <c r="H97" i="5"/>
  <c r="J97" i="5" s="1"/>
  <c r="K97" i="5" s="1"/>
  <c r="H101" i="5"/>
  <c r="J101" i="5" s="1"/>
  <c r="K101" i="5" s="1"/>
  <c r="H114" i="5"/>
  <c r="J114" i="5" s="1"/>
  <c r="K114" i="5" s="1"/>
  <c r="H118" i="5"/>
  <c r="J118" i="5" s="1"/>
  <c r="K118" i="5" s="1"/>
  <c r="K122" i="5"/>
  <c r="K126" i="5"/>
  <c r="K143" i="5"/>
  <c r="H121" i="5"/>
  <c r="J121" i="5" s="1"/>
  <c r="K121" i="5" s="1"/>
  <c r="H125" i="5"/>
  <c r="J125" i="5" s="1"/>
  <c r="K125" i="5" s="1"/>
  <c r="J129" i="5"/>
  <c r="K129" i="5" s="1"/>
  <c r="J137" i="5"/>
  <c r="K137" i="5" s="1"/>
  <c r="J140" i="5"/>
  <c r="K140" i="5" s="1"/>
  <c r="J145" i="5"/>
  <c r="K145" i="5" s="1"/>
  <c r="J148" i="5"/>
  <c r="K148" i="5" s="1"/>
  <c r="U7" i="5"/>
  <c r="H17" i="5"/>
  <c r="J17" i="5" s="1"/>
  <c r="K17" i="5" s="1"/>
  <c r="H25" i="5"/>
  <c r="J25" i="5" s="1"/>
  <c r="K25" i="5" s="1"/>
  <c r="H33" i="5"/>
  <c r="J33" i="5" s="1"/>
  <c r="K33" i="5" s="1"/>
  <c r="H41" i="5"/>
  <c r="J41" i="5" s="1"/>
  <c r="K41" i="5" s="1"/>
  <c r="H6" i="5"/>
  <c r="J6" i="5" s="1"/>
  <c r="K6" i="5" s="1"/>
  <c r="H11" i="5"/>
  <c r="J11" i="5" s="1"/>
  <c r="K11" i="5" s="1"/>
  <c r="H21" i="5"/>
  <c r="J21" i="5" s="1"/>
  <c r="K21" i="5" s="1"/>
  <c r="H29" i="5"/>
  <c r="J29" i="5" s="1"/>
  <c r="K29" i="5" s="1"/>
  <c r="H37" i="5"/>
  <c r="J37" i="5" s="1"/>
  <c r="K37" i="5" s="1"/>
  <c r="H13" i="5"/>
  <c r="J13" i="5" s="1"/>
  <c r="K13" i="5" s="1"/>
  <c r="H23" i="5"/>
  <c r="J23" i="5" s="1"/>
  <c r="K23" i="5" s="1"/>
  <c r="H31" i="5"/>
  <c r="J31" i="5" s="1"/>
  <c r="K31" i="5" s="1"/>
  <c r="H39" i="5"/>
  <c r="J39" i="5" s="1"/>
  <c r="K39" i="5" s="1"/>
  <c r="K18" i="5"/>
  <c r="K34" i="5"/>
  <c r="K42" i="5"/>
  <c r="K48" i="5"/>
  <c r="K52" i="5"/>
  <c r="K12" i="5"/>
  <c r="K22" i="5"/>
  <c r="K30" i="5"/>
  <c r="K38" i="5"/>
  <c r="K46" i="5"/>
  <c r="K54" i="5"/>
  <c r="K58" i="5"/>
  <c r="H61" i="5"/>
  <c r="J61" i="5" s="1"/>
  <c r="K61" i="5" s="1"/>
  <c r="H63" i="5"/>
  <c r="J63" i="5" s="1"/>
  <c r="K63" i="5" s="1"/>
  <c r="H65" i="5"/>
  <c r="J65" i="5" s="1"/>
  <c r="K65" i="5" s="1"/>
  <c r="H67" i="5"/>
  <c r="J67" i="5" s="1"/>
  <c r="K67" i="5" s="1"/>
  <c r="K77" i="5"/>
  <c r="K83" i="5"/>
  <c r="K146" i="5"/>
  <c r="K68" i="5"/>
  <c r="K106" i="5"/>
  <c r="K64" i="5"/>
  <c r="K107" i="5"/>
  <c r="K108" i="5"/>
  <c r="K131" i="5" l="1"/>
  <c r="K149" i="5"/>
  <c r="K62" i="5"/>
  <c r="K4" i="5"/>
</calcChain>
</file>

<file path=xl/sharedStrings.xml><?xml version="1.0" encoding="utf-8"?>
<sst xmlns="http://schemas.openxmlformats.org/spreadsheetml/2006/main" count="77" uniqueCount="28">
  <si>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</si>
  <si>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</si>
  <si>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</si>
  <si>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</si>
  <si>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</si>
  <si>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</si>
  <si>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</si>
  <si>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</si>
  <si>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</si>
  <si>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</si>
  <si>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</si>
  <si>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</si>
  <si>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</si>
  <si>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</si>
  <si>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</si>
  <si>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</si>
  <si>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</si>
  <si>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</si>
  <si>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</si>
  <si>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</si>
  <si>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</si>
  <si>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</si>
  <si>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</si>
  <si>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</si>
  <si>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</si>
  <si>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Return A</t>
  </si>
  <si>
    <t>Return B</t>
  </si>
  <si>
    <t>Return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</si>
</sst>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4491884942953555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Case'!$G$2:$G$1529</c:f>
              <c:numCache>
                <c:formatCode>General</c:formatCode>
                <c:ptCount val="1528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  <c:pt idx="54">
                  <c:v>15197500</c:v>
                </c:pt>
                <c:pt idx="55">
                  <c:v>15205098.75</c:v>
                </c:pt>
                <c:pt idx="56">
                  <c:v>15212697.499999998</c:v>
                </c:pt>
                <c:pt idx="57">
                  <c:v>15220296.25</c:v>
                </c:pt>
                <c:pt idx="58">
                  <c:v>15227895</c:v>
                </c:pt>
                <c:pt idx="59">
                  <c:v>15235493.75</c:v>
                </c:pt>
                <c:pt idx="60">
                  <c:v>15243092.499999998</c:v>
                </c:pt>
                <c:pt idx="61">
                  <c:v>15250691.25</c:v>
                </c:pt>
                <c:pt idx="62">
                  <c:v>15258290</c:v>
                </c:pt>
                <c:pt idx="63">
                  <c:v>15265888.75</c:v>
                </c:pt>
                <c:pt idx="64">
                  <c:v>15273487.499999998</c:v>
                </c:pt>
                <c:pt idx="65">
                  <c:v>15281086.25</c:v>
                </c:pt>
                <c:pt idx="66">
                  <c:v>15288685</c:v>
                </c:pt>
                <c:pt idx="67">
                  <c:v>15296283.75</c:v>
                </c:pt>
                <c:pt idx="68">
                  <c:v>15303882.499999998</c:v>
                </c:pt>
                <c:pt idx="69">
                  <c:v>15311481.250000002</c:v>
                </c:pt>
                <c:pt idx="70">
                  <c:v>15319080</c:v>
                </c:pt>
                <c:pt idx="71">
                  <c:v>15326678.75</c:v>
                </c:pt>
                <c:pt idx="72">
                  <c:v>15334277.499999998</c:v>
                </c:pt>
                <c:pt idx="73">
                  <c:v>15341876.250000002</c:v>
                </c:pt>
                <c:pt idx="74">
                  <c:v>15349475</c:v>
                </c:pt>
                <c:pt idx="75">
                  <c:v>15357073.75</c:v>
                </c:pt>
                <c:pt idx="76">
                  <c:v>15364672.499999998</c:v>
                </c:pt>
                <c:pt idx="77">
                  <c:v>15197500</c:v>
                </c:pt>
                <c:pt idx="78">
                  <c:v>15205098.75</c:v>
                </c:pt>
                <c:pt idx="79">
                  <c:v>15212697.499999998</c:v>
                </c:pt>
                <c:pt idx="80">
                  <c:v>15220296.25</c:v>
                </c:pt>
                <c:pt idx="81">
                  <c:v>15227895</c:v>
                </c:pt>
                <c:pt idx="82">
                  <c:v>15235493.75</c:v>
                </c:pt>
                <c:pt idx="83">
                  <c:v>15243092.499999998</c:v>
                </c:pt>
                <c:pt idx="84">
                  <c:v>15250691.25</c:v>
                </c:pt>
                <c:pt idx="85">
                  <c:v>15258290</c:v>
                </c:pt>
                <c:pt idx="86">
                  <c:v>15265888.75</c:v>
                </c:pt>
                <c:pt idx="87">
                  <c:v>15273487.499999998</c:v>
                </c:pt>
                <c:pt idx="88">
                  <c:v>15281086.25</c:v>
                </c:pt>
                <c:pt idx="89">
                  <c:v>15288685</c:v>
                </c:pt>
                <c:pt idx="90">
                  <c:v>15296283.75</c:v>
                </c:pt>
                <c:pt idx="91">
                  <c:v>15303882.499999998</c:v>
                </c:pt>
                <c:pt idx="92">
                  <c:v>15311481.250000002</c:v>
                </c:pt>
                <c:pt idx="93">
                  <c:v>15319080</c:v>
                </c:pt>
                <c:pt idx="94">
                  <c:v>15326678.75</c:v>
                </c:pt>
                <c:pt idx="95">
                  <c:v>15334277.499999998</c:v>
                </c:pt>
                <c:pt idx="96">
                  <c:v>15341876.250000002</c:v>
                </c:pt>
                <c:pt idx="97">
                  <c:v>15349475</c:v>
                </c:pt>
                <c:pt idx="98">
                  <c:v>15197500</c:v>
                </c:pt>
                <c:pt idx="99">
                  <c:v>15205098.75</c:v>
                </c:pt>
                <c:pt idx="100">
                  <c:v>15212697.499999998</c:v>
                </c:pt>
                <c:pt idx="101">
                  <c:v>15220296.25</c:v>
                </c:pt>
                <c:pt idx="102">
                  <c:v>15227895</c:v>
                </c:pt>
                <c:pt idx="103">
                  <c:v>15235493.75</c:v>
                </c:pt>
                <c:pt idx="104">
                  <c:v>15243092.499999998</c:v>
                </c:pt>
                <c:pt idx="105">
                  <c:v>15250691.25</c:v>
                </c:pt>
                <c:pt idx="106">
                  <c:v>15258290</c:v>
                </c:pt>
                <c:pt idx="107">
                  <c:v>15265888.75</c:v>
                </c:pt>
                <c:pt idx="108">
                  <c:v>15273487.499999998</c:v>
                </c:pt>
                <c:pt idx="109">
                  <c:v>15281086.25</c:v>
                </c:pt>
                <c:pt idx="110">
                  <c:v>15288685</c:v>
                </c:pt>
                <c:pt idx="111">
                  <c:v>15296283.75</c:v>
                </c:pt>
                <c:pt idx="112">
                  <c:v>15303882.499999998</c:v>
                </c:pt>
                <c:pt idx="113">
                  <c:v>15311481.250000002</c:v>
                </c:pt>
                <c:pt idx="114">
                  <c:v>15319080</c:v>
                </c:pt>
                <c:pt idx="115">
                  <c:v>15326678.75</c:v>
                </c:pt>
                <c:pt idx="116">
                  <c:v>15334277.499999998</c:v>
                </c:pt>
                <c:pt idx="117">
                  <c:v>15341876.250000002</c:v>
                </c:pt>
                <c:pt idx="118">
                  <c:v>15349475</c:v>
                </c:pt>
                <c:pt idx="119">
                  <c:v>15357073.75</c:v>
                </c:pt>
                <c:pt idx="120">
                  <c:v>15364672.499999998</c:v>
                </c:pt>
                <c:pt idx="121">
                  <c:v>15372271.250000002</c:v>
                </c:pt>
                <c:pt idx="122">
                  <c:v>15379870</c:v>
                </c:pt>
                <c:pt idx="123">
                  <c:v>15387468.75</c:v>
                </c:pt>
                <c:pt idx="124">
                  <c:v>15395067.499999998</c:v>
                </c:pt>
                <c:pt idx="125">
                  <c:v>15402666.250000002</c:v>
                </c:pt>
                <c:pt idx="126">
                  <c:v>15410265</c:v>
                </c:pt>
                <c:pt idx="127">
                  <c:v>3483461.7700178958</c:v>
                </c:pt>
                <c:pt idx="128">
                  <c:v>3485203.5009029047</c:v>
                </c:pt>
                <c:pt idx="129">
                  <c:v>3486945.2317879135</c:v>
                </c:pt>
                <c:pt idx="130">
                  <c:v>3488686.9626729228</c:v>
                </c:pt>
                <c:pt idx="131">
                  <c:v>3490428.6935579316</c:v>
                </c:pt>
                <c:pt idx="132">
                  <c:v>3492170.4244429404</c:v>
                </c:pt>
                <c:pt idx="133">
                  <c:v>3493912.1553279492</c:v>
                </c:pt>
                <c:pt idx="134">
                  <c:v>3495653.8862129585</c:v>
                </c:pt>
                <c:pt idx="135">
                  <c:v>3497395.6170979673</c:v>
                </c:pt>
                <c:pt idx="136">
                  <c:v>3499137.3479829761</c:v>
                </c:pt>
                <c:pt idx="137">
                  <c:v>3500879.0788679849</c:v>
                </c:pt>
                <c:pt idx="138">
                  <c:v>3502620.8097529947</c:v>
                </c:pt>
                <c:pt idx="139">
                  <c:v>3504362.540638003</c:v>
                </c:pt>
                <c:pt idx="140">
                  <c:v>3506104.2715230118</c:v>
                </c:pt>
                <c:pt idx="141">
                  <c:v>3507846.0024080207</c:v>
                </c:pt>
                <c:pt idx="142">
                  <c:v>3509587.7332930304</c:v>
                </c:pt>
                <c:pt idx="143">
                  <c:v>3511329.4641780392</c:v>
                </c:pt>
                <c:pt idx="144">
                  <c:v>3513071.1950630476</c:v>
                </c:pt>
                <c:pt idx="145">
                  <c:v>3514812.9259480564</c:v>
                </c:pt>
                <c:pt idx="146">
                  <c:v>3516554.6568330661</c:v>
                </c:pt>
                <c:pt idx="147">
                  <c:v>3518296.387718075</c:v>
                </c:pt>
                <c:pt idx="148">
                  <c:v>3520039.1291030878</c:v>
                </c:pt>
                <c:pt idx="149">
                  <c:v>3521781.8714880967</c:v>
                </c:pt>
                <c:pt idx="150">
                  <c:v>3523524.6148731061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C20-A6D0-616E9AA076F6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Case'!$J$2:$J$152</c:f>
              <c:numCache>
                <c:formatCode>General</c:formatCode>
                <c:ptCount val="151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  <c:pt idx="54">
                  <c:v>15197500</c:v>
                </c:pt>
                <c:pt idx="55">
                  <c:v>14813864.645191634</c:v>
                </c:pt>
                <c:pt idx="56">
                  <c:v>15189409.721053081</c:v>
                </c:pt>
                <c:pt idx="57">
                  <c:v>15485483.143321002</c:v>
                </c:pt>
                <c:pt idx="58">
                  <c:v>14898322.821992643</c:v>
                </c:pt>
                <c:pt idx="59">
                  <c:v>12380582.818246074</c:v>
                </c:pt>
                <c:pt idx="60">
                  <c:v>12853044.544831328</c:v>
                </c:pt>
                <c:pt idx="61">
                  <c:v>14572500.510729544</c:v>
                </c:pt>
                <c:pt idx="62">
                  <c:v>14331009.576982757</c:v>
                </c:pt>
                <c:pt idx="63">
                  <c:v>14636774.664323065</c:v>
                </c:pt>
                <c:pt idx="64">
                  <c:v>14895373.648311121</c:v>
                </c:pt>
                <c:pt idx="65">
                  <c:v>14049768.925052609</c:v>
                </c:pt>
                <c:pt idx="66">
                  <c:v>12008212.731862338</c:v>
                </c:pt>
                <c:pt idx="67">
                  <c:v>11914681.218220564</c:v>
                </c:pt>
                <c:pt idx="68">
                  <c:v>13883536.031981381</c:v>
                </c:pt>
                <c:pt idx="69">
                  <c:v>15240523.724172564</c:v>
                </c:pt>
                <c:pt idx="70">
                  <c:v>12883019.249622688</c:v>
                </c:pt>
                <c:pt idx="71">
                  <c:v>17837553.016681544</c:v>
                </c:pt>
                <c:pt idx="72">
                  <c:v>27084202.188795358</c:v>
                </c:pt>
                <c:pt idx="73">
                  <c:v>29827097.986336973</c:v>
                </c:pt>
                <c:pt idx="74">
                  <c:v>29463492.072678186</c:v>
                </c:pt>
                <c:pt idx="75">
                  <c:v>28854363.977185763</c:v>
                </c:pt>
                <c:pt idx="76">
                  <c:v>29399836.247316286</c:v>
                </c:pt>
                <c:pt idx="77">
                  <c:v>15197500</c:v>
                </c:pt>
                <c:pt idx="78">
                  <c:v>18081557.489985511</c:v>
                </c:pt>
                <c:pt idx="79">
                  <c:v>19196656.556652404</c:v>
                </c:pt>
                <c:pt idx="80">
                  <c:v>18624532.650252182</c:v>
                </c:pt>
                <c:pt idx="81">
                  <c:v>18202751.152345657</c:v>
                </c:pt>
                <c:pt idx="82">
                  <c:v>12623589.793492498</c:v>
                </c:pt>
                <c:pt idx="83">
                  <c:v>14420523.44515891</c:v>
                </c:pt>
                <c:pt idx="84">
                  <c:v>13374079.827454679</c:v>
                </c:pt>
                <c:pt idx="85">
                  <c:v>15366670.360033993</c:v>
                </c:pt>
                <c:pt idx="86">
                  <c:v>16640581.830039287</c:v>
                </c:pt>
                <c:pt idx="87">
                  <c:v>16062952.426990014</c:v>
                </c:pt>
                <c:pt idx="88">
                  <c:v>15070716.776291957</c:v>
                </c:pt>
                <c:pt idx="89">
                  <c:v>16033355.935753992</c:v>
                </c:pt>
                <c:pt idx="90">
                  <c:v>14051824.887193294</c:v>
                </c:pt>
                <c:pt idx="91">
                  <c:v>16082953.896316063</c:v>
                </c:pt>
                <c:pt idx="92">
                  <c:v>16713569.257865297</c:v>
                </c:pt>
                <c:pt idx="93">
                  <c:v>21185327.281492524</c:v>
                </c:pt>
                <c:pt idx="94">
                  <c:v>24528881.991803795</c:v>
                </c:pt>
                <c:pt idx="95">
                  <c:v>24679248.645657718</c:v>
                </c:pt>
                <c:pt idx="96">
                  <c:v>25616054.320843372</c:v>
                </c:pt>
                <c:pt idx="97">
                  <c:v>27271962.558345292</c:v>
                </c:pt>
                <c:pt idx="98">
                  <c:v>15197500</c:v>
                </c:pt>
                <c:pt idx="99">
                  <c:v>15689165.128326993</c:v>
                </c:pt>
                <c:pt idx="100">
                  <c:v>19845633.79053903</c:v>
                </c:pt>
                <c:pt idx="101">
                  <c:v>18743515.917300377</c:v>
                </c:pt>
                <c:pt idx="102">
                  <c:v>15753658.477969134</c:v>
                </c:pt>
                <c:pt idx="103">
                  <c:v>19055722.398512635</c:v>
                </c:pt>
                <c:pt idx="104">
                  <c:v>22419786.408521581</c:v>
                </c:pt>
                <c:pt idx="105">
                  <c:v>21717677.884421829</c:v>
                </c:pt>
                <c:pt idx="106">
                  <c:v>19513154.911652878</c:v>
                </c:pt>
                <c:pt idx="107">
                  <c:v>13293854.215779468</c:v>
                </c:pt>
                <c:pt idx="108">
                  <c:v>12590929.901028857</c:v>
                </c:pt>
                <c:pt idx="109">
                  <c:v>12264628.936759114</c:v>
                </c:pt>
                <c:pt idx="110">
                  <c:v>12920267.98590919</c:v>
                </c:pt>
                <c:pt idx="111">
                  <c:v>15989287.710523371</c:v>
                </c:pt>
                <c:pt idx="112">
                  <c:v>13224044.630395882</c:v>
                </c:pt>
                <c:pt idx="113">
                  <c:v>11871750.957559828</c:v>
                </c:pt>
                <c:pt idx="114">
                  <c:v>11451634.068441067</c:v>
                </c:pt>
                <c:pt idx="115">
                  <c:v>13546327.825710133</c:v>
                </c:pt>
                <c:pt idx="116">
                  <c:v>13119684.611384476</c:v>
                </c:pt>
                <c:pt idx="117">
                  <c:v>13172182.439331243</c:v>
                </c:pt>
                <c:pt idx="118">
                  <c:v>14809761.501901137</c:v>
                </c:pt>
                <c:pt idx="119">
                  <c:v>18133307.909583986</c:v>
                </c:pt>
                <c:pt idx="120">
                  <c:v>16450075.162715277</c:v>
                </c:pt>
                <c:pt idx="121">
                  <c:v>13554305.578450011</c:v>
                </c:pt>
                <c:pt idx="122">
                  <c:v>14840006.940281816</c:v>
                </c:pt>
                <c:pt idx="123">
                  <c:v>12517738.18357191</c:v>
                </c:pt>
                <c:pt idx="124">
                  <c:v>9553714.1148512661</c:v>
                </c:pt>
                <c:pt idx="125">
                  <c:v>10998222.72338403</c:v>
                </c:pt>
                <c:pt idx="126">
                  <c:v>7094407.8248713929</c:v>
                </c:pt>
                <c:pt idx="127">
                  <c:v>3483461.7700178958</c:v>
                </c:pt>
                <c:pt idx="128">
                  <c:v>4383106.1154916063</c:v>
                </c:pt>
                <c:pt idx="129">
                  <c:v>4048594.2552269739</c:v>
                </c:pt>
                <c:pt idx="130">
                  <c:v>4665684.6866280474</c:v>
                </c:pt>
                <c:pt idx="131">
                  <c:v>5308735.1973993974</c:v>
                </c:pt>
                <c:pt idx="132">
                  <c:v>5035064.1409098962</c:v>
                </c:pt>
                <c:pt idx="133">
                  <c:v>4637305.9096697997</c:v>
                </c:pt>
                <c:pt idx="134">
                  <c:v>5177117.4947601231</c:v>
                </c:pt>
                <c:pt idx="135">
                  <c:v>4931912.3168079127</c:v>
                </c:pt>
                <c:pt idx="136">
                  <c:v>5723306.1382665662</c:v>
                </c:pt>
                <c:pt idx="137">
                  <c:v>5800146.2692591557</c:v>
                </c:pt>
                <c:pt idx="138">
                  <c:v>5899338.1288215183</c:v>
                </c:pt>
                <c:pt idx="139">
                  <c:v>6265948.8754877485</c:v>
                </c:pt>
                <c:pt idx="140">
                  <c:v>5654095.1634178711</c:v>
                </c:pt>
                <c:pt idx="141">
                  <c:v>5911853.9942689603</c:v>
                </c:pt>
                <c:pt idx="142">
                  <c:v>5366153.3802082846</c:v>
                </c:pt>
                <c:pt idx="143">
                  <c:v>4909158.056659949</c:v>
                </c:pt>
                <c:pt idx="144">
                  <c:v>4551893.5399588179</c:v>
                </c:pt>
                <c:pt idx="145">
                  <c:v>5052013.2662436217</c:v>
                </c:pt>
                <c:pt idx="146">
                  <c:v>4837679.5340290396</c:v>
                </c:pt>
                <c:pt idx="147">
                  <c:v>4903995.3085201625</c:v>
                </c:pt>
                <c:pt idx="148">
                  <c:v>5176289.260500785</c:v>
                </c:pt>
                <c:pt idx="149">
                  <c:v>5214240.8961708816</c:v>
                </c:pt>
                <c:pt idx="150">
                  <c:v>5011234.6982138529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Case'!$C$2:$C$152</c:f>
              <c:numCache>
                <c:formatCode>General</c:formatCode>
                <c:ptCount val="151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  <c:pt idx="148">
                  <c:v>867.62</c:v>
                </c:pt>
                <c:pt idx="149">
                  <c:v>871.58</c:v>
                </c:pt>
                <c:pt idx="150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48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8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2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90509940401096267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Case'!$H$2:$H$152</c:f>
              <c:numCache>
                <c:formatCode>General</c:formatCode>
                <c:ptCount val="151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  <c:pt idx="148">
                  <c:v>1.4859608390401102</c:v>
                </c:pt>
                <c:pt idx="149">
                  <c:v>1.4968552109109743</c:v>
                </c:pt>
                <c:pt idx="150">
                  <c:v>1.4385776888991193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2B8-A009-E2053802A457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Case'!$E$2:$E$152</c:f>
              <c:numCache>
                <c:formatCode>General</c:formatCode>
                <c:ptCount val="151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  <c:pt idx="148">
                  <c:v>1.0105</c:v>
                </c:pt>
                <c:pt idx="149">
                  <c:v>1.0109999999999999</c:v>
                </c:pt>
                <c:pt idx="150">
                  <c:v>1.0115000000000001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Case'!$C$2:$C$152</c:f>
              <c:numCache>
                <c:formatCode>General</c:formatCode>
                <c:ptCount val="151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  <c:pt idx="148">
                  <c:v>867.62</c:v>
                </c:pt>
                <c:pt idx="149">
                  <c:v>871.58</c:v>
                </c:pt>
                <c:pt idx="150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12225906826586E-2"/>
          <c:y val="4.2766469544004086E-2"/>
          <c:w val="0.8571174382422978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Case'!$G$2:$G$55</c:f>
              <c:numCache>
                <c:formatCode>General</c:formatCode>
                <c:ptCount val="5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028-B105-36D5A8194C4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Case'!$J$2:$J$55</c:f>
              <c:numCache>
                <c:formatCode>General</c:formatCode>
                <c:ptCount val="54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Case'!$C$2:$C$55</c:f>
              <c:numCache>
                <c:formatCode>General</c:formatCode>
                <c:ptCount val="54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5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4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5605057484697533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Case'!$G$56:$G$99</c:f>
              <c:numCache>
                <c:formatCode>General</c:formatCode>
                <c:ptCount val="4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15197500</c:v>
                </c:pt>
                <c:pt idx="24">
                  <c:v>15205098.75</c:v>
                </c:pt>
                <c:pt idx="25">
                  <c:v>15212697.499999998</c:v>
                </c:pt>
                <c:pt idx="26">
                  <c:v>15220296.25</c:v>
                </c:pt>
                <c:pt idx="27">
                  <c:v>15227895</c:v>
                </c:pt>
                <c:pt idx="28">
                  <c:v>15235493.75</c:v>
                </c:pt>
                <c:pt idx="29">
                  <c:v>15243092.499999998</c:v>
                </c:pt>
                <c:pt idx="30">
                  <c:v>15250691.25</c:v>
                </c:pt>
                <c:pt idx="31">
                  <c:v>15258290</c:v>
                </c:pt>
                <c:pt idx="32">
                  <c:v>15265888.75</c:v>
                </c:pt>
                <c:pt idx="33">
                  <c:v>15273487.499999998</c:v>
                </c:pt>
                <c:pt idx="34">
                  <c:v>15281086.25</c:v>
                </c:pt>
                <c:pt idx="35">
                  <c:v>15288685</c:v>
                </c:pt>
                <c:pt idx="36">
                  <c:v>15296283.75</c:v>
                </c:pt>
                <c:pt idx="37">
                  <c:v>15303882.499999998</c:v>
                </c:pt>
                <c:pt idx="38">
                  <c:v>15311481.250000002</c:v>
                </c:pt>
                <c:pt idx="39">
                  <c:v>15319080</c:v>
                </c:pt>
                <c:pt idx="40">
                  <c:v>15326678.75</c:v>
                </c:pt>
                <c:pt idx="41">
                  <c:v>15334277.499999998</c:v>
                </c:pt>
                <c:pt idx="42">
                  <c:v>15341876.250000002</c:v>
                </c:pt>
                <c:pt idx="43">
                  <c:v>15349475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FC9-922D-EB4ABB7E539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Case'!$J$56:$J$99</c:f>
              <c:numCache>
                <c:formatCode>General</c:formatCode>
                <c:ptCount val="44"/>
                <c:pt idx="0">
                  <c:v>15197500</c:v>
                </c:pt>
                <c:pt idx="1">
                  <c:v>14813864.645191634</c:v>
                </c:pt>
                <c:pt idx="2">
                  <c:v>15189409.721053081</c:v>
                </c:pt>
                <c:pt idx="3">
                  <c:v>15485483.143321002</c:v>
                </c:pt>
                <c:pt idx="4">
                  <c:v>14898322.821992643</c:v>
                </c:pt>
                <c:pt idx="5">
                  <c:v>12380582.818246074</c:v>
                </c:pt>
                <c:pt idx="6">
                  <c:v>12853044.544831328</c:v>
                </c:pt>
                <c:pt idx="7">
                  <c:v>14572500.510729544</c:v>
                </c:pt>
                <c:pt idx="8">
                  <c:v>14331009.576982757</c:v>
                </c:pt>
                <c:pt idx="9">
                  <c:v>14636774.664323065</c:v>
                </c:pt>
                <c:pt idx="10">
                  <c:v>14895373.648311121</c:v>
                </c:pt>
                <c:pt idx="11">
                  <c:v>14049768.925052609</c:v>
                </c:pt>
                <c:pt idx="12">
                  <c:v>12008212.731862338</c:v>
                </c:pt>
                <c:pt idx="13">
                  <c:v>11914681.218220564</c:v>
                </c:pt>
                <c:pt idx="14">
                  <c:v>13883536.031981381</c:v>
                </c:pt>
                <c:pt idx="15">
                  <c:v>15240523.724172564</c:v>
                </c:pt>
                <c:pt idx="16">
                  <c:v>12883019.249622688</c:v>
                </c:pt>
                <c:pt idx="17">
                  <c:v>17837553.016681544</c:v>
                </c:pt>
                <c:pt idx="18">
                  <c:v>27084202.188795358</c:v>
                </c:pt>
                <c:pt idx="19">
                  <c:v>29827097.986336973</c:v>
                </c:pt>
                <c:pt idx="20">
                  <c:v>29463492.072678186</c:v>
                </c:pt>
                <c:pt idx="21">
                  <c:v>28854363.977185763</c:v>
                </c:pt>
                <c:pt idx="22">
                  <c:v>29399836.247316286</c:v>
                </c:pt>
                <c:pt idx="23">
                  <c:v>15197500</c:v>
                </c:pt>
                <c:pt idx="24">
                  <c:v>18081557.489985511</c:v>
                </c:pt>
                <c:pt idx="25">
                  <c:v>19196656.556652404</c:v>
                </c:pt>
                <c:pt idx="26">
                  <c:v>18624532.650252182</c:v>
                </c:pt>
                <c:pt idx="27">
                  <c:v>18202751.152345657</c:v>
                </c:pt>
                <c:pt idx="28">
                  <c:v>12623589.793492498</c:v>
                </c:pt>
                <c:pt idx="29">
                  <c:v>14420523.44515891</c:v>
                </c:pt>
                <c:pt idx="30">
                  <c:v>13374079.827454679</c:v>
                </c:pt>
                <c:pt idx="31">
                  <c:v>15366670.360033993</c:v>
                </c:pt>
                <c:pt idx="32">
                  <c:v>16640581.830039287</c:v>
                </c:pt>
                <c:pt idx="33">
                  <c:v>16062952.426990014</c:v>
                </c:pt>
                <c:pt idx="34">
                  <c:v>15070716.776291957</c:v>
                </c:pt>
                <c:pt idx="35">
                  <c:v>16033355.935753992</c:v>
                </c:pt>
                <c:pt idx="36">
                  <c:v>14051824.887193294</c:v>
                </c:pt>
                <c:pt idx="37">
                  <c:v>16082953.896316063</c:v>
                </c:pt>
                <c:pt idx="38">
                  <c:v>16713569.257865297</c:v>
                </c:pt>
                <c:pt idx="39">
                  <c:v>21185327.281492524</c:v>
                </c:pt>
                <c:pt idx="40">
                  <c:v>24528881.991803795</c:v>
                </c:pt>
                <c:pt idx="41">
                  <c:v>24679248.645657718</c:v>
                </c:pt>
                <c:pt idx="42">
                  <c:v>25616054.320843372</c:v>
                </c:pt>
                <c:pt idx="43">
                  <c:v>27271962.558345292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FC9-922D-EB4ABB7E5397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Case'!$L$56:$L$99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15977032.927321818</c:v>
                </c:pt>
                <c:pt idx="24">
                  <c:v>17497022.628283951</c:v>
                </c:pt>
                <c:pt idx="25">
                  <c:v>18087165.085409116</c:v>
                </c:pt>
                <c:pt idx="26">
                  <c:v>17790424.272377111</c:v>
                </c:pt>
                <c:pt idx="27">
                  <c:v>17572710.457564432</c:v>
                </c:pt>
                <c:pt idx="28">
                  <c:v>14644036.686934989</c:v>
                </c:pt>
                <c:pt idx="29">
                  <c:v>15592583.276829492</c:v>
                </c:pt>
                <c:pt idx="30">
                  <c:v>15046517.849697076</c:v>
                </c:pt>
                <c:pt idx="31">
                  <c:v>16097910.842907997</c:v>
                </c:pt>
                <c:pt idx="32">
                  <c:v>16771532.52350428</c:v>
                </c:pt>
                <c:pt idx="33">
                  <c:v>16471897.764058612</c:v>
                </c:pt>
                <c:pt idx="34">
                  <c:v>15954326.578537675</c:v>
                </c:pt>
                <c:pt idx="35">
                  <c:v>16464328.981130563</c:v>
                </c:pt>
                <c:pt idx="36">
                  <c:v>15426737.886200201</c:v>
                </c:pt>
                <c:pt idx="37">
                  <c:v>16498388.504306778</c:v>
                </c:pt>
                <c:pt idx="38">
                  <c:v>16833863.677029382</c:v>
                </c:pt>
                <c:pt idx="39">
                  <c:v>19188423.001440119</c:v>
                </c:pt>
                <c:pt idx="40">
                  <c:v>20949945.922312025</c:v>
                </c:pt>
                <c:pt idx="41">
                  <c:v>21032979.923257962</c:v>
                </c:pt>
                <c:pt idx="42">
                  <c:v>21529403.038832884</c:v>
                </c:pt>
                <c:pt idx="43">
                  <c:v>22403820.078285031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Case'!$C$56:$C$99</c:f>
              <c:numCache>
                <c:formatCode>General</c:formatCode>
                <c:ptCount val="44"/>
                <c:pt idx="0">
                  <c:v>470.43</c:v>
                </c:pt>
                <c:pt idx="1">
                  <c:v>464.61</c:v>
                </c:pt>
                <c:pt idx="2">
                  <c:v>470.54</c:v>
                </c:pt>
                <c:pt idx="3">
                  <c:v>475.24</c:v>
                </c:pt>
                <c:pt idx="4">
                  <c:v>466.27</c:v>
                </c:pt>
                <c:pt idx="5">
                  <c:v>427.42</c:v>
                </c:pt>
                <c:pt idx="6">
                  <c:v>434.85</c:v>
                </c:pt>
                <c:pt idx="7">
                  <c:v>461.58</c:v>
                </c:pt>
                <c:pt idx="8">
                  <c:v>457.96</c:v>
                </c:pt>
                <c:pt idx="9">
                  <c:v>462.81</c:v>
                </c:pt>
                <c:pt idx="10">
                  <c:v>466.93</c:v>
                </c:pt>
                <c:pt idx="11">
                  <c:v>453.96</c:v>
                </c:pt>
                <c:pt idx="12">
                  <c:v>422.48</c:v>
                </c:pt>
                <c:pt idx="13">
                  <c:v>421.15</c:v>
                </c:pt>
                <c:pt idx="14">
                  <c:v>451.74</c:v>
                </c:pt>
                <c:pt idx="15">
                  <c:v>472.86</c:v>
                </c:pt>
                <c:pt idx="16">
                  <c:v>436.49</c:v>
                </c:pt>
                <c:pt idx="17">
                  <c:v>513.29</c:v>
                </c:pt>
                <c:pt idx="18">
                  <c:v>656.52</c:v>
                </c:pt>
                <c:pt idx="19">
                  <c:v>699.09</c:v>
                </c:pt>
                <c:pt idx="20">
                  <c:v>693.58</c:v>
                </c:pt>
                <c:pt idx="21">
                  <c:v>684.27</c:v>
                </c:pt>
                <c:pt idx="22">
                  <c:v>692.83</c:v>
                </c:pt>
                <c:pt idx="23">
                  <c:v>717.71</c:v>
                </c:pt>
                <c:pt idx="24">
                  <c:v>785.99</c:v>
                </c:pt>
                <c:pt idx="25">
                  <c:v>812.5</c:v>
                </c:pt>
                <c:pt idx="26">
                  <c:v>799.17</c:v>
                </c:pt>
                <c:pt idx="27">
                  <c:v>789.39</c:v>
                </c:pt>
                <c:pt idx="28">
                  <c:v>657.83</c:v>
                </c:pt>
                <c:pt idx="29">
                  <c:v>700.44</c:v>
                </c:pt>
                <c:pt idx="30">
                  <c:v>675.91</c:v>
                </c:pt>
                <c:pt idx="31">
                  <c:v>723.14</c:v>
                </c:pt>
                <c:pt idx="32">
                  <c:v>753.4</c:v>
                </c:pt>
                <c:pt idx="33">
                  <c:v>739.94</c:v>
                </c:pt>
                <c:pt idx="34">
                  <c:v>716.69</c:v>
                </c:pt>
                <c:pt idx="35">
                  <c:v>739.6</c:v>
                </c:pt>
                <c:pt idx="36">
                  <c:v>692.99</c:v>
                </c:pt>
                <c:pt idx="37">
                  <c:v>741.13</c:v>
                </c:pt>
                <c:pt idx="38">
                  <c:v>756.2</c:v>
                </c:pt>
                <c:pt idx="39">
                  <c:v>861.97</c:v>
                </c:pt>
                <c:pt idx="40">
                  <c:v>941.1</c:v>
                </c:pt>
                <c:pt idx="41">
                  <c:v>944.83</c:v>
                </c:pt>
                <c:pt idx="42">
                  <c:v>967.13</c:v>
                </c:pt>
                <c:pt idx="43">
                  <c:v>1006.41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66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2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0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0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1650767680009E-2"/>
          <c:y val="4.2766469544004086E-2"/>
          <c:w val="0.84677413699910897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Case'!$G$100:$G$152</c:f>
              <c:numCache>
                <c:formatCode>General</c:formatCode>
                <c:ptCount val="53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3483461.7700178958</c:v>
                </c:pt>
                <c:pt idx="30">
                  <c:v>3485203.5009029047</c:v>
                </c:pt>
                <c:pt idx="31">
                  <c:v>3486945.2317879135</c:v>
                </c:pt>
                <c:pt idx="32">
                  <c:v>3488686.9626729228</c:v>
                </c:pt>
                <c:pt idx="33">
                  <c:v>3490428.6935579316</c:v>
                </c:pt>
                <c:pt idx="34">
                  <c:v>3492170.4244429404</c:v>
                </c:pt>
                <c:pt idx="35">
                  <c:v>3493912.1553279492</c:v>
                </c:pt>
                <c:pt idx="36">
                  <c:v>3495653.8862129585</c:v>
                </c:pt>
                <c:pt idx="37">
                  <c:v>3497395.6170979673</c:v>
                </c:pt>
                <c:pt idx="38">
                  <c:v>3499137.3479829761</c:v>
                </c:pt>
                <c:pt idx="39">
                  <c:v>3500879.0788679849</c:v>
                </c:pt>
                <c:pt idx="40">
                  <c:v>3502620.8097529947</c:v>
                </c:pt>
                <c:pt idx="41">
                  <c:v>3504362.540638003</c:v>
                </c:pt>
                <c:pt idx="42">
                  <c:v>3506104.2715230118</c:v>
                </c:pt>
                <c:pt idx="43">
                  <c:v>3507846.0024080207</c:v>
                </c:pt>
                <c:pt idx="44">
                  <c:v>3509587.7332930304</c:v>
                </c:pt>
                <c:pt idx="45">
                  <c:v>3511329.4641780392</c:v>
                </c:pt>
                <c:pt idx="46">
                  <c:v>3513071.1950630476</c:v>
                </c:pt>
                <c:pt idx="47">
                  <c:v>3514812.9259480564</c:v>
                </c:pt>
                <c:pt idx="48">
                  <c:v>3516554.6568330661</c:v>
                </c:pt>
                <c:pt idx="49">
                  <c:v>3518296.387718075</c:v>
                </c:pt>
                <c:pt idx="50">
                  <c:v>3520039.1291030878</c:v>
                </c:pt>
                <c:pt idx="51">
                  <c:v>3521781.8714880967</c:v>
                </c:pt>
                <c:pt idx="52">
                  <c:v>3523524.6148731061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4E3-B8D6-75D0E6E697B0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Case'!$J$100:$J$152</c:f>
              <c:numCache>
                <c:formatCode>General</c:formatCode>
                <c:ptCount val="53"/>
                <c:pt idx="0">
                  <c:v>15197500</c:v>
                </c:pt>
                <c:pt idx="1">
                  <c:v>15689165.128326993</c:v>
                </c:pt>
                <c:pt idx="2">
                  <c:v>19845633.79053903</c:v>
                </c:pt>
                <c:pt idx="3">
                  <c:v>18743515.917300377</c:v>
                </c:pt>
                <c:pt idx="4">
                  <c:v>15753658.477969134</c:v>
                </c:pt>
                <c:pt idx="5">
                  <c:v>19055722.398512635</c:v>
                </c:pt>
                <c:pt idx="6">
                  <c:v>22419786.408521581</c:v>
                </c:pt>
                <c:pt idx="7">
                  <c:v>21717677.884421829</c:v>
                </c:pt>
                <c:pt idx="8">
                  <c:v>19513154.911652878</c:v>
                </c:pt>
                <c:pt idx="9">
                  <c:v>13293854.215779468</c:v>
                </c:pt>
                <c:pt idx="10">
                  <c:v>12590929.901028857</c:v>
                </c:pt>
                <c:pt idx="11">
                  <c:v>12264628.936759114</c:v>
                </c:pt>
                <c:pt idx="12">
                  <c:v>12920267.98590919</c:v>
                </c:pt>
                <c:pt idx="13">
                  <c:v>15989287.710523371</c:v>
                </c:pt>
                <c:pt idx="14">
                  <c:v>13224044.630395882</c:v>
                </c:pt>
                <c:pt idx="15">
                  <c:v>11871750.957559828</c:v>
                </c:pt>
                <c:pt idx="16">
                  <c:v>11451634.068441067</c:v>
                </c:pt>
                <c:pt idx="17">
                  <c:v>13546327.825710133</c:v>
                </c:pt>
                <c:pt idx="18">
                  <c:v>13119684.611384476</c:v>
                </c:pt>
                <c:pt idx="19">
                  <c:v>13172182.439331243</c:v>
                </c:pt>
                <c:pt idx="20">
                  <c:v>14809761.501901137</c:v>
                </c:pt>
                <c:pt idx="21">
                  <c:v>18133307.909583986</c:v>
                </c:pt>
                <c:pt idx="22">
                  <c:v>16450075.162715277</c:v>
                </c:pt>
                <c:pt idx="23">
                  <c:v>13554305.578450011</c:v>
                </c:pt>
                <c:pt idx="24">
                  <c:v>14840006.940281816</c:v>
                </c:pt>
                <c:pt idx="25">
                  <c:v>12517738.18357191</c:v>
                </c:pt>
                <c:pt idx="26">
                  <c:v>9553714.1148512661</c:v>
                </c:pt>
                <c:pt idx="27">
                  <c:v>10998222.72338403</c:v>
                </c:pt>
                <c:pt idx="28">
                  <c:v>7094407.8248713929</c:v>
                </c:pt>
                <c:pt idx="29">
                  <c:v>3483461.7700178958</c:v>
                </c:pt>
                <c:pt idx="30">
                  <c:v>4383106.1154916063</c:v>
                </c:pt>
                <c:pt idx="31">
                  <c:v>4048594.2552269739</c:v>
                </c:pt>
                <c:pt idx="32">
                  <c:v>4665684.6866280474</c:v>
                </c:pt>
                <c:pt idx="33">
                  <c:v>5308735.1973993974</c:v>
                </c:pt>
                <c:pt idx="34">
                  <c:v>5035064.1409098962</c:v>
                </c:pt>
                <c:pt idx="35">
                  <c:v>4637305.9096697997</c:v>
                </c:pt>
                <c:pt idx="36">
                  <c:v>5177117.4947601231</c:v>
                </c:pt>
                <c:pt idx="37">
                  <c:v>4931912.3168079127</c:v>
                </c:pt>
                <c:pt idx="38">
                  <c:v>5723306.1382665662</c:v>
                </c:pt>
                <c:pt idx="39">
                  <c:v>5800146.2692591557</c:v>
                </c:pt>
                <c:pt idx="40">
                  <c:v>5899338.1288215183</c:v>
                </c:pt>
                <c:pt idx="41">
                  <c:v>6265948.8754877485</c:v>
                </c:pt>
                <c:pt idx="42">
                  <c:v>5654095.1634178711</c:v>
                </c:pt>
                <c:pt idx="43">
                  <c:v>5911853.9942689603</c:v>
                </c:pt>
                <c:pt idx="44">
                  <c:v>5366153.3802082846</c:v>
                </c:pt>
                <c:pt idx="45">
                  <c:v>4909158.056659949</c:v>
                </c:pt>
                <c:pt idx="46">
                  <c:v>4551893.5399588179</c:v>
                </c:pt>
                <c:pt idx="47">
                  <c:v>5052013.2662436217</c:v>
                </c:pt>
                <c:pt idx="48">
                  <c:v>4837679.5340290396</c:v>
                </c:pt>
                <c:pt idx="49">
                  <c:v>4903995.3085201625</c:v>
                </c:pt>
                <c:pt idx="50">
                  <c:v>5176289.260500785</c:v>
                </c:pt>
                <c:pt idx="51">
                  <c:v>5214240.8961708816</c:v>
                </c:pt>
                <c:pt idx="52">
                  <c:v>5011234.6982138529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4E3-B8D6-75D0E6E697B0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Case'!$L$100:$L$152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11934401.979982104</c:v>
                </c:pt>
                <c:pt idx="30">
                  <c:v>13478484.344688023</c:v>
                </c:pt>
                <c:pt idx="31">
                  <c:v>12908446.153781354</c:v>
                </c:pt>
                <c:pt idx="32">
                  <c:v>13968511.150967427</c:v>
                </c:pt>
                <c:pt idx="33">
                  <c:v>15073045.994974231</c:v>
                </c:pt>
                <c:pt idx="34">
                  <c:v>14607228.641983332</c:v>
                </c:pt>
                <c:pt idx="35">
                  <c:v>13928848.855154343</c:v>
                </c:pt>
                <c:pt idx="36">
                  <c:v>14856534.501379861</c:v>
                </c:pt>
                <c:pt idx="37">
                  <c:v>14439479.451466519</c:v>
                </c:pt>
                <c:pt idx="38">
                  <c:v>15798127.7058775</c:v>
                </c:pt>
                <c:pt idx="39">
                  <c:v>15932739.134091605</c:v>
                </c:pt>
                <c:pt idx="40">
                  <c:v>16105639.272116607</c:v>
                </c:pt>
                <c:pt idx="41">
                  <c:v>16736630.341870222</c:v>
                </c:pt>
                <c:pt idx="42">
                  <c:v>15691503.092457909</c:v>
                </c:pt>
                <c:pt idx="43">
                  <c:v>16136029.862414945</c:v>
                </c:pt>
                <c:pt idx="44">
                  <c:v>15204223.458182873</c:v>
                </c:pt>
                <c:pt idx="45">
                  <c:v>14424370.005442489</c:v>
                </c:pt>
                <c:pt idx="46">
                  <c:v>13815356.311723828</c:v>
                </c:pt>
                <c:pt idx="47">
                  <c:v>14675049.450841203</c:v>
                </c:pt>
                <c:pt idx="48">
                  <c:v>14310877.462011974</c:v>
                </c:pt>
                <c:pt idx="49">
                  <c:v>14427460.573947404</c:v>
                </c:pt>
                <c:pt idx="50">
                  <c:v>14896883.590194037</c:v>
                </c:pt>
                <c:pt idx="51">
                  <c:v>14964876.097302184</c:v>
                </c:pt>
                <c:pt idx="52">
                  <c:v>14620106.010753812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Case'!$C$100:$C$152</c:f>
              <c:numCache>
                <c:formatCode>General</c:formatCode>
                <c:ptCount val="53"/>
                <c:pt idx="0">
                  <c:v>1117.75</c:v>
                </c:pt>
                <c:pt idx="1">
                  <c:v>1136.1099999999999</c:v>
                </c:pt>
                <c:pt idx="2">
                  <c:v>1289.24</c:v>
                </c:pt>
                <c:pt idx="3">
                  <c:v>1248.99</c:v>
                </c:pt>
                <c:pt idx="4">
                  <c:v>1139.32</c:v>
                </c:pt>
                <c:pt idx="5">
                  <c:v>1261.03</c:v>
                </c:pt>
                <c:pt idx="6">
                  <c:v>1385.02</c:v>
                </c:pt>
                <c:pt idx="7">
                  <c:v>1359.48</c:v>
                </c:pt>
                <c:pt idx="8">
                  <c:v>1278.69</c:v>
                </c:pt>
                <c:pt idx="9">
                  <c:v>1050.26</c:v>
                </c:pt>
                <c:pt idx="10">
                  <c:v>1024.69</c:v>
                </c:pt>
                <c:pt idx="11">
                  <c:v>1012.97</c:v>
                </c:pt>
                <c:pt idx="12">
                  <c:v>1037.3599999999999</c:v>
                </c:pt>
                <c:pt idx="13">
                  <c:v>1150.5</c:v>
                </c:pt>
                <c:pt idx="14">
                  <c:v>1049.0899999999999</c:v>
                </c:pt>
                <c:pt idx="15">
                  <c:v>999.64</c:v>
                </c:pt>
                <c:pt idx="16">
                  <c:v>984.47</c:v>
                </c:pt>
                <c:pt idx="17">
                  <c:v>1061.78</c:v>
                </c:pt>
                <c:pt idx="18">
                  <c:v>1046.3699999999999</c:v>
                </c:pt>
                <c:pt idx="19">
                  <c:v>1048.58</c:v>
                </c:pt>
                <c:pt idx="20">
                  <c:v>1109.08</c:v>
                </c:pt>
                <c:pt idx="21">
                  <c:v>1231.58</c:v>
                </c:pt>
                <c:pt idx="22">
                  <c:v>1169.96</c:v>
                </c:pt>
                <c:pt idx="23">
                  <c:v>1063.75</c:v>
                </c:pt>
                <c:pt idx="24">
                  <c:v>1111.31</c:v>
                </c:pt>
                <c:pt idx="25">
                  <c:v>1026.19</c:v>
                </c:pt>
                <c:pt idx="26">
                  <c:v>917.47</c:v>
                </c:pt>
                <c:pt idx="27">
                  <c:v>970.87</c:v>
                </c:pt>
                <c:pt idx="28">
                  <c:v>827.59</c:v>
                </c:pt>
                <c:pt idx="29">
                  <c:v>695.08</c:v>
                </c:pt>
                <c:pt idx="30">
                  <c:v>785.01</c:v>
                </c:pt>
                <c:pt idx="31">
                  <c:v>751.81</c:v>
                </c:pt>
                <c:pt idx="32">
                  <c:v>813.55</c:v>
                </c:pt>
                <c:pt idx="33">
                  <c:v>877.88</c:v>
                </c:pt>
                <c:pt idx="34">
                  <c:v>850.75</c:v>
                </c:pt>
                <c:pt idx="35">
                  <c:v>811.24</c:v>
                </c:pt>
                <c:pt idx="36">
                  <c:v>865.27</c:v>
                </c:pt>
                <c:pt idx="37">
                  <c:v>840.98</c:v>
                </c:pt>
                <c:pt idx="38">
                  <c:v>920.11</c:v>
                </c:pt>
                <c:pt idx="39">
                  <c:v>927.95</c:v>
                </c:pt>
                <c:pt idx="40">
                  <c:v>938.02</c:v>
                </c:pt>
                <c:pt idx="41">
                  <c:v>974.77</c:v>
                </c:pt>
                <c:pt idx="42">
                  <c:v>913.9</c:v>
                </c:pt>
                <c:pt idx="43">
                  <c:v>939.79</c:v>
                </c:pt>
                <c:pt idx="44">
                  <c:v>885.52</c:v>
                </c:pt>
                <c:pt idx="45">
                  <c:v>840.1</c:v>
                </c:pt>
                <c:pt idx="46">
                  <c:v>804.63</c:v>
                </c:pt>
                <c:pt idx="47">
                  <c:v>854.7</c:v>
                </c:pt>
                <c:pt idx="48">
                  <c:v>833.49</c:v>
                </c:pt>
                <c:pt idx="49">
                  <c:v>840.28</c:v>
                </c:pt>
                <c:pt idx="50">
                  <c:v>867.62</c:v>
                </c:pt>
                <c:pt idx="51">
                  <c:v>871.58</c:v>
                </c:pt>
                <c:pt idx="52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7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2360597782415"/>
          <c:y val="1.304276799424968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266-8D4A-3F92E5019F1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59081413524602E-2"/>
          <c:y val="3.3696002088136771E-2"/>
          <c:w val="0.91292624136268685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A Return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Case'!$M$2:$M$152</c:f>
              <c:numCache>
                <c:formatCode>General</c:formatCode>
                <c:ptCount val="151"/>
                <c:pt idx="0">
                  <c:v>0</c:v>
                </c:pt>
                <c:pt idx="1">
                  <c:v>4.9999999999994493E-4</c:v>
                </c:pt>
                <c:pt idx="2">
                  <c:v>9.9999999999988987E-4</c:v>
                </c:pt>
                <c:pt idx="3">
                  <c:v>1.5000000000000568E-3</c:v>
                </c:pt>
                <c:pt idx="4">
                  <c:v>2.0000000000000018E-3</c:v>
                </c:pt>
                <c:pt idx="5">
                  <c:v>2.4999999999999467E-3</c:v>
                </c:pt>
                <c:pt idx="6">
                  <c:v>2.9999999999998916E-3</c:v>
                </c:pt>
                <c:pt idx="7">
                  <c:v>3.5000000000000586E-3</c:v>
                </c:pt>
                <c:pt idx="8">
                  <c:v>4.0000000000000036E-3</c:v>
                </c:pt>
                <c:pt idx="9">
                  <c:v>4.4999999999999485E-3</c:v>
                </c:pt>
                <c:pt idx="10">
                  <c:v>4.9999999999998934E-3</c:v>
                </c:pt>
                <c:pt idx="11">
                  <c:v>5.5000000000000604E-3</c:v>
                </c:pt>
                <c:pt idx="12">
                  <c:v>6.0000000000000053E-3</c:v>
                </c:pt>
                <c:pt idx="13">
                  <c:v>6.4999999999999503E-3</c:v>
                </c:pt>
                <c:pt idx="14">
                  <c:v>6.9999999999998952E-3</c:v>
                </c:pt>
                <c:pt idx="15">
                  <c:v>7.5000000000000622E-3</c:v>
                </c:pt>
                <c:pt idx="16">
                  <c:v>8.0000000000000071E-3</c:v>
                </c:pt>
                <c:pt idx="17">
                  <c:v>8.499999999999952E-3</c:v>
                </c:pt>
                <c:pt idx="18">
                  <c:v>8.999999999999897E-3</c:v>
                </c:pt>
                <c:pt idx="19">
                  <c:v>9.5000000000000639E-3</c:v>
                </c:pt>
                <c:pt idx="20">
                  <c:v>1.0000000000000009E-2</c:v>
                </c:pt>
                <c:pt idx="21">
                  <c:v>1.0499999999999954E-2</c:v>
                </c:pt>
                <c:pt idx="22">
                  <c:v>1.0999999999999899E-2</c:v>
                </c:pt>
                <c:pt idx="23">
                  <c:v>1.1500000000000066E-2</c:v>
                </c:pt>
                <c:pt idx="24">
                  <c:v>1.2000000000000011E-2</c:v>
                </c:pt>
                <c:pt idx="25">
                  <c:v>1.2499999999999956E-2</c:v>
                </c:pt>
                <c:pt idx="26">
                  <c:v>1.2999999999999901E-2</c:v>
                </c:pt>
                <c:pt idx="27">
                  <c:v>1.3500000000000068E-2</c:v>
                </c:pt>
                <c:pt idx="28">
                  <c:v>1.4000000000000012E-2</c:v>
                </c:pt>
                <c:pt idx="29">
                  <c:v>1.4499999999999957E-2</c:v>
                </c:pt>
                <c:pt idx="30">
                  <c:v>1.4999999999999902E-2</c:v>
                </c:pt>
                <c:pt idx="31">
                  <c:v>1.5500000000000069E-2</c:v>
                </c:pt>
                <c:pt idx="32">
                  <c:v>1.6000000000000014E-2</c:v>
                </c:pt>
                <c:pt idx="33">
                  <c:v>1.6499999999999959E-2</c:v>
                </c:pt>
                <c:pt idx="34">
                  <c:v>1.6999999999999904E-2</c:v>
                </c:pt>
                <c:pt idx="35">
                  <c:v>1.7500000000000071E-2</c:v>
                </c:pt>
                <c:pt idx="36">
                  <c:v>1.8000000000000016E-2</c:v>
                </c:pt>
                <c:pt idx="37">
                  <c:v>1.8499999999999961E-2</c:v>
                </c:pt>
                <c:pt idx="38">
                  <c:v>1.8999999999999906E-2</c:v>
                </c:pt>
                <c:pt idx="39">
                  <c:v>1.9500000000000073E-2</c:v>
                </c:pt>
                <c:pt idx="40">
                  <c:v>2.0000000000000018E-2</c:v>
                </c:pt>
                <c:pt idx="41">
                  <c:v>2.0499999999999963E-2</c:v>
                </c:pt>
                <c:pt idx="42">
                  <c:v>2.0999999999999908E-2</c:v>
                </c:pt>
                <c:pt idx="43">
                  <c:v>2.1500000000000075E-2</c:v>
                </c:pt>
                <c:pt idx="44">
                  <c:v>2.200000000000002E-2</c:v>
                </c:pt>
                <c:pt idx="45">
                  <c:v>2.2499999999999964E-2</c:v>
                </c:pt>
                <c:pt idx="46">
                  <c:v>2.2999999999999909E-2</c:v>
                </c:pt>
                <c:pt idx="47">
                  <c:v>2.3500000000000076E-2</c:v>
                </c:pt>
                <c:pt idx="48">
                  <c:v>2.4000000000000021E-2</c:v>
                </c:pt>
                <c:pt idx="49">
                  <c:v>2.4499999999999966E-2</c:v>
                </c:pt>
                <c:pt idx="50">
                  <c:v>2.4999999999999911E-2</c:v>
                </c:pt>
                <c:pt idx="51">
                  <c:v>2.5500000000000078E-2</c:v>
                </c:pt>
                <c:pt idx="52">
                  <c:v>2.6000000000000023E-2</c:v>
                </c:pt>
                <c:pt idx="53">
                  <c:v>2.6499999999999968E-2</c:v>
                </c:pt>
                <c:pt idx="54">
                  <c:v>2.6999999999999913E-2</c:v>
                </c:pt>
                <c:pt idx="55">
                  <c:v>2.7513499999999969E-2</c:v>
                </c:pt>
                <c:pt idx="56">
                  <c:v>2.8026999999999802E-2</c:v>
                </c:pt>
                <c:pt idx="57">
                  <c:v>2.8540499999999858E-2</c:v>
                </c:pt>
                <c:pt idx="58">
                  <c:v>2.9053999999999913E-2</c:v>
                </c:pt>
                <c:pt idx="59">
                  <c:v>2.9567499999999747E-2</c:v>
                </c:pt>
                <c:pt idx="60">
                  <c:v>3.0080999999999802E-2</c:v>
                </c:pt>
                <c:pt idx="61">
                  <c:v>3.0594499999999858E-2</c:v>
                </c:pt>
                <c:pt idx="62">
                  <c:v>3.1107999999999913E-2</c:v>
                </c:pt>
                <c:pt idx="63">
                  <c:v>3.1621499999999969E-2</c:v>
                </c:pt>
                <c:pt idx="64">
                  <c:v>3.2134999999999803E-2</c:v>
                </c:pt>
                <c:pt idx="65">
                  <c:v>3.2648499999999858E-2</c:v>
                </c:pt>
                <c:pt idx="66">
                  <c:v>3.3161999999999914E-2</c:v>
                </c:pt>
                <c:pt idx="67">
                  <c:v>3.3675499999999747E-2</c:v>
                </c:pt>
                <c:pt idx="68">
                  <c:v>3.4188999999999803E-2</c:v>
                </c:pt>
                <c:pt idx="69">
                  <c:v>3.4702499999999858E-2</c:v>
                </c:pt>
                <c:pt idx="70">
                  <c:v>3.5215999999999914E-2</c:v>
                </c:pt>
                <c:pt idx="71">
                  <c:v>3.572949999999997E-2</c:v>
                </c:pt>
                <c:pt idx="72">
                  <c:v>3.6242999999999803E-2</c:v>
                </c:pt>
                <c:pt idx="73">
                  <c:v>3.6756499999999859E-2</c:v>
                </c:pt>
                <c:pt idx="74">
                  <c:v>3.7269999999999914E-2</c:v>
                </c:pt>
                <c:pt idx="75">
                  <c:v>3.7783499999999748E-2</c:v>
                </c:pt>
                <c:pt idx="76">
                  <c:v>3.8296999999999803E-2</c:v>
                </c:pt>
                <c:pt idx="77">
                  <c:v>3.8810499999999859E-2</c:v>
                </c:pt>
                <c:pt idx="78">
                  <c:v>3.9329905249999797E-2</c:v>
                </c:pt>
                <c:pt idx="79">
                  <c:v>3.9849310499999735E-2</c:v>
                </c:pt>
                <c:pt idx="80">
                  <c:v>4.0368715750000117E-2</c:v>
                </c:pt>
                <c:pt idx="81">
                  <c:v>4.0888120999999833E-2</c:v>
                </c:pt>
                <c:pt idx="82">
                  <c:v>4.1407526249999771E-2</c:v>
                </c:pt>
                <c:pt idx="83">
                  <c:v>4.1926931499999709E-2</c:v>
                </c:pt>
                <c:pt idx="84">
                  <c:v>4.2446336749999869E-2</c:v>
                </c:pt>
                <c:pt idx="85">
                  <c:v>4.2965741999999807E-2</c:v>
                </c:pt>
                <c:pt idx="86">
                  <c:v>4.3485147249999967E-2</c:v>
                </c:pt>
                <c:pt idx="87">
                  <c:v>4.4004552499999905E-2</c:v>
                </c:pt>
                <c:pt idx="88">
                  <c:v>4.4523957750000065E-2</c:v>
                </c:pt>
                <c:pt idx="89">
                  <c:v>4.5043363000000003E-2</c:v>
                </c:pt>
                <c:pt idx="90">
                  <c:v>4.5562768249999719E-2</c:v>
                </c:pt>
                <c:pt idx="91">
                  <c:v>4.6082173499999879E-2</c:v>
                </c:pt>
                <c:pt idx="92">
                  <c:v>4.6601578750000039E-2</c:v>
                </c:pt>
                <c:pt idx="93">
                  <c:v>4.7120983999999977E-2</c:v>
                </c:pt>
                <c:pt idx="94">
                  <c:v>4.7640389249999915E-2</c:v>
                </c:pt>
                <c:pt idx="95">
                  <c:v>4.8159794499999853E-2</c:v>
                </c:pt>
                <c:pt idx="96">
                  <c:v>4.8679199750000013E-2</c:v>
                </c:pt>
                <c:pt idx="97">
                  <c:v>4.9198604999999951E-2</c:v>
                </c:pt>
                <c:pt idx="98">
                  <c:v>4.9718010249999889E-2</c:v>
                </c:pt>
                <c:pt idx="99">
                  <c:v>5.0242869255124889E-2</c:v>
                </c:pt>
                <c:pt idx="100">
                  <c:v>5.0767728260249889E-2</c:v>
                </c:pt>
                <c:pt idx="101">
                  <c:v>5.1292587265374889E-2</c:v>
                </c:pt>
                <c:pt idx="102">
                  <c:v>5.1817446270499889E-2</c:v>
                </c:pt>
                <c:pt idx="103">
                  <c:v>5.234230527562489E-2</c:v>
                </c:pt>
                <c:pt idx="104">
                  <c:v>5.286716428074989E-2</c:v>
                </c:pt>
                <c:pt idx="105">
                  <c:v>5.339202328587489E-2</c:v>
                </c:pt>
                <c:pt idx="106">
                  <c:v>5.391688229099989E-2</c:v>
                </c:pt>
                <c:pt idx="107">
                  <c:v>5.4441741296124668E-2</c:v>
                </c:pt>
                <c:pt idx="108">
                  <c:v>5.496660030124989E-2</c:v>
                </c:pt>
                <c:pt idx="109">
                  <c:v>5.5491459306374891E-2</c:v>
                </c:pt>
                <c:pt idx="110">
                  <c:v>5.6016318311499891E-2</c:v>
                </c:pt>
                <c:pt idx="111">
                  <c:v>5.6541177316624669E-2</c:v>
                </c:pt>
                <c:pt idx="112">
                  <c:v>5.7066036321749891E-2</c:v>
                </c:pt>
                <c:pt idx="113">
                  <c:v>5.7590895326874891E-2</c:v>
                </c:pt>
                <c:pt idx="114">
                  <c:v>5.8115754331999891E-2</c:v>
                </c:pt>
                <c:pt idx="115">
                  <c:v>5.8640613337124892E-2</c:v>
                </c:pt>
                <c:pt idx="116">
                  <c:v>5.9165472342249892E-2</c:v>
                </c:pt>
                <c:pt idx="117">
                  <c:v>5.9690331347374892E-2</c:v>
                </c:pt>
                <c:pt idx="118">
                  <c:v>6.0215190352499892E-2</c:v>
                </c:pt>
                <c:pt idx="119">
                  <c:v>6.0740049357624892E-2</c:v>
                </c:pt>
                <c:pt idx="120">
                  <c:v>6.1264908362749892E-2</c:v>
                </c:pt>
                <c:pt idx="121">
                  <c:v>6.1789767367874893E-2</c:v>
                </c:pt>
                <c:pt idx="122">
                  <c:v>6.2314626372999893E-2</c:v>
                </c:pt>
                <c:pt idx="123">
                  <c:v>6.2839485378124893E-2</c:v>
                </c:pt>
                <c:pt idx="124">
                  <c:v>6.3364344383249671E-2</c:v>
                </c:pt>
                <c:pt idx="125">
                  <c:v>6.3889203388374893E-2</c:v>
                </c:pt>
                <c:pt idx="126">
                  <c:v>6.4414062393499893E-2</c:v>
                </c:pt>
                <c:pt idx="127">
                  <c:v>6.4938921398624894E-2</c:v>
                </c:pt>
                <c:pt idx="128">
                  <c:v>6.5471390859324075E-2</c:v>
                </c:pt>
                <c:pt idx="129">
                  <c:v>6.6003860320023477E-2</c:v>
                </c:pt>
                <c:pt idx="130">
                  <c:v>6.653632978072288E-2</c:v>
                </c:pt>
                <c:pt idx="131">
                  <c:v>6.7068799241422061E-2</c:v>
                </c:pt>
                <c:pt idx="132">
                  <c:v>6.7601268702121242E-2</c:v>
                </c:pt>
                <c:pt idx="133">
                  <c:v>6.8133738162820645E-2</c:v>
                </c:pt>
                <c:pt idx="134">
                  <c:v>6.8666207623520048E-2</c:v>
                </c:pt>
                <c:pt idx="135">
                  <c:v>6.9198677084219229E-2</c:v>
                </c:pt>
                <c:pt idx="136">
                  <c:v>6.9731146544918632E-2</c:v>
                </c:pt>
                <c:pt idx="137">
                  <c:v>7.0263616005617813E-2</c:v>
                </c:pt>
                <c:pt idx="138">
                  <c:v>7.0796085466317438E-2</c:v>
                </c:pt>
                <c:pt idx="139">
                  <c:v>7.1328554927016619E-2</c:v>
                </c:pt>
                <c:pt idx="140">
                  <c:v>7.1861024387716022E-2</c:v>
                </c:pt>
                <c:pt idx="141">
                  <c:v>7.2393493848415202E-2</c:v>
                </c:pt>
                <c:pt idx="142">
                  <c:v>7.2925963309114605E-2</c:v>
                </c:pt>
                <c:pt idx="143">
                  <c:v>7.3458432769813786E-2</c:v>
                </c:pt>
                <c:pt idx="144">
                  <c:v>7.3990902230512967E-2</c:v>
                </c:pt>
                <c:pt idx="145">
                  <c:v>7.452337169121237E-2</c:v>
                </c:pt>
                <c:pt idx="146">
                  <c:v>7.5055841151911773E-2</c:v>
                </c:pt>
                <c:pt idx="147">
                  <c:v>7.5588310612611176E-2</c:v>
                </c:pt>
                <c:pt idx="148">
                  <c:v>7.612084656450957E-2</c:v>
                </c:pt>
                <c:pt idx="149">
                  <c:v>7.6653382582208218E-2</c:v>
                </c:pt>
                <c:pt idx="150">
                  <c:v>7.7185918665707565E-2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Case'!$L$2:$L$152</c:f>
              <c:numCache>
                <c:formatCode>General</c:formatCode>
                <c:ptCount val="151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  <c:pt idx="148">
                  <c:v>1.8544826451719034</c:v>
                </c:pt>
                <c:pt idx="149">
                  <c:v>1.8675111037999672</c:v>
                </c:pt>
                <c:pt idx="150">
                  <c:v>1.8014476065142295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3320234321359E-2"/>
          <c:y val="3.3696002088136771E-2"/>
          <c:w val="0.91303916555885078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B Return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Case'!$N$2:$N$152</c:f>
              <c:numCache>
                <c:formatCode>General</c:formatCode>
                <c:ptCount val="151"/>
                <c:pt idx="0">
                  <c:v>0</c:v>
                </c:pt>
                <c:pt idx="1">
                  <c:v>-4.7481411416351427E-2</c:v>
                </c:pt>
                <c:pt idx="2">
                  <c:v>-8.0881559467017361E-2</c:v>
                </c:pt>
                <c:pt idx="3">
                  <c:v>-8.2236963316334899E-2</c:v>
                </c:pt>
                <c:pt idx="4">
                  <c:v>-6.0957065306793679E-2</c:v>
                </c:pt>
                <c:pt idx="5">
                  <c:v>2.6320529692383854E-2</c:v>
                </c:pt>
                <c:pt idx="6">
                  <c:v>4.510001645007411E-2</c:v>
                </c:pt>
                <c:pt idx="7">
                  <c:v>3.2953364040138267E-2</c:v>
                </c:pt>
                <c:pt idx="8">
                  <c:v>-5.0060207270932633E-2</c:v>
                </c:pt>
                <c:pt idx="9">
                  <c:v>-4.0624362559631422E-2</c:v>
                </c:pt>
                <c:pt idx="10">
                  <c:v>-1.2172232275045047E-2</c:v>
                </c:pt>
                <c:pt idx="11">
                  <c:v>-1.2474831386741325E-2</c:v>
                </c:pt>
                <c:pt idx="12">
                  <c:v>0.21035137358118106</c:v>
                </c:pt>
                <c:pt idx="13">
                  <c:v>0.2228798322092449</c:v>
                </c:pt>
                <c:pt idx="14">
                  <c:v>0.20770636617864802</c:v>
                </c:pt>
                <c:pt idx="15">
                  <c:v>0.19174329659483491</c:v>
                </c:pt>
                <c:pt idx="16">
                  <c:v>7.2210560947524094E-2</c:v>
                </c:pt>
                <c:pt idx="17">
                  <c:v>5.4602483961178061E-2</c:v>
                </c:pt>
                <c:pt idx="18">
                  <c:v>1.376690245106138E-2</c:v>
                </c:pt>
                <c:pt idx="19">
                  <c:v>-1.5224625760815957E-2</c:v>
                </c:pt>
                <c:pt idx="20">
                  <c:v>-3.8952130284586106E-2</c:v>
                </c:pt>
                <c:pt idx="21">
                  <c:v>-7.5773893732521747E-2</c:v>
                </c:pt>
                <c:pt idx="22">
                  <c:v>-0.13391495311728896</c:v>
                </c:pt>
                <c:pt idx="23">
                  <c:v>-6.0521220595492586E-2</c:v>
                </c:pt>
                <c:pt idx="24">
                  <c:v>-6.2008225037012421E-2</c:v>
                </c:pt>
                <c:pt idx="25">
                  <c:v>-6.7838049021220259E-2</c:v>
                </c:pt>
                <c:pt idx="26">
                  <c:v>-6.2942424740911163E-2</c:v>
                </c:pt>
                <c:pt idx="27">
                  <c:v>-8.3248313867412271E-2</c:v>
                </c:pt>
                <c:pt idx="28">
                  <c:v>-1.3407797335087901E-2</c:v>
                </c:pt>
                <c:pt idx="29">
                  <c:v>4.2530843888797243E-3</c:v>
                </c:pt>
                <c:pt idx="30">
                  <c:v>-1.7039809179141274E-2</c:v>
                </c:pt>
                <c:pt idx="31">
                  <c:v>-0.11110783023523596</c:v>
                </c:pt>
                <c:pt idx="32">
                  <c:v>-0.1412179634808356</c:v>
                </c:pt>
                <c:pt idx="33">
                  <c:v>-1.2815183418325438E-2</c:v>
                </c:pt>
                <c:pt idx="34">
                  <c:v>-4.2727915775620628E-2</c:v>
                </c:pt>
                <c:pt idx="35">
                  <c:v>-6.8297828590228482E-2</c:v>
                </c:pt>
                <c:pt idx="36">
                  <c:v>-6.4915611120250016E-2</c:v>
                </c:pt>
                <c:pt idx="37">
                  <c:v>-9.8184158578713765E-2</c:v>
                </c:pt>
                <c:pt idx="38">
                  <c:v>3.372100674453149E-3</c:v>
                </c:pt>
                <c:pt idx="39">
                  <c:v>8.3872265175193528E-2</c:v>
                </c:pt>
                <c:pt idx="40">
                  <c:v>-6.6652409935844537E-2</c:v>
                </c:pt>
                <c:pt idx="41">
                  <c:v>4.7142704392170165E-2</c:v>
                </c:pt>
                <c:pt idx="42">
                  <c:v>-7.379338707024008E-3</c:v>
                </c:pt>
                <c:pt idx="43">
                  <c:v>4.8577315347919203E-2</c:v>
                </c:pt>
                <c:pt idx="44">
                  <c:v>0.1804675111038001</c:v>
                </c:pt>
                <c:pt idx="45">
                  <c:v>0.1568058068761311</c:v>
                </c:pt>
                <c:pt idx="46">
                  <c:v>0.15051538081921367</c:v>
                </c:pt>
                <c:pt idx="47">
                  <c:v>0.15922742227340048</c:v>
                </c:pt>
                <c:pt idx="48">
                  <c:v>0.25696726435268924</c:v>
                </c:pt>
                <c:pt idx="49">
                  <c:v>0.30877849975324878</c:v>
                </c:pt>
                <c:pt idx="50">
                  <c:v>0.39454268794209568</c:v>
                </c:pt>
                <c:pt idx="51">
                  <c:v>0.34673227504523751</c:v>
                </c:pt>
                <c:pt idx="52">
                  <c:v>0.4799384767231456</c:v>
                </c:pt>
                <c:pt idx="53">
                  <c:v>0.64874263859187331</c:v>
                </c:pt>
                <c:pt idx="54">
                  <c:v>1.0684433294949827</c:v>
                </c:pt>
                <c:pt idx="55">
                  <c:v>1.0162289527480306</c:v>
                </c:pt>
                <c:pt idx="56">
                  <c:v>1.0673422086842237</c:v>
                </c:pt>
                <c:pt idx="57">
                  <c:v>1.1076390400927338</c:v>
                </c:pt>
                <c:pt idx="58">
                  <c:v>1.0277240639456195</c:v>
                </c:pt>
                <c:pt idx="59">
                  <c:v>0.68504911634553611</c:v>
                </c:pt>
                <c:pt idx="60">
                  <c:v>0.74935313390085434</c:v>
                </c:pt>
                <c:pt idx="61">
                  <c:v>0.98337828428891294</c:v>
                </c:pt>
                <c:pt idx="62">
                  <c:v>0.95051035791667693</c:v>
                </c:pt>
                <c:pt idx="63">
                  <c:v>0.99212626548710059</c:v>
                </c:pt>
                <c:pt idx="64">
                  <c:v>1.0273226690695498</c:v>
                </c:pt>
                <c:pt idx="65">
                  <c:v>0.91223232860476822</c:v>
                </c:pt>
                <c:pt idx="66">
                  <c:v>0.63436798975998521</c:v>
                </c:pt>
                <c:pt idx="67">
                  <c:v>0.62163795945961375</c:v>
                </c:pt>
                <c:pt idx="68">
                  <c:v>0.88960733641422141</c:v>
                </c:pt>
                <c:pt idx="69">
                  <c:v>1.0742990383467523</c:v>
                </c:pt>
                <c:pt idx="70">
                  <c:v>0.7534328166236226</c:v>
                </c:pt>
                <c:pt idx="71">
                  <c:v>1.4277655898580721</c:v>
                </c:pt>
                <c:pt idx="72">
                  <c:v>2.6862732259981685</c:v>
                </c:pt>
                <c:pt idx="73">
                  <c:v>3.0595928190841875</c:v>
                </c:pt>
                <c:pt idx="74">
                  <c:v>3.0101045330718543</c:v>
                </c:pt>
                <c:pt idx="75">
                  <c:v>2.9271996509577374</c:v>
                </c:pt>
                <c:pt idx="76">
                  <c:v>3.0014407089327966</c:v>
                </c:pt>
                <c:pt idx="77">
                  <c:v>3.2191972533239355</c:v>
                </c:pt>
                <c:pt idx="78">
                  <c:v>4.019882065969119</c:v>
                </c:pt>
                <c:pt idx="79">
                  <c:v>4.3294608071610945</c:v>
                </c:pt>
                <c:pt idx="80">
                  <c:v>4.1706252345705517</c:v>
                </c:pt>
                <c:pt idx="81">
                  <c:v>4.0535283872292078</c:v>
                </c:pt>
                <c:pt idx="82">
                  <c:v>2.5046169030295515</c:v>
                </c:pt>
                <c:pt idx="83">
                  <c:v>3.0034895812671749</c:v>
                </c:pt>
                <c:pt idx="84">
                  <c:v>2.7129712698622686</c:v>
                </c:pt>
                <c:pt idx="85">
                  <c:v>3.2661630778608153</c:v>
                </c:pt>
                <c:pt idx="86">
                  <c:v>3.6198320217808151</c:v>
                </c:pt>
                <c:pt idx="87">
                  <c:v>3.4594679888290383</c:v>
                </c:pt>
                <c:pt idx="88">
                  <c:v>3.1839991332886317</c:v>
                </c:pt>
                <c:pt idx="89">
                  <c:v>3.4512512798617045</c:v>
                </c:pt>
                <c:pt idx="90">
                  <c:v>2.9011298547942008</c:v>
                </c:pt>
                <c:pt idx="91">
                  <c:v>3.4650208853214162</c:v>
                </c:pt>
                <c:pt idx="92">
                  <c:v>3.6400951147244358</c:v>
                </c:pt>
                <c:pt idx="93">
                  <c:v>4.8815643807759095</c:v>
                </c:pt>
                <c:pt idx="94">
                  <c:v>5.8098168466475082</c:v>
                </c:pt>
                <c:pt idx="95">
                  <c:v>5.8515623030009865</c:v>
                </c:pt>
                <c:pt idx="96">
                  <c:v>6.1116424432636345</c:v>
                </c:pt>
                <c:pt idx="97">
                  <c:v>6.5713630214787733</c:v>
                </c:pt>
                <c:pt idx="98">
                  <c:v>7.878320935315605</c:v>
                </c:pt>
                <c:pt idx="99">
                  <c:v>8.1655498086164879</c:v>
                </c:pt>
                <c:pt idx="100">
                  <c:v>10.593742783822961</c:v>
                </c:pt>
                <c:pt idx="101">
                  <c:v>9.9498897693692534</c:v>
                </c:pt>
                <c:pt idx="102">
                  <c:v>8.203226574947557</c:v>
                </c:pt>
                <c:pt idx="103">
                  <c:v>10.132279592582806</c:v>
                </c:pt>
                <c:pt idx="104">
                  <c:v>12.097552823561864</c:v>
                </c:pt>
                <c:pt idx="105">
                  <c:v>11.687383729409643</c:v>
                </c:pt>
                <c:pt idx="106">
                  <c:v>10.399509904009491</c:v>
                </c:pt>
                <c:pt idx="107">
                  <c:v>6.7662184040130589</c:v>
                </c:pt>
                <c:pt idx="108">
                  <c:v>6.3555727281063152</c:v>
                </c:pt>
                <c:pt idx="109">
                  <c:v>6.1649489622047051</c:v>
                </c:pt>
                <c:pt idx="110">
                  <c:v>6.5479707681648645</c:v>
                </c:pt>
                <c:pt idx="111">
                  <c:v>8.3408802645911599</c:v>
                </c:pt>
                <c:pt idx="112">
                  <c:v>6.7254359132483419</c:v>
                </c:pt>
                <c:pt idx="113">
                  <c:v>5.9354311607406807</c:v>
                </c:pt>
                <c:pt idx="114">
                  <c:v>5.6900004930688421</c:v>
                </c:pt>
                <c:pt idx="115">
                  <c:v>6.9137125140089219</c:v>
                </c:pt>
                <c:pt idx="116">
                  <c:v>6.6644691923008894</c:v>
                </c:pt>
                <c:pt idx="117">
                  <c:v>6.6951382210831474</c:v>
                </c:pt>
                <c:pt idx="118">
                  <c:v>7.6518055989050797</c:v>
                </c:pt>
                <c:pt idx="119">
                  <c:v>9.5934086027427892</c:v>
                </c:pt>
                <c:pt idx="120">
                  <c:v>8.6100705184833224</c:v>
                </c:pt>
                <c:pt idx="121">
                  <c:v>6.9183730864167021</c:v>
                </c:pt>
                <c:pt idx="122">
                  <c:v>7.6694748674540492</c:v>
                </c:pt>
                <c:pt idx="123">
                  <c:v>6.3128144088176361</c:v>
                </c:pt>
                <c:pt idx="124">
                  <c:v>4.5812429699558601</c:v>
                </c:pt>
                <c:pt idx="125">
                  <c:v>5.4251193325404987</c:v>
                </c:pt>
                <c:pt idx="126">
                  <c:v>3.1445257124673489</c:v>
                </c:pt>
                <c:pt idx="127">
                  <c:v>1.0350249422682305</c:v>
                </c:pt>
                <c:pt idx="128">
                  <c:v>1.5605937020482967</c:v>
                </c:pt>
                <c:pt idx="129">
                  <c:v>1.3651731623477632</c:v>
                </c:pt>
                <c:pt idx="130">
                  <c:v>1.7256750143688904</c:v>
                </c:pt>
                <c:pt idx="131">
                  <c:v>2.101342644719058</c:v>
                </c:pt>
                <c:pt idx="132">
                  <c:v>1.9414650681294434</c:v>
                </c:pt>
                <c:pt idx="133">
                  <c:v>1.7090962422295872</c:v>
                </c:pt>
                <c:pt idx="134">
                  <c:v>2.024452090035695</c:v>
                </c:pt>
                <c:pt idx="135">
                  <c:v>1.8812041699922082</c:v>
                </c:pt>
                <c:pt idx="136">
                  <c:v>2.3435333907940357</c:v>
                </c:pt>
                <c:pt idx="137">
                  <c:v>2.3884230992108084</c:v>
                </c:pt>
                <c:pt idx="138">
                  <c:v>2.4463706013240119</c:v>
                </c:pt>
                <c:pt idx="139">
                  <c:v>2.6605431867649378</c:v>
                </c:pt>
                <c:pt idx="140">
                  <c:v>2.3031006059970123</c:v>
                </c:pt>
                <c:pt idx="141">
                  <c:v>2.4536823216875994</c:v>
                </c:pt>
                <c:pt idx="142">
                  <c:v>2.1348861258508181</c:v>
                </c:pt>
                <c:pt idx="143">
                  <c:v>1.8679112188989828</c:v>
                </c:pt>
                <c:pt idx="144">
                  <c:v>1.659198664987283</c:v>
                </c:pt>
                <c:pt idx="145">
                  <c:v>1.951366681834704</c:v>
                </c:pt>
                <c:pt idx="146">
                  <c:v>1.8261537414257512</c:v>
                </c:pt>
                <c:pt idx="147">
                  <c:v>1.8648951613307494</c:v>
                </c:pt>
                <c:pt idx="148">
                  <c:v>2.0239674684571116</c:v>
                </c:pt>
                <c:pt idx="149">
                  <c:v>2.0461378861550341</c:v>
                </c:pt>
                <c:pt idx="150">
                  <c:v>1.927541762276805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Case'!$L$2:$L$152</c:f>
              <c:numCache>
                <c:formatCode>General</c:formatCode>
                <c:ptCount val="151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  <c:pt idx="148">
                  <c:v>1.8544826451719034</c:v>
                </c:pt>
                <c:pt idx="149">
                  <c:v>1.8675111037999672</c:v>
                </c:pt>
                <c:pt idx="150">
                  <c:v>1.8014476065142295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1924587673294085"/>
          <c:h val="0.1066059076869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101600</xdr:rowOff>
    </xdr:from>
    <xdr:to>
      <xdr:col>20</xdr:col>
      <xdr:colOff>558800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AFCA9-3D70-48BF-BEBC-82BDE6B5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29</xdr:row>
      <xdr:rowOff>0</xdr:rowOff>
    </xdr:from>
    <xdr:to>
      <xdr:col>20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DDCF2-C049-4589-92CF-63AA31DC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33</xdr:col>
      <xdr:colOff>533400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D282C-6E1B-41B3-AB2C-D2618B9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33</xdr:col>
      <xdr:colOff>533400</xdr:colOff>
      <xdr:row>55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095F3-473E-454E-934D-959B7BBC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57</xdr:row>
      <xdr:rowOff>127000</xdr:rowOff>
    </xdr:from>
    <xdr:to>
      <xdr:col>33</xdr:col>
      <xdr:colOff>533400</xdr:colOff>
      <xdr:row>82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F21BB-EBCB-4F73-836B-73804F0E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A0445-4DB7-4E13-86E6-6344E20A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E3A1B-577F-4962-9AEA-590F2AD2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</xdr:row>
      <xdr:rowOff>114300</xdr:rowOff>
    </xdr:from>
    <xdr:to>
      <xdr:col>22</xdr:col>
      <xdr:colOff>673100</xdr:colOff>
      <xdr:row>27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3E353-8F12-4994-8BDA-273E1B828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topLeftCell="A890" workbookViewId="0">
      <selection activeCell="A936" sqref="A936:B938"/>
    </sheetView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>
        <v>43157</v>
      </c>
      <c r="B936">
        <v>867.62</v>
      </c>
    </row>
    <row r="937" spans="1:2" x14ac:dyDescent="0.35">
      <c r="A937" s="1">
        <v>43158</v>
      </c>
      <c r="B937">
        <v>871.58</v>
      </c>
    </row>
    <row r="938" spans="1:2" x14ac:dyDescent="0.35">
      <c r="A938" s="1">
        <v>43159</v>
      </c>
      <c r="B938">
        <v>851.5</v>
      </c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5B-9A95-44BE-8A49-9BDD3A8403D4}">
  <dimension ref="A1:X152"/>
  <sheetViews>
    <sheetView topLeftCell="I1" workbookViewId="0">
      <selection activeCell="AJ53" sqref="AJ53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1.81640625" customWidth="1"/>
    <col min="13" max="13" width="19.7265625" bestFit="1" customWidth="1"/>
    <col min="14" max="15" width="11.81640625" bestFit="1" customWidth="1"/>
    <col min="16" max="16" width="16.36328125" bestFit="1" customWidth="1"/>
    <col min="17" max="17" width="10.08984375" bestFit="1" customWidth="1"/>
    <col min="18" max="18" width="7.81640625" bestFit="1" customWidth="1"/>
    <col min="19" max="19" width="11.81640625" bestFit="1" customWidth="1"/>
    <col min="20" max="20" width="6.81640625" bestFit="1" customWidth="1"/>
    <col min="21" max="21" width="9.81640625" bestFit="1" customWidth="1"/>
    <col min="22" max="22" width="11.81640625" bestFit="1" customWidth="1"/>
    <col min="23" max="23" width="9.81640625" bestFit="1" customWidth="1"/>
    <col min="24" max="24" width="11.81640625" bestFit="1" customWidth="1"/>
  </cols>
  <sheetData>
    <row r="1" spans="1:21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T1" t="s">
        <v>2</v>
      </c>
      <c r="U1">
        <v>1</v>
      </c>
    </row>
    <row r="2" spans="1:21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1+$U$2*A2</f>
        <v>1</v>
      </c>
      <c r="F2">
        <v>15197500</v>
      </c>
      <c r="G2">
        <f>E2*F2</f>
        <v>15197500</v>
      </c>
      <c r="H2">
        <f t="shared" ref="H2:H65" si="1">D2*(1+$U$1)-$U$1*E2</f>
        <v>1</v>
      </c>
      <c r="I2">
        <v>15197500</v>
      </c>
      <c r="J2">
        <f>H2*I2</f>
        <v>15197500</v>
      </c>
      <c r="K2">
        <f>J2+G2</f>
        <v>30395000</v>
      </c>
      <c r="Q2" s="1"/>
      <c r="T2" t="s">
        <v>4</v>
      </c>
      <c r="U2">
        <v>5.0000000000000001E-4</v>
      </c>
    </row>
    <row r="3" spans="1:21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Q3" s="1"/>
      <c r="T3" t="s">
        <v>5</v>
      </c>
      <c r="U3">
        <f>C2</f>
        <v>303.95</v>
      </c>
    </row>
    <row r="4" spans="1:21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Q4" s="1"/>
      <c r="T4" t="s">
        <v>3</v>
      </c>
      <c r="U4">
        <v>0</v>
      </c>
    </row>
    <row r="5" spans="1:21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Q5" s="1"/>
      <c r="T5" t="s">
        <v>14</v>
      </c>
      <c r="U5">
        <v>100000</v>
      </c>
    </row>
    <row r="6" spans="1:21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Q6" s="1"/>
      <c r="T6" t="s">
        <v>11</v>
      </c>
      <c r="U6">
        <f>$U$5*(1-$U$4)/(1+$U$1)*$U$3</f>
        <v>15197500</v>
      </c>
    </row>
    <row r="7" spans="1:21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Q7" s="1"/>
      <c r="T7" t="s">
        <v>12</v>
      </c>
      <c r="U7">
        <f>$U$5*(1-$U$4)/(1+$U$1)*$U$3</f>
        <v>15197500</v>
      </c>
    </row>
    <row r="8" spans="1:21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Q8" s="1"/>
      <c r="T8" t="s">
        <v>15</v>
      </c>
      <c r="U8">
        <v>2</v>
      </c>
    </row>
    <row r="9" spans="1:21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Q9" s="1"/>
      <c r="T9" t="s">
        <v>16</v>
      </c>
      <c r="U9">
        <v>0.25</v>
      </c>
    </row>
    <row r="10" spans="1:21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Q10" s="1"/>
      <c r="T10" t="s">
        <v>21</v>
      </c>
      <c r="U10">
        <v>1.05</v>
      </c>
    </row>
    <row r="11" spans="1:21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Q11" s="1"/>
    </row>
    <row r="12" spans="1:21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Q12" s="1"/>
    </row>
    <row r="13" spans="1:21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Q13" s="1"/>
    </row>
    <row r="14" spans="1:21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Q14" s="1"/>
    </row>
    <row r="15" spans="1:21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 s="3"/>
      <c r="Q15" s="4"/>
    </row>
    <row r="16" spans="1:21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Q16" s="1"/>
    </row>
    <row r="17" spans="1:17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Q17" s="1"/>
    </row>
    <row r="18" spans="1:17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Q18" s="1"/>
    </row>
    <row r="19" spans="1:17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Q19" s="1"/>
    </row>
    <row r="20" spans="1:17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Q20" s="1"/>
    </row>
    <row r="21" spans="1:17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Q21" s="1"/>
    </row>
    <row r="22" spans="1:17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Q22" s="1"/>
    </row>
    <row r="23" spans="1:17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Q23" s="1"/>
    </row>
    <row r="24" spans="1:17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Q24" s="1"/>
    </row>
    <row r="25" spans="1:17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Q25" s="1"/>
    </row>
    <row r="26" spans="1:17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Q26" s="1"/>
    </row>
    <row r="27" spans="1:17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Q27" s="1"/>
    </row>
    <row r="28" spans="1:17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Q28" s="1"/>
    </row>
    <row r="29" spans="1:17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Q29" s="1"/>
    </row>
    <row r="30" spans="1:17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Q30" s="1"/>
    </row>
    <row r="31" spans="1:17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Q31" s="1"/>
    </row>
    <row r="32" spans="1:17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Q32" s="1"/>
    </row>
    <row r="33" spans="1:17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Q33" s="1"/>
    </row>
    <row r="34" spans="1:17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Q34" s="1"/>
    </row>
    <row r="35" spans="1:17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Q35" s="1"/>
    </row>
    <row r="36" spans="1:17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Q36" s="1"/>
    </row>
    <row r="37" spans="1:17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Q37" s="1"/>
    </row>
    <row r="38" spans="1:17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Q38" s="1"/>
    </row>
    <row r="39" spans="1:17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Q39" s="1"/>
    </row>
    <row r="40" spans="1:17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Q40" s="1"/>
    </row>
    <row r="41" spans="1:17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Q41" s="1"/>
    </row>
    <row r="42" spans="1:17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Q42" s="1"/>
    </row>
    <row r="43" spans="1:17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</row>
    <row r="44" spans="1:17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 s="3"/>
    </row>
    <row r="45" spans="1:17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Q45" s="1"/>
    </row>
    <row r="46" spans="1:17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Q46" s="1"/>
    </row>
    <row r="47" spans="1:17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Q47" s="1"/>
    </row>
    <row r="48" spans="1:17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Q48" s="1"/>
    </row>
    <row r="49" spans="1:24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Q49" s="1"/>
    </row>
    <row r="50" spans="1:24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Q50" s="1"/>
    </row>
    <row r="51" spans="1:24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Q51" s="1"/>
    </row>
    <row r="52" spans="1:24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Q52" s="1"/>
    </row>
    <row r="53" spans="1:24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Q53" s="1"/>
    </row>
    <row r="54" spans="1:24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Q54" s="1"/>
    </row>
    <row r="55" spans="1:24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N55" t="s">
        <v>18</v>
      </c>
      <c r="O55" t="s">
        <v>19</v>
      </c>
      <c r="P55" t="s">
        <v>20</v>
      </c>
      <c r="Q55" s="1"/>
    </row>
    <row r="56" spans="1:24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v>15197500</v>
      </c>
      <c r="G56">
        <f t="shared" si="3"/>
        <v>15197500</v>
      </c>
      <c r="H56">
        <v>1</v>
      </c>
      <c r="I56">
        <v>15197500</v>
      </c>
      <c r="J56">
        <f t="shared" si="4"/>
        <v>15197500</v>
      </c>
      <c r="K56">
        <f t="shared" si="5"/>
        <v>30395000</v>
      </c>
      <c r="L56">
        <v>0</v>
      </c>
      <c r="M56" s="2" t="s">
        <v>17</v>
      </c>
      <c r="N56" s="5">
        <f>(T56-1)/$C56*U56</f>
        <v>872.24985651425015</v>
      </c>
      <c r="O56">
        <f>(V56-1)/$C56*W56</f>
        <v>34516.649660948489</v>
      </c>
      <c r="P56">
        <f>(N56+O56)*R56</f>
        <v>16647999.999999998</v>
      </c>
      <c r="Q56" s="4">
        <v>43063</v>
      </c>
      <c r="R56">
        <v>470.43</v>
      </c>
      <c r="S56">
        <v>1.5477216647474914</v>
      </c>
      <c r="T56">
        <v>1.0269999999999999</v>
      </c>
      <c r="U56">
        <v>15197500</v>
      </c>
      <c r="V56">
        <v>2.0684433294949827</v>
      </c>
      <c r="W56">
        <v>15197500</v>
      </c>
      <c r="X56">
        <v>47043000</v>
      </c>
    </row>
    <row r="57" spans="1:24" x14ac:dyDescent="0.35">
      <c r="A57">
        <v>1</v>
      </c>
      <c r="B57" s="1">
        <v>43064</v>
      </c>
      <c r="C57">
        <v>464.61</v>
      </c>
      <c r="D57">
        <f t="shared" ref="D57:D78" si="6">C57/$C$56</f>
        <v>0.98762834002933486</v>
      </c>
      <c r="E57">
        <f t="shared" si="0"/>
        <v>1.0004999999999999</v>
      </c>
      <c r="F57">
        <v>15197500</v>
      </c>
      <c r="G57">
        <f t="shared" si="3"/>
        <v>15205098.75</v>
      </c>
      <c r="H57">
        <f t="shared" si="1"/>
        <v>0.97475668005866978</v>
      </c>
      <c r="I57">
        <v>15197500</v>
      </c>
      <c r="J57">
        <f t="shared" si="4"/>
        <v>14813864.645191634</v>
      </c>
      <c r="K57">
        <f t="shared" si="5"/>
        <v>30018963.395191632</v>
      </c>
      <c r="L57">
        <v>0</v>
      </c>
      <c r="Q57" s="1"/>
    </row>
    <row r="58" spans="1:24" x14ac:dyDescent="0.35">
      <c r="A58">
        <v>2</v>
      </c>
      <c r="B58" s="1">
        <v>43065</v>
      </c>
      <c r="C58">
        <v>470.54</v>
      </c>
      <c r="D58">
        <f t="shared" si="6"/>
        <v>1.0002338286248751</v>
      </c>
      <c r="E58">
        <f t="shared" si="0"/>
        <v>1.0009999999999999</v>
      </c>
      <c r="F58">
        <v>15197500</v>
      </c>
      <c r="G58">
        <f t="shared" si="3"/>
        <v>15212697.499999998</v>
      </c>
      <c r="H58">
        <f t="shared" si="1"/>
        <v>0.99946765724975029</v>
      </c>
      <c r="I58">
        <v>15197500</v>
      </c>
      <c r="J58">
        <f t="shared" si="4"/>
        <v>15189409.721053081</v>
      </c>
      <c r="K58">
        <f t="shared" si="5"/>
        <v>30402107.221053079</v>
      </c>
      <c r="L58">
        <v>0</v>
      </c>
      <c r="Q58" s="1"/>
    </row>
    <row r="59" spans="1:24" x14ac:dyDescent="0.35">
      <c r="A59">
        <v>3</v>
      </c>
      <c r="B59" s="1">
        <v>43066</v>
      </c>
      <c r="C59">
        <v>475.24</v>
      </c>
      <c r="D59">
        <f t="shared" si="6"/>
        <v>1.0102246880513572</v>
      </c>
      <c r="E59">
        <f t="shared" si="0"/>
        <v>1.0015000000000001</v>
      </c>
      <c r="F59">
        <v>15197500</v>
      </c>
      <c r="G59">
        <f t="shared" si="3"/>
        <v>15220296.25</v>
      </c>
      <c r="H59">
        <f t="shared" si="1"/>
        <v>1.0189493761027144</v>
      </c>
      <c r="I59">
        <v>15197500</v>
      </c>
      <c r="J59">
        <f t="shared" si="4"/>
        <v>15485483.143321002</v>
      </c>
      <c r="K59">
        <f t="shared" si="5"/>
        <v>30705779.393321</v>
      </c>
      <c r="L59">
        <v>0</v>
      </c>
      <c r="Q59" s="1"/>
    </row>
    <row r="60" spans="1:24" x14ac:dyDescent="0.35">
      <c r="A60">
        <v>4</v>
      </c>
      <c r="B60" s="1">
        <v>43067</v>
      </c>
      <c r="C60">
        <v>466.27</v>
      </c>
      <c r="D60">
        <f t="shared" si="6"/>
        <v>0.99115702655017746</v>
      </c>
      <c r="E60">
        <f t="shared" si="0"/>
        <v>1.002</v>
      </c>
      <c r="F60">
        <v>15197500</v>
      </c>
      <c r="G60">
        <f t="shared" si="3"/>
        <v>15227895</v>
      </c>
      <c r="H60">
        <f t="shared" si="1"/>
        <v>0.98031405310035491</v>
      </c>
      <c r="I60">
        <v>15197500</v>
      </c>
      <c r="J60">
        <f t="shared" si="4"/>
        <v>14898322.821992643</v>
      </c>
      <c r="K60">
        <f t="shared" si="5"/>
        <v>30126217.821992643</v>
      </c>
      <c r="L60">
        <v>0</v>
      </c>
      <c r="Q60" s="1"/>
    </row>
    <row r="61" spans="1:24" x14ac:dyDescent="0.35">
      <c r="A61">
        <v>5</v>
      </c>
      <c r="B61" s="1">
        <v>43068</v>
      </c>
      <c r="C61">
        <v>427.42</v>
      </c>
      <c r="D61">
        <f t="shared" si="6"/>
        <v>0.90857300767383031</v>
      </c>
      <c r="E61">
        <f t="shared" si="0"/>
        <v>1.0024999999999999</v>
      </c>
      <c r="F61">
        <v>15197500</v>
      </c>
      <c r="G61">
        <f t="shared" si="3"/>
        <v>15235493.75</v>
      </c>
      <c r="H61">
        <f t="shared" si="1"/>
        <v>0.81464601534766068</v>
      </c>
      <c r="I61">
        <v>15197500</v>
      </c>
      <c r="J61">
        <f t="shared" si="4"/>
        <v>12380582.818246074</v>
      </c>
      <c r="K61">
        <f t="shared" si="5"/>
        <v>27616076.568246074</v>
      </c>
      <c r="L61">
        <v>0</v>
      </c>
      <c r="Q61" s="1"/>
    </row>
    <row r="62" spans="1:24" x14ac:dyDescent="0.35">
      <c r="A62">
        <v>6</v>
      </c>
      <c r="B62" s="1">
        <v>43069</v>
      </c>
      <c r="C62">
        <v>434.85</v>
      </c>
      <c r="D62">
        <f t="shared" si="6"/>
        <v>0.92436706842675853</v>
      </c>
      <c r="E62">
        <f t="shared" si="0"/>
        <v>1.0029999999999999</v>
      </c>
      <c r="F62">
        <v>15197500</v>
      </c>
      <c r="G62">
        <f t="shared" si="3"/>
        <v>15243092.499999998</v>
      </c>
      <c r="H62">
        <f t="shared" si="1"/>
        <v>0.84573413685351717</v>
      </c>
      <c r="I62">
        <v>15197500</v>
      </c>
      <c r="J62">
        <f t="shared" si="4"/>
        <v>12853044.544831328</v>
      </c>
      <c r="K62">
        <f t="shared" si="5"/>
        <v>28096137.044831328</v>
      </c>
      <c r="L62">
        <v>0</v>
      </c>
      <c r="Q62" s="1"/>
    </row>
    <row r="63" spans="1:24" x14ac:dyDescent="0.35">
      <c r="A63">
        <v>7</v>
      </c>
      <c r="B63" s="1">
        <v>43070</v>
      </c>
      <c r="C63">
        <v>461.58</v>
      </c>
      <c r="D63">
        <f t="shared" si="6"/>
        <v>0.98118742427141126</v>
      </c>
      <c r="E63">
        <f t="shared" si="0"/>
        <v>1.0035000000000001</v>
      </c>
      <c r="F63">
        <v>15197500</v>
      </c>
      <c r="G63">
        <f t="shared" si="3"/>
        <v>15250691.25</v>
      </c>
      <c r="H63">
        <f t="shared" si="1"/>
        <v>0.95887484854282246</v>
      </c>
      <c r="I63">
        <v>15197500</v>
      </c>
      <c r="J63">
        <f t="shared" si="4"/>
        <v>14572500.510729544</v>
      </c>
      <c r="K63">
        <f t="shared" si="5"/>
        <v>29823191.760729544</v>
      </c>
      <c r="L63">
        <v>0</v>
      </c>
      <c r="Q63" s="1"/>
    </row>
    <row r="64" spans="1:24" x14ac:dyDescent="0.35">
      <c r="A64">
        <v>8</v>
      </c>
      <c r="B64" s="1">
        <v>43071</v>
      </c>
      <c r="C64">
        <v>457.96</v>
      </c>
      <c r="D64">
        <f t="shared" si="6"/>
        <v>0.97349233679824831</v>
      </c>
      <c r="E64">
        <f t="shared" si="0"/>
        <v>1.004</v>
      </c>
      <c r="F64">
        <v>15197500</v>
      </c>
      <c r="G64">
        <f t="shared" si="3"/>
        <v>15258290</v>
      </c>
      <c r="H64">
        <f t="shared" si="1"/>
        <v>0.94298467359649663</v>
      </c>
      <c r="I64">
        <v>15197500</v>
      </c>
      <c r="J64">
        <f t="shared" si="4"/>
        <v>14331009.576982757</v>
      </c>
      <c r="K64">
        <f t="shared" si="5"/>
        <v>29589299.576982759</v>
      </c>
      <c r="L64">
        <v>0</v>
      </c>
      <c r="Q64" s="1"/>
    </row>
    <row r="65" spans="1:24" x14ac:dyDescent="0.35">
      <c r="A65">
        <v>9</v>
      </c>
      <c r="B65" s="1">
        <v>43072</v>
      </c>
      <c r="C65">
        <v>462.81</v>
      </c>
      <c r="D65">
        <f t="shared" si="6"/>
        <v>0.98380205344046934</v>
      </c>
      <c r="E65">
        <f t="shared" si="0"/>
        <v>1.0044999999999999</v>
      </c>
      <c r="F65">
        <v>15197500</v>
      </c>
      <c r="G65">
        <f t="shared" si="3"/>
        <v>15265888.75</v>
      </c>
      <c r="H65">
        <f t="shared" si="1"/>
        <v>0.96310410688093873</v>
      </c>
      <c r="I65">
        <v>15197500</v>
      </c>
      <c r="J65">
        <f t="shared" si="4"/>
        <v>14636774.664323065</v>
      </c>
      <c r="K65">
        <f t="shared" si="5"/>
        <v>29902663.414323065</v>
      </c>
      <c r="L65">
        <v>0</v>
      </c>
      <c r="Q65" s="1"/>
    </row>
    <row r="66" spans="1:24" x14ac:dyDescent="0.35">
      <c r="A66">
        <v>10</v>
      </c>
      <c r="B66" s="1">
        <v>43073</v>
      </c>
      <c r="C66">
        <v>466.93</v>
      </c>
      <c r="D66">
        <f t="shared" si="6"/>
        <v>0.9925599982994282</v>
      </c>
      <c r="E66">
        <f t="shared" ref="E66:E129" si="7">1+$U$2*A66</f>
        <v>1.0049999999999999</v>
      </c>
      <c r="F66">
        <v>15197500</v>
      </c>
      <c r="G66">
        <f t="shared" si="3"/>
        <v>15273487.499999998</v>
      </c>
      <c r="H66">
        <f t="shared" ref="H66:H129" si="8">D66*(1+$U$1)-$U$1*E66</f>
        <v>0.98011999659885651</v>
      </c>
      <c r="I66">
        <v>15197500</v>
      </c>
      <c r="J66">
        <f t="shared" si="4"/>
        <v>14895373.648311121</v>
      </c>
      <c r="K66">
        <f t="shared" si="5"/>
        <v>30168861.14831112</v>
      </c>
      <c r="L66">
        <v>0</v>
      </c>
      <c r="Q66" s="1"/>
    </row>
    <row r="67" spans="1:24" x14ac:dyDescent="0.35">
      <c r="A67">
        <v>11</v>
      </c>
      <c r="B67" s="1">
        <v>43074</v>
      </c>
      <c r="C67">
        <v>453.96</v>
      </c>
      <c r="D67">
        <f t="shared" si="6"/>
        <v>0.96498947771188059</v>
      </c>
      <c r="E67">
        <f t="shared" si="7"/>
        <v>1.0055000000000001</v>
      </c>
      <c r="F67">
        <v>15197500</v>
      </c>
      <c r="G67">
        <f t="shared" ref="G67:G130" si="9">E67*F67</f>
        <v>15281086.25</v>
      </c>
      <c r="H67">
        <f t="shared" si="8"/>
        <v>0.92447895542376113</v>
      </c>
      <c r="I67">
        <v>15197500</v>
      </c>
      <c r="J67">
        <f t="shared" ref="J67:J130" si="10">H67*I67</f>
        <v>14049768.925052609</v>
      </c>
      <c r="K67">
        <f t="shared" ref="K67:K130" si="11">J67+G67</f>
        <v>29330855.175052609</v>
      </c>
      <c r="L67">
        <v>0</v>
      </c>
      <c r="Q67" s="1"/>
    </row>
    <row r="68" spans="1:24" x14ac:dyDescent="0.35">
      <c r="A68">
        <v>12</v>
      </c>
      <c r="B68" s="1">
        <v>43075</v>
      </c>
      <c r="C68">
        <v>422.48</v>
      </c>
      <c r="D68">
        <f t="shared" si="6"/>
        <v>0.8980719767021661</v>
      </c>
      <c r="E68">
        <f t="shared" si="7"/>
        <v>1.006</v>
      </c>
      <c r="F68">
        <v>15197500</v>
      </c>
      <c r="G68">
        <f t="shared" si="9"/>
        <v>15288685</v>
      </c>
      <c r="H68">
        <f t="shared" si="8"/>
        <v>0.79014395340433219</v>
      </c>
      <c r="I68">
        <v>15197500</v>
      </c>
      <c r="J68">
        <f t="shared" si="10"/>
        <v>12008212.731862338</v>
      </c>
      <c r="K68">
        <f t="shared" si="11"/>
        <v>27296897.731862336</v>
      </c>
      <c r="L68">
        <v>0</v>
      </c>
      <c r="Q68" s="1"/>
    </row>
    <row r="69" spans="1:24" x14ac:dyDescent="0.35">
      <c r="A69">
        <v>13</v>
      </c>
      <c r="B69" s="1">
        <v>43076</v>
      </c>
      <c r="C69">
        <v>421.15</v>
      </c>
      <c r="D69">
        <f t="shared" si="6"/>
        <v>0.89524477605594877</v>
      </c>
      <c r="E69">
        <f t="shared" si="7"/>
        <v>1.0065</v>
      </c>
      <c r="F69">
        <v>15197500</v>
      </c>
      <c r="G69">
        <f t="shared" si="9"/>
        <v>15296283.75</v>
      </c>
      <c r="H69">
        <f t="shared" si="8"/>
        <v>0.78398955211189758</v>
      </c>
      <c r="I69">
        <v>15197500</v>
      </c>
      <c r="J69">
        <f t="shared" si="10"/>
        <v>11914681.218220564</v>
      </c>
      <c r="K69">
        <f t="shared" si="11"/>
        <v>27210964.968220562</v>
      </c>
      <c r="L69">
        <v>0</v>
      </c>
      <c r="Q69" s="1"/>
    </row>
    <row r="70" spans="1:24" x14ac:dyDescent="0.35">
      <c r="A70">
        <v>14</v>
      </c>
      <c r="B70" s="1">
        <v>43077</v>
      </c>
      <c r="C70">
        <v>451.74</v>
      </c>
      <c r="D70">
        <f t="shared" si="6"/>
        <v>0.9602703909189465</v>
      </c>
      <c r="E70">
        <f t="shared" si="7"/>
        <v>1.0069999999999999</v>
      </c>
      <c r="F70">
        <v>15197500</v>
      </c>
      <c r="G70">
        <f t="shared" si="9"/>
        <v>15303882.499999998</v>
      </c>
      <c r="H70">
        <f t="shared" si="8"/>
        <v>0.91354078183789311</v>
      </c>
      <c r="I70">
        <v>15197500</v>
      </c>
      <c r="J70">
        <f t="shared" si="10"/>
        <v>13883536.031981381</v>
      </c>
      <c r="K70">
        <f t="shared" si="11"/>
        <v>29187418.531981379</v>
      </c>
      <c r="L70">
        <v>0</v>
      </c>
      <c r="Q70" s="1"/>
    </row>
    <row r="71" spans="1:24" x14ac:dyDescent="0.35">
      <c r="A71">
        <v>15</v>
      </c>
      <c r="B71" s="1">
        <v>43078</v>
      </c>
      <c r="C71">
        <v>472.86</v>
      </c>
      <c r="D71">
        <f t="shared" si="6"/>
        <v>1.0051654868949684</v>
      </c>
      <c r="E71">
        <f t="shared" si="7"/>
        <v>1.0075000000000001</v>
      </c>
      <c r="F71">
        <v>15197500</v>
      </c>
      <c r="G71">
        <f t="shared" si="9"/>
        <v>15311481.250000002</v>
      </c>
      <c r="H71">
        <f t="shared" si="8"/>
        <v>1.0028309737899368</v>
      </c>
      <c r="I71">
        <v>15197500</v>
      </c>
      <c r="J71">
        <f t="shared" si="10"/>
        <v>15240523.724172564</v>
      </c>
      <c r="K71">
        <f t="shared" si="11"/>
        <v>30552004.974172566</v>
      </c>
      <c r="L71">
        <v>0</v>
      </c>
      <c r="Q71" s="1"/>
    </row>
    <row r="72" spans="1:24" x14ac:dyDescent="0.35">
      <c r="A72">
        <v>16</v>
      </c>
      <c r="B72" s="1">
        <v>43079</v>
      </c>
      <c r="C72">
        <v>436.49</v>
      </c>
      <c r="D72">
        <f t="shared" si="6"/>
        <v>0.92785324065216934</v>
      </c>
      <c r="E72">
        <f t="shared" si="7"/>
        <v>1.008</v>
      </c>
      <c r="F72">
        <v>15197500</v>
      </c>
      <c r="G72">
        <f t="shared" si="9"/>
        <v>15319080</v>
      </c>
      <c r="H72">
        <f t="shared" si="8"/>
        <v>0.84770648130433868</v>
      </c>
      <c r="I72">
        <v>15197500</v>
      </c>
      <c r="J72">
        <f t="shared" si="10"/>
        <v>12883019.249622688</v>
      </c>
      <c r="K72">
        <f t="shared" si="11"/>
        <v>28202099.249622688</v>
      </c>
      <c r="L72">
        <v>0</v>
      </c>
      <c r="Q72" s="1"/>
    </row>
    <row r="73" spans="1:24" x14ac:dyDescent="0.35">
      <c r="A73">
        <v>17</v>
      </c>
      <c r="B73" s="1">
        <v>43080</v>
      </c>
      <c r="C73">
        <v>513.29</v>
      </c>
      <c r="D73">
        <f t="shared" si="6"/>
        <v>1.0911081351104308</v>
      </c>
      <c r="E73">
        <f t="shared" si="7"/>
        <v>1.0085</v>
      </c>
      <c r="F73">
        <v>15197500</v>
      </c>
      <c r="G73">
        <f t="shared" si="9"/>
        <v>15326678.75</v>
      </c>
      <c r="H73">
        <f t="shared" si="8"/>
        <v>1.1737162702208617</v>
      </c>
      <c r="I73">
        <v>15197500</v>
      </c>
      <c r="J73">
        <f t="shared" si="10"/>
        <v>17837553.016681544</v>
      </c>
      <c r="K73">
        <f t="shared" si="11"/>
        <v>33164231.766681544</v>
      </c>
      <c r="L73">
        <v>0</v>
      </c>
      <c r="Q73" s="1"/>
    </row>
    <row r="74" spans="1:24" x14ac:dyDescent="0.35">
      <c r="A74">
        <v>18</v>
      </c>
      <c r="B74" s="1">
        <v>43081</v>
      </c>
      <c r="C74">
        <v>656.52</v>
      </c>
      <c r="D74">
        <f t="shared" si="6"/>
        <v>1.3955742618455456</v>
      </c>
      <c r="E74">
        <f t="shared" si="7"/>
        <v>1.0089999999999999</v>
      </c>
      <c r="F74">
        <v>15197500</v>
      </c>
      <c r="G74">
        <f t="shared" si="9"/>
        <v>15334277.499999998</v>
      </c>
      <c r="H74">
        <f t="shared" si="8"/>
        <v>1.7821485236910912</v>
      </c>
      <c r="I74">
        <v>15197500</v>
      </c>
      <c r="J74">
        <f t="shared" si="10"/>
        <v>27084202.188795358</v>
      </c>
      <c r="K74">
        <f t="shared" si="11"/>
        <v>42418479.688795358</v>
      </c>
      <c r="L74">
        <v>0</v>
      </c>
      <c r="Q74" s="1"/>
    </row>
    <row r="75" spans="1:24" x14ac:dyDescent="0.35">
      <c r="A75">
        <v>19</v>
      </c>
      <c r="B75" s="1">
        <v>43082</v>
      </c>
      <c r="C75">
        <v>699.09</v>
      </c>
      <c r="D75">
        <f t="shared" si="6"/>
        <v>1.4860659396722149</v>
      </c>
      <c r="E75">
        <f t="shared" si="7"/>
        <v>1.0095000000000001</v>
      </c>
      <c r="F75">
        <v>15197500</v>
      </c>
      <c r="G75">
        <f t="shared" si="9"/>
        <v>15341876.250000002</v>
      </c>
      <c r="H75">
        <f t="shared" si="8"/>
        <v>1.9626318793444297</v>
      </c>
      <c r="I75">
        <v>15197500</v>
      </c>
      <c r="J75">
        <f t="shared" si="10"/>
        <v>29827097.986336973</v>
      </c>
      <c r="K75">
        <f t="shared" si="11"/>
        <v>45168974.236336976</v>
      </c>
      <c r="L75">
        <v>0</v>
      </c>
      <c r="Q75" s="1"/>
    </row>
    <row r="76" spans="1:24" x14ac:dyDescent="0.35">
      <c r="A76">
        <v>20</v>
      </c>
      <c r="B76" s="1">
        <v>43083</v>
      </c>
      <c r="C76">
        <v>693.58</v>
      </c>
      <c r="D76">
        <f t="shared" si="6"/>
        <v>1.4743532512807431</v>
      </c>
      <c r="E76">
        <f t="shared" si="7"/>
        <v>1.01</v>
      </c>
      <c r="F76">
        <v>15197500</v>
      </c>
      <c r="G76">
        <f t="shared" si="9"/>
        <v>15349475</v>
      </c>
      <c r="H76">
        <f t="shared" si="8"/>
        <v>1.9387065025614862</v>
      </c>
      <c r="I76">
        <v>15197500</v>
      </c>
      <c r="J76">
        <f t="shared" si="10"/>
        <v>29463492.072678186</v>
      </c>
      <c r="K76">
        <f t="shared" si="11"/>
        <v>44812967.072678186</v>
      </c>
      <c r="L76">
        <v>0</v>
      </c>
      <c r="Q76" s="1"/>
    </row>
    <row r="77" spans="1:24" x14ac:dyDescent="0.35">
      <c r="A77">
        <v>21</v>
      </c>
      <c r="B77" s="1">
        <v>43084</v>
      </c>
      <c r="C77">
        <v>684.27</v>
      </c>
      <c r="D77">
        <f t="shared" si="6"/>
        <v>1.454562846757222</v>
      </c>
      <c r="E77">
        <f t="shared" si="7"/>
        <v>1.0105</v>
      </c>
      <c r="F77">
        <v>15197500</v>
      </c>
      <c r="G77">
        <f t="shared" si="9"/>
        <v>15357073.75</v>
      </c>
      <c r="H77">
        <f t="shared" si="8"/>
        <v>1.8986256935144441</v>
      </c>
      <c r="I77">
        <v>15197500</v>
      </c>
      <c r="J77">
        <f t="shared" si="10"/>
        <v>28854363.977185763</v>
      </c>
      <c r="K77">
        <f t="shared" si="11"/>
        <v>44211437.727185763</v>
      </c>
      <c r="L77">
        <v>0</v>
      </c>
      <c r="Q77" s="1"/>
    </row>
    <row r="78" spans="1:24" x14ac:dyDescent="0.35">
      <c r="A78">
        <v>22</v>
      </c>
      <c r="B78" s="1">
        <v>43085</v>
      </c>
      <c r="C78">
        <v>692.83</v>
      </c>
      <c r="D78">
        <f t="shared" si="6"/>
        <v>1.4727589652020492</v>
      </c>
      <c r="E78">
        <f t="shared" si="7"/>
        <v>1.0109999999999999</v>
      </c>
      <c r="F78">
        <v>15197500</v>
      </c>
      <c r="G78">
        <f t="shared" si="9"/>
        <v>15364672.499999998</v>
      </c>
      <c r="H78">
        <f t="shared" si="8"/>
        <v>1.9345179304040985</v>
      </c>
      <c r="I78">
        <v>15197500</v>
      </c>
      <c r="J78">
        <f t="shared" si="10"/>
        <v>29399836.247316286</v>
      </c>
      <c r="K78">
        <f t="shared" si="11"/>
        <v>44764508.747316286</v>
      </c>
      <c r="L78">
        <v>0</v>
      </c>
      <c r="N78" t="s">
        <v>18</v>
      </c>
      <c r="O78" t="s">
        <v>19</v>
      </c>
      <c r="P78" t="s">
        <v>20</v>
      </c>
      <c r="Q78" s="1"/>
    </row>
    <row r="79" spans="1:24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7"/>
        <v>1</v>
      </c>
      <c r="F79">
        <v>15197500</v>
      </c>
      <c r="G79">
        <f t="shared" si="9"/>
        <v>15197500</v>
      </c>
      <c r="H79">
        <v>1</v>
      </c>
      <c r="I79">
        <v>15197500</v>
      </c>
      <c r="J79">
        <f t="shared" si="10"/>
        <v>15197500</v>
      </c>
      <c r="K79">
        <f t="shared" si="11"/>
        <v>30395000</v>
      </c>
      <c r="L79">
        <f>($N$79+$O$79)*C79</f>
        <v>15977032.927321818</v>
      </c>
      <c r="M79" s="2" t="s">
        <v>17</v>
      </c>
      <c r="N79">
        <f>(T79-1)/$C79*U79</f>
        <v>243.51235178554151</v>
      </c>
      <c r="O79">
        <f>(V79-1)/$C79*W79</f>
        <v>22017.613907179522</v>
      </c>
      <c r="P79">
        <f>(N79+O79)*R79</f>
        <v>15977032.927321818</v>
      </c>
      <c r="Q79" s="4">
        <v>43086</v>
      </c>
      <c r="R79">
        <v>717.71</v>
      </c>
      <c r="S79">
        <v>1.5256467487192569</v>
      </c>
      <c r="T79">
        <v>1.0115000000000001</v>
      </c>
      <c r="U79">
        <v>15197500</v>
      </c>
      <c r="V79">
        <v>2.0397934974385139</v>
      </c>
      <c r="W79">
        <v>15197500</v>
      </c>
      <c r="X79">
        <v>46372.032927321816</v>
      </c>
    </row>
    <row r="80" spans="1:24" x14ac:dyDescent="0.35">
      <c r="A80">
        <v>1</v>
      </c>
      <c r="B80" s="1">
        <v>43087</v>
      </c>
      <c r="C80">
        <v>785.99</v>
      </c>
      <c r="D80">
        <f t="shared" ref="D80:D99" si="12">C80/$C$79</f>
        <v>1.0951359184071561</v>
      </c>
      <c r="E80">
        <f t="shared" si="7"/>
        <v>1.0004999999999999</v>
      </c>
      <c r="F80">
        <v>15197500</v>
      </c>
      <c r="G80">
        <f t="shared" si="9"/>
        <v>15205098.75</v>
      </c>
      <c r="H80">
        <f t="shared" si="8"/>
        <v>1.1897718368143122</v>
      </c>
      <c r="I80">
        <v>15197500</v>
      </c>
      <c r="J80">
        <f t="shared" si="10"/>
        <v>18081557.489985511</v>
      </c>
      <c r="K80">
        <f t="shared" si="11"/>
        <v>33286656.239985511</v>
      </c>
      <c r="L80">
        <f t="shared" ref="L80:L99" si="13">($N$79+$O$79)*C80</f>
        <v>17497022.628283951</v>
      </c>
      <c r="Q80" s="1"/>
    </row>
    <row r="81" spans="1:17" x14ac:dyDescent="0.35">
      <c r="A81">
        <v>2</v>
      </c>
      <c r="B81" s="1">
        <v>43088</v>
      </c>
      <c r="C81">
        <v>812.5</v>
      </c>
      <c r="D81">
        <f t="shared" si="12"/>
        <v>1.1320728427916567</v>
      </c>
      <c r="E81">
        <f t="shared" si="7"/>
        <v>1.0009999999999999</v>
      </c>
      <c r="F81">
        <v>15197500</v>
      </c>
      <c r="G81">
        <f t="shared" si="9"/>
        <v>15212697.499999998</v>
      </c>
      <c r="H81">
        <f t="shared" si="8"/>
        <v>1.2631456855833134</v>
      </c>
      <c r="I81">
        <v>15197500</v>
      </c>
      <c r="J81">
        <f t="shared" si="10"/>
        <v>19196656.556652404</v>
      </c>
      <c r="K81">
        <f t="shared" si="11"/>
        <v>34409354.056652404</v>
      </c>
      <c r="L81">
        <f t="shared" si="13"/>
        <v>18087165.085409116</v>
      </c>
      <c r="Q81" s="1"/>
    </row>
    <row r="82" spans="1:17" x14ac:dyDescent="0.35">
      <c r="A82">
        <v>3</v>
      </c>
      <c r="B82" s="1">
        <v>43089</v>
      </c>
      <c r="C82">
        <v>799.17</v>
      </c>
      <c r="D82">
        <f t="shared" si="12"/>
        <v>1.1134998815677639</v>
      </c>
      <c r="E82">
        <f t="shared" si="7"/>
        <v>1.0015000000000001</v>
      </c>
      <c r="F82">
        <v>15197500</v>
      </c>
      <c r="G82">
        <f t="shared" si="9"/>
        <v>15220296.25</v>
      </c>
      <c r="H82">
        <f t="shared" si="8"/>
        <v>1.2254997631355278</v>
      </c>
      <c r="I82">
        <v>15197500</v>
      </c>
      <c r="J82">
        <f t="shared" si="10"/>
        <v>18624532.650252182</v>
      </c>
      <c r="K82">
        <f t="shared" si="11"/>
        <v>33844828.900252178</v>
      </c>
      <c r="L82">
        <f t="shared" si="13"/>
        <v>17790424.272377111</v>
      </c>
      <c r="Q82" s="1"/>
    </row>
    <row r="83" spans="1:17" x14ac:dyDescent="0.35">
      <c r="A83">
        <v>4</v>
      </c>
      <c r="B83" s="1">
        <v>43090</v>
      </c>
      <c r="C83">
        <v>789.39</v>
      </c>
      <c r="D83">
        <f t="shared" si="12"/>
        <v>1.0998732078416074</v>
      </c>
      <c r="E83">
        <f t="shared" si="7"/>
        <v>1.002</v>
      </c>
      <c r="F83">
        <v>15197500</v>
      </c>
      <c r="G83">
        <f t="shared" si="9"/>
        <v>15227895</v>
      </c>
      <c r="H83">
        <f t="shared" si="8"/>
        <v>1.1977464156832147</v>
      </c>
      <c r="I83">
        <v>15197500</v>
      </c>
      <c r="J83">
        <f t="shared" si="10"/>
        <v>18202751.152345657</v>
      </c>
      <c r="K83">
        <f t="shared" si="11"/>
        <v>33430646.152345657</v>
      </c>
      <c r="L83">
        <f t="shared" si="13"/>
        <v>17572710.457564432</v>
      </c>
      <c r="Q83" s="1"/>
    </row>
    <row r="84" spans="1:17" x14ac:dyDescent="0.35">
      <c r="A84">
        <v>5</v>
      </c>
      <c r="B84" s="1">
        <v>43091</v>
      </c>
      <c r="C84">
        <v>657.83</v>
      </c>
      <c r="D84">
        <f t="shared" si="12"/>
        <v>0.91656797313678229</v>
      </c>
      <c r="E84">
        <f t="shared" si="7"/>
        <v>1.0024999999999999</v>
      </c>
      <c r="F84">
        <v>15197500</v>
      </c>
      <c r="G84">
        <f t="shared" si="9"/>
        <v>15235493.75</v>
      </c>
      <c r="H84">
        <f t="shared" si="8"/>
        <v>0.83063594627356463</v>
      </c>
      <c r="I84">
        <v>15197500</v>
      </c>
      <c r="J84">
        <f t="shared" si="10"/>
        <v>12623589.793492498</v>
      </c>
      <c r="K84">
        <f t="shared" si="11"/>
        <v>27859083.543492496</v>
      </c>
      <c r="L84">
        <f t="shared" si="13"/>
        <v>14644036.686934989</v>
      </c>
      <c r="Q84" s="1"/>
    </row>
    <row r="85" spans="1:17" x14ac:dyDescent="0.35">
      <c r="A85">
        <v>6</v>
      </c>
      <c r="B85" s="1">
        <v>43092</v>
      </c>
      <c r="C85">
        <v>700.44</v>
      </c>
      <c r="D85">
        <f t="shared" si="12"/>
        <v>0.97593735631383149</v>
      </c>
      <c r="E85">
        <f t="shared" si="7"/>
        <v>1.0029999999999999</v>
      </c>
      <c r="F85">
        <v>15197500</v>
      </c>
      <c r="G85">
        <f t="shared" si="9"/>
        <v>15243092.499999998</v>
      </c>
      <c r="H85">
        <f t="shared" si="8"/>
        <v>0.9488747126276631</v>
      </c>
      <c r="I85">
        <v>15197500</v>
      </c>
      <c r="J85">
        <f t="shared" si="10"/>
        <v>14420523.44515891</v>
      </c>
      <c r="K85">
        <f t="shared" si="11"/>
        <v>29663615.945158906</v>
      </c>
      <c r="L85">
        <f t="shared" si="13"/>
        <v>15592583.276829492</v>
      </c>
      <c r="Q85" s="1"/>
    </row>
    <row r="86" spans="1:17" x14ac:dyDescent="0.35">
      <c r="A86">
        <v>7</v>
      </c>
      <c r="B86" s="1">
        <v>43093</v>
      </c>
      <c r="C86">
        <v>675.91</v>
      </c>
      <c r="D86">
        <f t="shared" si="12"/>
        <v>0.94175920636468757</v>
      </c>
      <c r="E86">
        <f t="shared" si="7"/>
        <v>1.0035000000000001</v>
      </c>
      <c r="F86">
        <v>15197500</v>
      </c>
      <c r="G86">
        <f t="shared" si="9"/>
        <v>15250691.25</v>
      </c>
      <c r="H86">
        <f t="shared" si="8"/>
        <v>0.88001841272937509</v>
      </c>
      <c r="I86">
        <v>15197500</v>
      </c>
      <c r="J86">
        <f t="shared" si="10"/>
        <v>13374079.827454679</v>
      </c>
      <c r="K86">
        <f t="shared" si="11"/>
        <v>28624771.077454679</v>
      </c>
      <c r="L86">
        <f t="shared" si="13"/>
        <v>15046517.849697076</v>
      </c>
      <c r="Q86" s="1"/>
    </row>
    <row r="87" spans="1:17" x14ac:dyDescent="0.35">
      <c r="A87">
        <v>8</v>
      </c>
      <c r="B87" s="1">
        <v>43094</v>
      </c>
      <c r="C87">
        <v>723.14</v>
      </c>
      <c r="D87">
        <f t="shared" si="12"/>
        <v>1.0075657298909029</v>
      </c>
      <c r="E87">
        <f t="shared" si="7"/>
        <v>1.004</v>
      </c>
      <c r="F87">
        <v>15197500</v>
      </c>
      <c r="G87">
        <f t="shared" si="9"/>
        <v>15258290</v>
      </c>
      <c r="H87">
        <f t="shared" si="8"/>
        <v>1.0111314597818057</v>
      </c>
      <c r="I87">
        <v>15197500</v>
      </c>
      <c r="J87">
        <f t="shared" si="10"/>
        <v>15366670.360033993</v>
      </c>
      <c r="K87">
        <f t="shared" si="11"/>
        <v>30624960.360033993</v>
      </c>
      <c r="L87">
        <f t="shared" si="13"/>
        <v>16097910.842907997</v>
      </c>
      <c r="Q87" s="1"/>
    </row>
    <row r="88" spans="1:17" x14ac:dyDescent="0.35">
      <c r="A88">
        <v>9</v>
      </c>
      <c r="B88" s="1">
        <v>43095</v>
      </c>
      <c r="C88">
        <v>753.4</v>
      </c>
      <c r="D88">
        <f t="shared" si="12"/>
        <v>1.0497276058575189</v>
      </c>
      <c r="E88">
        <f t="shared" si="7"/>
        <v>1.0044999999999999</v>
      </c>
      <c r="F88">
        <v>15197500</v>
      </c>
      <c r="G88">
        <f t="shared" si="9"/>
        <v>15265888.75</v>
      </c>
      <c r="H88">
        <f t="shared" si="8"/>
        <v>1.0949552117150378</v>
      </c>
      <c r="I88">
        <v>15197500</v>
      </c>
      <c r="J88">
        <f t="shared" si="10"/>
        <v>16640581.830039287</v>
      </c>
      <c r="K88">
        <f t="shared" si="11"/>
        <v>31906470.580039285</v>
      </c>
      <c r="L88">
        <f t="shared" si="13"/>
        <v>16771532.52350428</v>
      </c>
      <c r="Q88" s="1"/>
    </row>
    <row r="89" spans="1:17" x14ac:dyDescent="0.35">
      <c r="A89">
        <v>10</v>
      </c>
      <c r="B89" s="1">
        <v>43096</v>
      </c>
      <c r="C89">
        <v>739.94</v>
      </c>
      <c r="D89">
        <f t="shared" si="12"/>
        <v>1.0309735129787798</v>
      </c>
      <c r="E89">
        <f t="shared" si="7"/>
        <v>1.0049999999999999</v>
      </c>
      <c r="F89">
        <v>15197500</v>
      </c>
      <c r="G89">
        <f t="shared" si="9"/>
        <v>15273487.499999998</v>
      </c>
      <c r="H89">
        <f t="shared" si="8"/>
        <v>1.0569470259575597</v>
      </c>
      <c r="I89">
        <v>15197500</v>
      </c>
      <c r="J89">
        <f t="shared" si="10"/>
        <v>16062952.426990014</v>
      </c>
      <c r="K89">
        <f t="shared" si="11"/>
        <v>31336439.92699001</v>
      </c>
      <c r="L89">
        <f t="shared" si="13"/>
        <v>16471897.764058612</v>
      </c>
      <c r="Q89" s="1"/>
    </row>
    <row r="90" spans="1:17" x14ac:dyDescent="0.35">
      <c r="A90">
        <v>11</v>
      </c>
      <c r="B90" s="1">
        <v>43097</v>
      </c>
      <c r="C90">
        <v>716.69</v>
      </c>
      <c r="D90">
        <f t="shared" si="12"/>
        <v>0.99857881316966468</v>
      </c>
      <c r="E90">
        <f t="shared" si="7"/>
        <v>1.0055000000000001</v>
      </c>
      <c r="F90">
        <v>15197500</v>
      </c>
      <c r="G90">
        <f t="shared" si="9"/>
        <v>15281086.25</v>
      </c>
      <c r="H90">
        <f t="shared" si="8"/>
        <v>0.9916576263393293</v>
      </c>
      <c r="I90">
        <v>15197500</v>
      </c>
      <c r="J90">
        <f t="shared" si="10"/>
        <v>15070716.776291957</v>
      </c>
      <c r="K90">
        <f t="shared" si="11"/>
        <v>30351803.026291959</v>
      </c>
      <c r="L90">
        <f t="shared" si="13"/>
        <v>15954326.578537675</v>
      </c>
      <c r="Q90" s="1"/>
    </row>
    <row r="91" spans="1:17" x14ac:dyDescent="0.35">
      <c r="A91">
        <v>12</v>
      </c>
      <c r="B91" s="1">
        <v>43098</v>
      </c>
      <c r="C91">
        <v>739.6</v>
      </c>
      <c r="D91">
        <f t="shared" si="12"/>
        <v>1.0304997840353345</v>
      </c>
      <c r="E91">
        <f t="shared" si="7"/>
        <v>1.006</v>
      </c>
      <c r="F91">
        <v>15197500</v>
      </c>
      <c r="G91">
        <f t="shared" si="9"/>
        <v>15288685</v>
      </c>
      <c r="H91">
        <f t="shared" si="8"/>
        <v>1.054999568070669</v>
      </c>
      <c r="I91">
        <v>15197500</v>
      </c>
      <c r="J91">
        <f t="shared" si="10"/>
        <v>16033355.935753992</v>
      </c>
      <c r="K91">
        <f t="shared" si="11"/>
        <v>31322040.935753994</v>
      </c>
      <c r="L91">
        <f t="shared" si="13"/>
        <v>16464328.981130563</v>
      </c>
      <c r="Q91" s="1"/>
    </row>
    <row r="92" spans="1:17" x14ac:dyDescent="0.35">
      <c r="A92">
        <v>13</v>
      </c>
      <c r="B92" s="1">
        <v>43099</v>
      </c>
      <c r="C92">
        <v>692.99</v>
      </c>
      <c r="D92">
        <f t="shared" si="12"/>
        <v>0.96555711917069564</v>
      </c>
      <c r="E92">
        <f t="shared" si="7"/>
        <v>1.0065</v>
      </c>
      <c r="F92">
        <v>15197500</v>
      </c>
      <c r="G92">
        <f t="shared" si="9"/>
        <v>15296283.75</v>
      </c>
      <c r="H92">
        <f t="shared" si="8"/>
        <v>0.92461423834139134</v>
      </c>
      <c r="I92">
        <v>15197500</v>
      </c>
      <c r="J92">
        <f t="shared" si="10"/>
        <v>14051824.887193294</v>
      </c>
      <c r="K92">
        <f t="shared" si="11"/>
        <v>29348108.637193292</v>
      </c>
      <c r="L92">
        <f t="shared" si="13"/>
        <v>15426737.886200201</v>
      </c>
      <c r="Q92" s="1"/>
    </row>
    <row r="93" spans="1:17" x14ac:dyDescent="0.35">
      <c r="A93">
        <v>14</v>
      </c>
      <c r="B93" s="1">
        <v>43100</v>
      </c>
      <c r="C93">
        <v>741.13</v>
      </c>
      <c r="D93">
        <f t="shared" si="12"/>
        <v>1.0326315642808377</v>
      </c>
      <c r="E93">
        <f t="shared" si="7"/>
        <v>1.0069999999999999</v>
      </c>
      <c r="F93">
        <v>15197500</v>
      </c>
      <c r="G93">
        <f t="shared" si="9"/>
        <v>15303882.499999998</v>
      </c>
      <c r="H93">
        <f t="shared" si="8"/>
        <v>1.0582631285616755</v>
      </c>
      <c r="I93">
        <v>15197500</v>
      </c>
      <c r="J93">
        <f t="shared" si="10"/>
        <v>16082953.896316063</v>
      </c>
      <c r="K93">
        <f t="shared" si="11"/>
        <v>31386836.396316059</v>
      </c>
      <c r="L93">
        <f t="shared" si="13"/>
        <v>16498388.504306778</v>
      </c>
      <c r="Q93" s="1"/>
    </row>
    <row r="94" spans="1:17" x14ac:dyDescent="0.35">
      <c r="A94">
        <v>15</v>
      </c>
      <c r="B94" s="1">
        <v>43101</v>
      </c>
      <c r="C94">
        <v>756.2</v>
      </c>
      <c r="D94">
        <f t="shared" si="12"/>
        <v>1.0536289030388319</v>
      </c>
      <c r="E94">
        <f t="shared" si="7"/>
        <v>1.0075000000000001</v>
      </c>
      <c r="F94">
        <v>15197500</v>
      </c>
      <c r="G94">
        <f t="shared" si="9"/>
        <v>15311481.250000002</v>
      </c>
      <c r="H94">
        <f t="shared" si="8"/>
        <v>1.0997578060776638</v>
      </c>
      <c r="I94">
        <v>15197500</v>
      </c>
      <c r="J94">
        <f t="shared" si="10"/>
        <v>16713569.257865297</v>
      </c>
      <c r="K94">
        <f t="shared" si="11"/>
        <v>32025050.507865299</v>
      </c>
      <c r="L94">
        <f t="shared" si="13"/>
        <v>16833863.677029382</v>
      </c>
      <c r="Q94" s="1"/>
    </row>
    <row r="95" spans="1:17" x14ac:dyDescent="0.35">
      <c r="A95">
        <v>16</v>
      </c>
      <c r="B95" s="1">
        <v>43102</v>
      </c>
      <c r="C95">
        <v>861.97</v>
      </c>
      <c r="D95">
        <f t="shared" si="12"/>
        <v>1.2010004040629223</v>
      </c>
      <c r="E95">
        <f t="shared" si="7"/>
        <v>1.008</v>
      </c>
      <c r="F95">
        <v>15197500</v>
      </c>
      <c r="G95">
        <f t="shared" si="9"/>
        <v>15319080</v>
      </c>
      <c r="H95">
        <f t="shared" si="8"/>
        <v>1.3940008081258446</v>
      </c>
      <c r="I95">
        <v>15197500</v>
      </c>
      <c r="J95">
        <f t="shared" si="10"/>
        <v>21185327.281492524</v>
      </c>
      <c r="K95">
        <f t="shared" si="11"/>
        <v>36504407.281492524</v>
      </c>
      <c r="L95">
        <f t="shared" si="13"/>
        <v>19188423.001440119</v>
      </c>
      <c r="Q95" s="1"/>
    </row>
    <row r="96" spans="1:17" x14ac:dyDescent="0.35">
      <c r="A96">
        <v>17</v>
      </c>
      <c r="B96" s="1">
        <v>43103</v>
      </c>
      <c r="C96">
        <v>941.1</v>
      </c>
      <c r="D96">
        <f t="shared" si="12"/>
        <v>1.3112538490476655</v>
      </c>
      <c r="E96">
        <f t="shared" si="7"/>
        <v>1.0085</v>
      </c>
      <c r="F96">
        <v>15197500</v>
      </c>
      <c r="G96">
        <f t="shared" si="9"/>
        <v>15326678.75</v>
      </c>
      <c r="H96">
        <f t="shared" si="8"/>
        <v>1.6140076980953311</v>
      </c>
      <c r="I96">
        <v>15197500</v>
      </c>
      <c r="J96">
        <f t="shared" si="10"/>
        <v>24528881.991803795</v>
      </c>
      <c r="K96">
        <f t="shared" si="11"/>
        <v>39855560.741803795</v>
      </c>
      <c r="L96">
        <f t="shared" si="13"/>
        <v>20949945.922312025</v>
      </c>
      <c r="Q96" s="1"/>
    </row>
    <row r="97" spans="1:24" x14ac:dyDescent="0.35">
      <c r="A97">
        <v>18</v>
      </c>
      <c r="B97" s="1">
        <v>43104</v>
      </c>
      <c r="C97">
        <v>944.83</v>
      </c>
      <c r="D97">
        <f t="shared" si="12"/>
        <v>1.3164509342213428</v>
      </c>
      <c r="E97">
        <f t="shared" si="7"/>
        <v>1.0089999999999999</v>
      </c>
      <c r="F97">
        <v>15197500</v>
      </c>
      <c r="G97">
        <f t="shared" si="9"/>
        <v>15334277.499999998</v>
      </c>
      <c r="H97">
        <f t="shared" si="8"/>
        <v>1.6239018684426858</v>
      </c>
      <c r="I97">
        <v>15197500</v>
      </c>
      <c r="J97">
        <f t="shared" si="10"/>
        <v>24679248.645657718</v>
      </c>
      <c r="K97">
        <f t="shared" si="11"/>
        <v>40013526.145657718</v>
      </c>
      <c r="L97">
        <f t="shared" si="13"/>
        <v>21032979.923257962</v>
      </c>
      <c r="Q97" s="1"/>
    </row>
    <row r="98" spans="1:24" x14ac:dyDescent="0.35">
      <c r="A98">
        <v>19</v>
      </c>
      <c r="B98" s="1">
        <v>43105</v>
      </c>
      <c r="C98">
        <v>967.13</v>
      </c>
      <c r="D98">
        <f t="shared" si="12"/>
        <v>1.3475219796296554</v>
      </c>
      <c r="E98">
        <f t="shared" si="7"/>
        <v>1.0095000000000001</v>
      </c>
      <c r="F98">
        <v>15197500</v>
      </c>
      <c r="G98">
        <f t="shared" si="9"/>
        <v>15341876.250000002</v>
      </c>
      <c r="H98">
        <f t="shared" si="8"/>
        <v>1.6855439592593107</v>
      </c>
      <c r="I98">
        <v>15197500</v>
      </c>
      <c r="J98">
        <f t="shared" si="10"/>
        <v>25616054.320843372</v>
      </c>
      <c r="K98">
        <f t="shared" si="11"/>
        <v>40957930.570843376</v>
      </c>
      <c r="L98">
        <f t="shared" si="13"/>
        <v>21529403.038832884</v>
      </c>
      <c r="Q98" s="1"/>
    </row>
    <row r="99" spans="1:24" x14ac:dyDescent="0.35">
      <c r="A99">
        <v>20</v>
      </c>
      <c r="B99" s="1">
        <v>43106</v>
      </c>
      <c r="C99">
        <v>1006.41</v>
      </c>
      <c r="D99">
        <f t="shared" si="12"/>
        <v>1.4022516058017862</v>
      </c>
      <c r="E99">
        <f t="shared" si="7"/>
        <v>1.01</v>
      </c>
      <c r="F99">
        <v>15197500</v>
      </c>
      <c r="G99">
        <f t="shared" si="9"/>
        <v>15349475</v>
      </c>
      <c r="H99">
        <f t="shared" si="8"/>
        <v>1.7945032116035724</v>
      </c>
      <c r="I99">
        <v>15197500</v>
      </c>
      <c r="J99">
        <f t="shared" si="10"/>
        <v>27271962.558345292</v>
      </c>
      <c r="K99">
        <f t="shared" si="11"/>
        <v>42621437.558345288</v>
      </c>
      <c r="L99">
        <f t="shared" si="13"/>
        <v>22403820.078285031</v>
      </c>
      <c r="N99" t="s">
        <v>18</v>
      </c>
      <c r="O99" t="s">
        <v>19</v>
      </c>
      <c r="P99" t="s">
        <v>20</v>
      </c>
      <c r="Q99" s="1"/>
    </row>
    <row r="100" spans="1:24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7"/>
        <v>1</v>
      </c>
      <c r="F100">
        <v>15197500</v>
      </c>
      <c r="G100">
        <f t="shared" si="9"/>
        <v>15197500</v>
      </c>
      <c r="H100">
        <f t="shared" si="8"/>
        <v>1</v>
      </c>
      <c r="I100">
        <v>15197500</v>
      </c>
      <c r="J100">
        <f t="shared" si="10"/>
        <v>15197500</v>
      </c>
      <c r="K100">
        <f t="shared" si="11"/>
        <v>30395000</v>
      </c>
      <c r="L100">
        <v>0</v>
      </c>
      <c r="M100" s="2" t="s">
        <v>17</v>
      </c>
      <c r="N100">
        <f>(T100-1)/$C100*U100</f>
        <v>142.76336390069272</v>
      </c>
      <c r="O100">
        <f>(V100-1)/$C100*W100</f>
        <v>15014.189164301337</v>
      </c>
      <c r="P100">
        <f>(N100+O100)*R100</f>
        <v>16941683.688397817</v>
      </c>
      <c r="Q100" s="4">
        <v>43107</v>
      </c>
      <c r="R100">
        <v>1117.75</v>
      </c>
      <c r="S100">
        <v>1.5573839015758453</v>
      </c>
      <c r="T100">
        <v>1.0105</v>
      </c>
      <c r="U100">
        <v>15197500</v>
      </c>
      <c r="V100">
        <v>2.1042678031516906</v>
      </c>
      <c r="W100">
        <v>15197500</v>
      </c>
      <c r="X100">
        <v>47336.683688397818</v>
      </c>
    </row>
    <row r="101" spans="1:24" x14ac:dyDescent="0.35">
      <c r="A101">
        <v>1</v>
      </c>
      <c r="B101" s="1">
        <v>43108</v>
      </c>
      <c r="C101">
        <v>1136.1099999999999</v>
      </c>
      <c r="D101">
        <f t="shared" ref="D101:D128" si="14">C101/$C$100</f>
        <v>1.0164258555133079</v>
      </c>
      <c r="E101">
        <f t="shared" si="7"/>
        <v>1.0004999999999999</v>
      </c>
      <c r="F101">
        <v>15197500</v>
      </c>
      <c r="G101">
        <f t="shared" si="9"/>
        <v>15205098.75</v>
      </c>
      <c r="H101">
        <f t="shared" si="8"/>
        <v>1.0323517110266158</v>
      </c>
      <c r="I101">
        <v>15197500</v>
      </c>
      <c r="J101">
        <f t="shared" si="10"/>
        <v>15689165.128326993</v>
      </c>
      <c r="K101">
        <f t="shared" si="11"/>
        <v>30894263.878326993</v>
      </c>
      <c r="L101">
        <v>0</v>
      </c>
      <c r="Q101" s="1"/>
    </row>
    <row r="102" spans="1:24" x14ac:dyDescent="0.35">
      <c r="A102">
        <v>2</v>
      </c>
      <c r="B102" s="1">
        <v>43109</v>
      </c>
      <c r="C102">
        <v>1289.24</v>
      </c>
      <c r="D102">
        <f t="shared" si="14"/>
        <v>1.1534242898680385</v>
      </c>
      <c r="E102">
        <f t="shared" si="7"/>
        <v>1.0009999999999999</v>
      </c>
      <c r="F102">
        <v>15197500</v>
      </c>
      <c r="G102">
        <f t="shared" si="9"/>
        <v>15212697.499999998</v>
      </c>
      <c r="H102">
        <f t="shared" si="8"/>
        <v>1.305848579736077</v>
      </c>
      <c r="I102">
        <v>15197500</v>
      </c>
      <c r="J102">
        <f t="shared" si="10"/>
        <v>19845633.79053903</v>
      </c>
      <c r="K102">
        <f t="shared" si="11"/>
        <v>35058331.290539026</v>
      </c>
      <c r="L102">
        <v>0</v>
      </c>
    </row>
    <row r="103" spans="1:24" x14ac:dyDescent="0.35">
      <c r="A103">
        <v>3</v>
      </c>
      <c r="B103" s="1">
        <v>43110</v>
      </c>
      <c r="C103">
        <v>1248.99</v>
      </c>
      <c r="D103">
        <f t="shared" si="14"/>
        <v>1.1174144486692015</v>
      </c>
      <c r="E103">
        <f t="shared" si="7"/>
        <v>1.0015000000000001</v>
      </c>
      <c r="F103">
        <v>15197500</v>
      </c>
      <c r="G103">
        <f t="shared" si="9"/>
        <v>15220296.25</v>
      </c>
      <c r="H103">
        <f t="shared" si="8"/>
        <v>1.2333288973384029</v>
      </c>
      <c r="I103">
        <v>15197500</v>
      </c>
      <c r="J103">
        <f t="shared" si="10"/>
        <v>18743515.917300377</v>
      </c>
      <c r="K103">
        <f t="shared" si="11"/>
        <v>33963812.167300373</v>
      </c>
      <c r="L103">
        <v>0</v>
      </c>
    </row>
    <row r="104" spans="1:24" x14ac:dyDescent="0.35">
      <c r="A104">
        <v>4</v>
      </c>
      <c r="B104" s="1">
        <v>43111</v>
      </c>
      <c r="C104">
        <v>1139.32</v>
      </c>
      <c r="D104">
        <f t="shared" si="14"/>
        <v>1.0192976962648177</v>
      </c>
      <c r="E104">
        <f t="shared" si="7"/>
        <v>1.002</v>
      </c>
      <c r="F104">
        <v>15197500</v>
      </c>
      <c r="G104">
        <f t="shared" si="9"/>
        <v>15227895</v>
      </c>
      <c r="H104">
        <f t="shared" si="8"/>
        <v>1.0365953925296354</v>
      </c>
      <c r="I104">
        <v>15197500</v>
      </c>
      <c r="J104">
        <f t="shared" si="10"/>
        <v>15753658.477969134</v>
      </c>
      <c r="K104">
        <f t="shared" si="11"/>
        <v>30981553.477969132</v>
      </c>
      <c r="L104">
        <v>0</v>
      </c>
    </row>
    <row r="105" spans="1:24" x14ac:dyDescent="0.35">
      <c r="A105">
        <v>5</v>
      </c>
      <c r="B105" s="1">
        <v>43112</v>
      </c>
      <c r="C105">
        <v>1261.03</v>
      </c>
      <c r="D105">
        <f t="shared" si="14"/>
        <v>1.1281860881234622</v>
      </c>
      <c r="E105">
        <f t="shared" si="7"/>
        <v>1.0024999999999999</v>
      </c>
      <c r="F105">
        <v>15197500</v>
      </c>
      <c r="G105">
        <f t="shared" si="9"/>
        <v>15235493.75</v>
      </c>
      <c r="H105">
        <f t="shared" si="8"/>
        <v>1.2538721762469245</v>
      </c>
      <c r="I105">
        <v>15197500</v>
      </c>
      <c r="J105">
        <f t="shared" si="10"/>
        <v>19055722.398512635</v>
      </c>
      <c r="K105">
        <f t="shared" si="11"/>
        <v>34291216.148512632</v>
      </c>
      <c r="L105">
        <v>0</v>
      </c>
    </row>
    <row r="106" spans="1:24" x14ac:dyDescent="0.35">
      <c r="A106">
        <v>6</v>
      </c>
      <c r="B106" s="1">
        <v>43113</v>
      </c>
      <c r="C106">
        <v>1385.02</v>
      </c>
      <c r="D106">
        <f t="shared" si="14"/>
        <v>1.2391142921046745</v>
      </c>
      <c r="E106">
        <f t="shared" si="7"/>
        <v>1.0029999999999999</v>
      </c>
      <c r="F106">
        <v>15197500</v>
      </c>
      <c r="G106">
        <f t="shared" si="9"/>
        <v>15243092.499999998</v>
      </c>
      <c r="H106">
        <f t="shared" si="8"/>
        <v>1.4752285842093491</v>
      </c>
      <c r="I106">
        <v>15197500</v>
      </c>
      <c r="J106">
        <f t="shared" si="10"/>
        <v>22419786.408521581</v>
      </c>
      <c r="K106">
        <f t="shared" si="11"/>
        <v>37662878.908521578</v>
      </c>
      <c r="L106">
        <v>0</v>
      </c>
    </row>
    <row r="107" spans="1:24" x14ac:dyDescent="0.35">
      <c r="A107">
        <v>7</v>
      </c>
      <c r="B107" s="1">
        <v>43114</v>
      </c>
      <c r="C107">
        <v>1359.48</v>
      </c>
      <c r="D107">
        <f t="shared" si="14"/>
        <v>1.216264817714158</v>
      </c>
      <c r="E107">
        <f t="shared" si="7"/>
        <v>1.0035000000000001</v>
      </c>
      <c r="F107">
        <v>15197500</v>
      </c>
      <c r="G107">
        <f t="shared" si="9"/>
        <v>15250691.25</v>
      </c>
      <c r="H107">
        <f t="shared" si="8"/>
        <v>1.4290296354283158</v>
      </c>
      <c r="I107">
        <v>15197500</v>
      </c>
      <c r="J107">
        <f t="shared" si="10"/>
        <v>21717677.884421829</v>
      </c>
      <c r="K107">
        <f t="shared" si="11"/>
        <v>36968369.134421825</v>
      </c>
      <c r="L107">
        <v>0</v>
      </c>
    </row>
    <row r="108" spans="1:24" x14ac:dyDescent="0.35">
      <c r="A108">
        <v>8</v>
      </c>
      <c r="B108" s="1">
        <v>43115</v>
      </c>
      <c r="C108">
        <v>1278.69</v>
      </c>
      <c r="D108">
        <f t="shared" si="14"/>
        <v>1.1439856855289645</v>
      </c>
      <c r="E108">
        <f t="shared" si="7"/>
        <v>1.004</v>
      </c>
      <c r="F108">
        <v>15197500</v>
      </c>
      <c r="G108">
        <f t="shared" si="9"/>
        <v>15258290</v>
      </c>
      <c r="H108">
        <f t="shared" si="8"/>
        <v>1.283971371057929</v>
      </c>
      <c r="I108">
        <v>15197500</v>
      </c>
      <c r="J108">
        <f t="shared" si="10"/>
        <v>19513154.911652878</v>
      </c>
      <c r="K108">
        <f t="shared" si="11"/>
        <v>34771444.911652878</v>
      </c>
      <c r="L108">
        <v>0</v>
      </c>
    </row>
    <row r="109" spans="1:24" x14ac:dyDescent="0.35">
      <c r="A109">
        <v>9</v>
      </c>
      <c r="B109" s="1">
        <v>43116</v>
      </c>
      <c r="C109">
        <v>1050.26</v>
      </c>
      <c r="D109">
        <f t="shared" si="14"/>
        <v>0.93961977186311785</v>
      </c>
      <c r="E109">
        <f t="shared" si="7"/>
        <v>1.0044999999999999</v>
      </c>
      <c r="F109">
        <v>15197500</v>
      </c>
      <c r="G109">
        <f t="shared" si="9"/>
        <v>15265888.75</v>
      </c>
      <c r="H109">
        <f t="shared" si="8"/>
        <v>0.87473954372623575</v>
      </c>
      <c r="I109">
        <v>15197500</v>
      </c>
      <c r="J109">
        <f t="shared" si="10"/>
        <v>13293854.215779468</v>
      </c>
      <c r="K109">
        <f t="shared" si="11"/>
        <v>28559742.965779468</v>
      </c>
      <c r="L109">
        <v>0</v>
      </c>
    </row>
    <row r="110" spans="1:24" x14ac:dyDescent="0.35">
      <c r="A110">
        <v>10</v>
      </c>
      <c r="B110" s="1">
        <v>43117</v>
      </c>
      <c r="C110">
        <v>1024.69</v>
      </c>
      <c r="D110">
        <f t="shared" si="14"/>
        <v>0.91674345783940958</v>
      </c>
      <c r="E110">
        <f t="shared" si="7"/>
        <v>1.0049999999999999</v>
      </c>
      <c r="F110">
        <v>15197500</v>
      </c>
      <c r="G110">
        <f t="shared" si="9"/>
        <v>15273487.499999998</v>
      </c>
      <c r="H110">
        <f t="shared" si="8"/>
        <v>0.82848691567881927</v>
      </c>
      <c r="I110">
        <v>15197500</v>
      </c>
      <c r="J110">
        <f t="shared" si="10"/>
        <v>12590929.901028857</v>
      </c>
      <c r="K110">
        <f t="shared" si="11"/>
        <v>27864417.401028857</v>
      </c>
      <c r="L110">
        <v>0</v>
      </c>
    </row>
    <row r="111" spans="1:24" x14ac:dyDescent="0.35">
      <c r="A111">
        <v>11</v>
      </c>
      <c r="B111" s="1">
        <v>43118</v>
      </c>
      <c r="C111">
        <v>1012.97</v>
      </c>
      <c r="D111">
        <f t="shared" si="14"/>
        <v>0.90625810780586002</v>
      </c>
      <c r="E111">
        <f t="shared" si="7"/>
        <v>1.0055000000000001</v>
      </c>
      <c r="F111">
        <v>15197500</v>
      </c>
      <c r="G111">
        <f t="shared" si="9"/>
        <v>15281086.25</v>
      </c>
      <c r="H111">
        <f t="shared" si="8"/>
        <v>0.80701621561171999</v>
      </c>
      <c r="I111">
        <v>15197500</v>
      </c>
      <c r="J111">
        <f t="shared" si="10"/>
        <v>12264628.936759114</v>
      </c>
      <c r="K111">
        <f t="shared" si="11"/>
        <v>27545715.186759114</v>
      </c>
      <c r="L111">
        <v>0</v>
      </c>
      <c r="Q111" s="1"/>
    </row>
    <row r="112" spans="1:24" x14ac:dyDescent="0.35">
      <c r="A112">
        <v>12</v>
      </c>
      <c r="B112" s="1">
        <v>43119</v>
      </c>
      <c r="C112">
        <v>1037.3599999999999</v>
      </c>
      <c r="D112">
        <f t="shared" si="14"/>
        <v>0.92807872959069548</v>
      </c>
      <c r="E112">
        <f t="shared" si="7"/>
        <v>1.006</v>
      </c>
      <c r="F112">
        <v>15197500</v>
      </c>
      <c r="G112">
        <f t="shared" si="9"/>
        <v>15288685</v>
      </c>
      <c r="H112">
        <f t="shared" si="8"/>
        <v>0.85015745918139096</v>
      </c>
      <c r="I112">
        <v>15197500</v>
      </c>
      <c r="J112">
        <f t="shared" si="10"/>
        <v>12920267.98590919</v>
      </c>
      <c r="K112">
        <f t="shared" si="11"/>
        <v>28208952.98590919</v>
      </c>
      <c r="L112">
        <v>0</v>
      </c>
      <c r="Q112" s="1"/>
    </row>
    <row r="113" spans="1:17" x14ac:dyDescent="0.35">
      <c r="A113">
        <v>13</v>
      </c>
      <c r="B113" s="1">
        <v>43120</v>
      </c>
      <c r="C113">
        <v>1150.5</v>
      </c>
      <c r="D113">
        <f t="shared" si="14"/>
        <v>1.0292999329009169</v>
      </c>
      <c r="E113">
        <f t="shared" si="7"/>
        <v>1.0065</v>
      </c>
      <c r="F113">
        <v>15197500</v>
      </c>
      <c r="G113">
        <f t="shared" si="9"/>
        <v>15296283.75</v>
      </c>
      <c r="H113">
        <f t="shared" si="8"/>
        <v>1.0520998658018339</v>
      </c>
      <c r="I113">
        <v>15197500</v>
      </c>
      <c r="J113">
        <f t="shared" si="10"/>
        <v>15989287.710523371</v>
      </c>
      <c r="K113">
        <f t="shared" si="11"/>
        <v>31285571.460523371</v>
      </c>
      <c r="L113">
        <v>0</v>
      </c>
      <c r="Q113" s="1"/>
    </row>
    <row r="114" spans="1:17" x14ac:dyDescent="0.35">
      <c r="A114">
        <v>14</v>
      </c>
      <c r="B114" s="1">
        <v>43121</v>
      </c>
      <c r="C114">
        <v>1049.0899999999999</v>
      </c>
      <c r="D114">
        <f t="shared" si="14"/>
        <v>0.93857302616864224</v>
      </c>
      <c r="E114">
        <f t="shared" si="7"/>
        <v>1.0069999999999999</v>
      </c>
      <c r="F114">
        <v>15197500</v>
      </c>
      <c r="G114">
        <f t="shared" si="9"/>
        <v>15303882.499999998</v>
      </c>
      <c r="H114">
        <f t="shared" si="8"/>
        <v>0.87014605233728459</v>
      </c>
      <c r="I114">
        <v>15197500</v>
      </c>
      <c r="J114">
        <f t="shared" si="10"/>
        <v>13224044.630395882</v>
      </c>
      <c r="K114">
        <f t="shared" si="11"/>
        <v>28527927.130395882</v>
      </c>
      <c r="L114">
        <v>0</v>
      </c>
      <c r="Q114" s="1"/>
    </row>
    <row r="115" spans="1:17" x14ac:dyDescent="0.35">
      <c r="A115">
        <v>15</v>
      </c>
      <c r="B115" s="1">
        <v>43122</v>
      </c>
      <c r="C115">
        <v>999.64</v>
      </c>
      <c r="D115">
        <f t="shared" si="14"/>
        <v>0.8943323641243569</v>
      </c>
      <c r="E115">
        <f t="shared" si="7"/>
        <v>1.0075000000000001</v>
      </c>
      <c r="F115">
        <v>15197500</v>
      </c>
      <c r="G115">
        <f t="shared" si="9"/>
        <v>15311481.250000002</v>
      </c>
      <c r="H115">
        <f t="shared" si="8"/>
        <v>0.78116472824871375</v>
      </c>
      <c r="I115">
        <v>15197500</v>
      </c>
      <c r="J115">
        <f t="shared" si="10"/>
        <v>11871750.957559828</v>
      </c>
      <c r="K115">
        <f t="shared" si="11"/>
        <v>27183232.207559831</v>
      </c>
      <c r="L115">
        <v>0</v>
      </c>
      <c r="Q115" s="1"/>
    </row>
    <row r="116" spans="1:17" x14ac:dyDescent="0.35">
      <c r="A116">
        <v>16</v>
      </c>
      <c r="B116" s="1">
        <v>43123</v>
      </c>
      <c r="C116">
        <v>984.47</v>
      </c>
      <c r="D116">
        <f t="shared" si="14"/>
        <v>0.88076045627376431</v>
      </c>
      <c r="E116">
        <f t="shared" si="7"/>
        <v>1.008</v>
      </c>
      <c r="F116">
        <v>15197500</v>
      </c>
      <c r="G116">
        <f t="shared" si="9"/>
        <v>15319080</v>
      </c>
      <c r="H116">
        <f t="shared" si="8"/>
        <v>0.75352091254752862</v>
      </c>
      <c r="I116">
        <v>15197500</v>
      </c>
      <c r="J116">
        <f t="shared" si="10"/>
        <v>11451634.068441067</v>
      </c>
      <c r="K116">
        <f t="shared" si="11"/>
        <v>26770714.068441067</v>
      </c>
      <c r="L116">
        <v>0</v>
      </c>
      <c r="Q116" s="1"/>
    </row>
    <row r="117" spans="1:17" x14ac:dyDescent="0.35">
      <c r="A117">
        <v>17</v>
      </c>
      <c r="B117" s="1">
        <v>43124</v>
      </c>
      <c r="C117">
        <v>1061.78</v>
      </c>
      <c r="D117">
        <f t="shared" si="14"/>
        <v>0.94992619100872289</v>
      </c>
      <c r="E117">
        <f t="shared" si="7"/>
        <v>1.0085</v>
      </c>
      <c r="F117">
        <v>15197500</v>
      </c>
      <c r="G117">
        <f t="shared" si="9"/>
        <v>15326678.75</v>
      </c>
      <c r="H117">
        <f t="shared" si="8"/>
        <v>0.89135238201744582</v>
      </c>
      <c r="I117">
        <v>15197500</v>
      </c>
      <c r="J117">
        <f t="shared" si="10"/>
        <v>13546327.825710133</v>
      </c>
      <c r="K117">
        <f t="shared" si="11"/>
        <v>28873006.575710133</v>
      </c>
      <c r="L117">
        <v>0</v>
      </c>
      <c r="Q117" s="1"/>
    </row>
    <row r="118" spans="1:17" x14ac:dyDescent="0.35">
      <c r="A118">
        <v>18</v>
      </c>
      <c r="B118" s="1">
        <v>43125</v>
      </c>
      <c r="C118">
        <v>1046.3699999999999</v>
      </c>
      <c r="D118">
        <f t="shared" si="14"/>
        <v>0.93613956609259663</v>
      </c>
      <c r="E118">
        <f t="shared" si="7"/>
        <v>1.0089999999999999</v>
      </c>
      <c r="F118">
        <v>15197500</v>
      </c>
      <c r="G118">
        <f t="shared" si="9"/>
        <v>15334277.499999998</v>
      </c>
      <c r="H118">
        <f t="shared" si="8"/>
        <v>0.86327913218519337</v>
      </c>
      <c r="I118">
        <v>15197500</v>
      </c>
      <c r="J118">
        <f t="shared" si="10"/>
        <v>13119684.611384476</v>
      </c>
      <c r="K118">
        <f t="shared" si="11"/>
        <v>28453962.111384474</v>
      </c>
      <c r="L118">
        <v>0</v>
      </c>
      <c r="Q118" s="1"/>
    </row>
    <row r="119" spans="1:17" x14ac:dyDescent="0.35">
      <c r="A119">
        <v>19</v>
      </c>
      <c r="B119" s="1">
        <v>43126</v>
      </c>
      <c r="C119">
        <v>1048.58</v>
      </c>
      <c r="D119">
        <f t="shared" si="14"/>
        <v>0.93811675240438375</v>
      </c>
      <c r="E119">
        <f t="shared" si="7"/>
        <v>1.0095000000000001</v>
      </c>
      <c r="F119">
        <v>15197500</v>
      </c>
      <c r="G119">
        <f t="shared" si="9"/>
        <v>15341876.250000002</v>
      </c>
      <c r="H119">
        <f t="shared" si="8"/>
        <v>0.86673350480876743</v>
      </c>
      <c r="I119">
        <v>15197500</v>
      </c>
      <c r="J119">
        <f t="shared" si="10"/>
        <v>13172182.439331243</v>
      </c>
      <c r="K119">
        <f t="shared" si="11"/>
        <v>28514058.689331245</v>
      </c>
      <c r="L119">
        <v>0</v>
      </c>
      <c r="Q119" s="1"/>
    </row>
    <row r="120" spans="1:17" x14ac:dyDescent="0.35">
      <c r="A120">
        <v>20</v>
      </c>
      <c r="B120" s="1">
        <v>43127</v>
      </c>
      <c r="C120">
        <v>1109.08</v>
      </c>
      <c r="D120">
        <f t="shared" si="14"/>
        <v>0.99224334600760444</v>
      </c>
      <c r="E120">
        <f t="shared" si="7"/>
        <v>1.01</v>
      </c>
      <c r="F120">
        <v>15197500</v>
      </c>
      <c r="G120">
        <f t="shared" si="9"/>
        <v>15349475</v>
      </c>
      <c r="H120">
        <f t="shared" si="8"/>
        <v>0.97448669201520888</v>
      </c>
      <c r="I120">
        <v>15197500</v>
      </c>
      <c r="J120">
        <f t="shared" si="10"/>
        <v>14809761.501901137</v>
      </c>
      <c r="K120">
        <f t="shared" si="11"/>
        <v>30159236.501901135</v>
      </c>
      <c r="L120">
        <v>0</v>
      </c>
      <c r="Q120" s="1"/>
    </row>
    <row r="121" spans="1:17" x14ac:dyDescent="0.35">
      <c r="A121">
        <v>21</v>
      </c>
      <c r="B121" s="1">
        <v>43128</v>
      </c>
      <c r="C121">
        <v>1231.58</v>
      </c>
      <c r="D121">
        <f t="shared" si="14"/>
        <v>1.10183851487363</v>
      </c>
      <c r="E121">
        <f t="shared" si="7"/>
        <v>1.0105</v>
      </c>
      <c r="F121">
        <v>15197500</v>
      </c>
      <c r="G121">
        <f t="shared" si="9"/>
        <v>15357073.75</v>
      </c>
      <c r="H121">
        <f t="shared" si="8"/>
        <v>1.1931770297472601</v>
      </c>
      <c r="I121">
        <v>15197500</v>
      </c>
      <c r="J121">
        <f t="shared" si="10"/>
        <v>18133307.909583986</v>
      </c>
      <c r="K121">
        <f t="shared" si="11"/>
        <v>33490381.659583986</v>
      </c>
      <c r="L121">
        <v>0</v>
      </c>
      <c r="Q121" s="1"/>
    </row>
    <row r="122" spans="1:17" x14ac:dyDescent="0.35">
      <c r="A122">
        <v>22</v>
      </c>
      <c r="B122" s="1">
        <v>43129</v>
      </c>
      <c r="C122">
        <v>1169.96</v>
      </c>
      <c r="D122">
        <f t="shared" si="14"/>
        <v>1.0467099082979199</v>
      </c>
      <c r="E122">
        <f t="shared" si="7"/>
        <v>1.0109999999999999</v>
      </c>
      <c r="F122">
        <v>15197500</v>
      </c>
      <c r="G122">
        <f t="shared" si="9"/>
        <v>15364672.499999998</v>
      </c>
      <c r="H122">
        <f t="shared" si="8"/>
        <v>1.0824198165958399</v>
      </c>
      <c r="I122">
        <v>15197500</v>
      </c>
      <c r="J122">
        <f t="shared" si="10"/>
        <v>16450075.162715277</v>
      </c>
      <c r="K122">
        <f t="shared" si="11"/>
        <v>31814747.662715275</v>
      </c>
      <c r="L122">
        <v>0</v>
      </c>
      <c r="Q122" s="1"/>
    </row>
    <row r="123" spans="1:17" x14ac:dyDescent="0.35">
      <c r="A123">
        <v>23</v>
      </c>
      <c r="B123" s="1">
        <v>43130</v>
      </c>
      <c r="C123">
        <v>1063.75</v>
      </c>
      <c r="D123">
        <f t="shared" si="14"/>
        <v>0.95168866025497656</v>
      </c>
      <c r="E123">
        <f t="shared" si="7"/>
        <v>1.0115000000000001</v>
      </c>
      <c r="F123">
        <v>15197500</v>
      </c>
      <c r="G123">
        <f t="shared" si="9"/>
        <v>15372271.250000002</v>
      </c>
      <c r="H123">
        <f t="shared" si="8"/>
        <v>0.89187732050995305</v>
      </c>
      <c r="I123">
        <v>15197500</v>
      </c>
      <c r="J123">
        <f t="shared" si="10"/>
        <v>13554305.578450011</v>
      </c>
      <c r="K123">
        <f t="shared" si="11"/>
        <v>28926576.828450013</v>
      </c>
      <c r="L123">
        <v>0</v>
      </c>
      <c r="Q123" s="1"/>
    </row>
    <row r="124" spans="1:17" x14ac:dyDescent="0.35">
      <c r="A124">
        <v>24</v>
      </c>
      <c r="B124" s="1">
        <v>43131</v>
      </c>
      <c r="C124">
        <v>1111.31</v>
      </c>
      <c r="D124">
        <f t="shared" si="14"/>
        <v>0.99423842540818608</v>
      </c>
      <c r="E124">
        <f t="shared" si="7"/>
        <v>1.012</v>
      </c>
      <c r="F124">
        <v>15197500</v>
      </c>
      <c r="G124">
        <f t="shared" si="9"/>
        <v>15379870</v>
      </c>
      <c r="H124">
        <f t="shared" si="8"/>
        <v>0.97647685081637214</v>
      </c>
      <c r="I124">
        <v>15197500</v>
      </c>
      <c r="J124">
        <f t="shared" si="10"/>
        <v>14840006.940281816</v>
      </c>
      <c r="K124">
        <f t="shared" si="11"/>
        <v>30219876.940281816</v>
      </c>
      <c r="L124">
        <v>0</v>
      </c>
      <c r="Q124" s="1"/>
    </row>
    <row r="125" spans="1:17" x14ac:dyDescent="0.35">
      <c r="A125">
        <v>25</v>
      </c>
      <c r="B125" s="1">
        <v>43132</v>
      </c>
      <c r="C125">
        <v>1026.19</v>
      </c>
      <c r="D125">
        <f t="shared" si="14"/>
        <v>0.91808543949899357</v>
      </c>
      <c r="E125">
        <f t="shared" si="7"/>
        <v>1.0125</v>
      </c>
      <c r="F125">
        <v>15197500</v>
      </c>
      <c r="G125">
        <f t="shared" si="9"/>
        <v>15387468.75</v>
      </c>
      <c r="H125">
        <f t="shared" si="8"/>
        <v>0.82367087899798719</v>
      </c>
      <c r="I125">
        <v>15197500</v>
      </c>
      <c r="J125">
        <f t="shared" si="10"/>
        <v>12517738.18357191</v>
      </c>
      <c r="K125">
        <f t="shared" si="11"/>
        <v>27905206.933571912</v>
      </c>
      <c r="L125">
        <v>0</v>
      </c>
      <c r="Q125" s="1"/>
    </row>
    <row r="126" spans="1:17" x14ac:dyDescent="0.35">
      <c r="A126">
        <v>26</v>
      </c>
      <c r="B126" s="1">
        <v>43133</v>
      </c>
      <c r="C126">
        <v>917.47</v>
      </c>
      <c r="D126">
        <f t="shared" si="14"/>
        <v>0.82081860881234625</v>
      </c>
      <c r="E126">
        <f t="shared" si="7"/>
        <v>1.0129999999999999</v>
      </c>
      <c r="F126">
        <v>15197500</v>
      </c>
      <c r="G126">
        <f t="shared" si="9"/>
        <v>15395067.499999998</v>
      </c>
      <c r="H126">
        <f t="shared" si="8"/>
        <v>0.6286372176246926</v>
      </c>
      <c r="I126">
        <v>15197500</v>
      </c>
      <c r="J126">
        <f t="shared" si="10"/>
        <v>9553714.1148512661</v>
      </c>
      <c r="K126">
        <f t="shared" si="11"/>
        <v>24948781.614851266</v>
      </c>
      <c r="L126">
        <v>0</v>
      </c>
      <c r="Q126" s="1"/>
    </row>
    <row r="127" spans="1:17" x14ac:dyDescent="0.35">
      <c r="A127">
        <v>27</v>
      </c>
      <c r="B127" s="1">
        <v>43134</v>
      </c>
      <c r="C127">
        <v>970.87</v>
      </c>
      <c r="D127">
        <f t="shared" si="14"/>
        <v>0.86859315589353614</v>
      </c>
      <c r="E127">
        <f t="shared" si="7"/>
        <v>1.0135000000000001</v>
      </c>
      <c r="F127">
        <v>15197500</v>
      </c>
      <c r="G127">
        <f t="shared" si="9"/>
        <v>15402666.250000002</v>
      </c>
      <c r="H127">
        <f t="shared" si="8"/>
        <v>0.72368631178707221</v>
      </c>
      <c r="I127">
        <v>15197500</v>
      </c>
      <c r="J127">
        <f t="shared" si="10"/>
        <v>10998222.72338403</v>
      </c>
      <c r="K127">
        <f t="shared" si="11"/>
        <v>26400888.97338403</v>
      </c>
      <c r="L127">
        <v>0</v>
      </c>
      <c r="Q127" s="1"/>
    </row>
    <row r="128" spans="1:17" x14ac:dyDescent="0.35">
      <c r="A128">
        <v>28</v>
      </c>
      <c r="B128" s="1">
        <v>43135</v>
      </c>
      <c r="C128">
        <v>827.59</v>
      </c>
      <c r="D128">
        <f t="shared" si="14"/>
        <v>0.74040706777007381</v>
      </c>
      <c r="E128">
        <f t="shared" si="7"/>
        <v>1.014</v>
      </c>
      <c r="F128">
        <v>15197500</v>
      </c>
      <c r="G128">
        <f t="shared" si="9"/>
        <v>15410265</v>
      </c>
      <c r="H128">
        <f t="shared" si="8"/>
        <v>0.46681413554014761</v>
      </c>
      <c r="I128">
        <v>15197500</v>
      </c>
      <c r="J128">
        <f t="shared" si="10"/>
        <v>7094407.8248713929</v>
      </c>
      <c r="K128">
        <f t="shared" si="11"/>
        <v>22504672.824871391</v>
      </c>
      <c r="L128">
        <v>0</v>
      </c>
      <c r="N128" t="s">
        <v>18</v>
      </c>
      <c r="O128" t="s">
        <v>19</v>
      </c>
      <c r="P128" t="s">
        <v>20</v>
      </c>
      <c r="Q128" s="1"/>
    </row>
    <row r="129" spans="1:24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7"/>
        <v>1</v>
      </c>
      <c r="F129">
        <v>3483461.7700178958</v>
      </c>
      <c r="G129">
        <f t="shared" si="9"/>
        <v>3483461.7700178958</v>
      </c>
      <c r="H129">
        <f t="shared" si="8"/>
        <v>1</v>
      </c>
      <c r="I129">
        <v>3483461.7700178958</v>
      </c>
      <c r="J129">
        <f t="shared" si="10"/>
        <v>3483461.7700178958</v>
      </c>
      <c r="K129">
        <f t="shared" si="11"/>
        <v>6966923.5400357917</v>
      </c>
      <c r="L129">
        <f>($N$129+$O$129)*C129</f>
        <v>11934401.979982104</v>
      </c>
      <c r="M129" s="2" t="s">
        <v>22</v>
      </c>
      <c r="N129">
        <f>(T129-V129)/R129*U129</f>
        <v>17169.825027309234</v>
      </c>
      <c r="O129">
        <v>0</v>
      </c>
      <c r="P129">
        <f>(N129+O129)*R129</f>
        <v>11934401.979982104</v>
      </c>
      <c r="Q129" s="4">
        <v>43136</v>
      </c>
      <c r="R129">
        <v>695.08</v>
      </c>
      <c r="S129">
        <v>0.62185640796242458</v>
      </c>
      <c r="T129">
        <v>1.0145</v>
      </c>
      <c r="U129">
        <v>15197500</v>
      </c>
      <c r="V129">
        <v>0.22921281592484921</v>
      </c>
      <c r="W129">
        <v>15197500</v>
      </c>
      <c r="X129">
        <v>18901.325520017894</v>
      </c>
    </row>
    <row r="130" spans="1:24" x14ac:dyDescent="0.35">
      <c r="A130">
        <v>1</v>
      </c>
      <c r="B130" s="1">
        <v>43137</v>
      </c>
      <c r="C130">
        <v>785.01</v>
      </c>
      <c r="D130">
        <f t="shared" ref="D130:D149" si="15">C130/$C$129</f>
        <v>1.129380790700351</v>
      </c>
      <c r="E130">
        <f t="shared" ref="E130:E149" si="16">1+$U$2*A130</f>
        <v>1.0004999999999999</v>
      </c>
      <c r="F130">
        <v>3483461.7700178958</v>
      </c>
      <c r="G130">
        <f t="shared" si="9"/>
        <v>3485203.5009029047</v>
      </c>
      <c r="H130">
        <f t="shared" ref="H130:H149" si="17">D130*(1+$U$1)-$U$1*E130</f>
        <v>1.2582615814007021</v>
      </c>
      <c r="I130">
        <v>3483461.7700178958</v>
      </c>
      <c r="J130">
        <f t="shared" si="10"/>
        <v>4383106.1154916063</v>
      </c>
      <c r="K130">
        <f t="shared" si="11"/>
        <v>7868309.6163945105</v>
      </c>
      <c r="L130">
        <f t="shared" ref="L130:L149" si="18">($N$129+$O$129)*C130</f>
        <v>13478484.344688023</v>
      </c>
      <c r="Q130" s="1"/>
    </row>
    <row r="131" spans="1:24" x14ac:dyDescent="0.35">
      <c r="A131">
        <v>2</v>
      </c>
      <c r="B131" s="1">
        <v>43138</v>
      </c>
      <c r="C131">
        <v>751.81</v>
      </c>
      <c r="D131">
        <f t="shared" si="15"/>
        <v>1.0816165045750128</v>
      </c>
      <c r="E131">
        <f t="shared" si="16"/>
        <v>1.0009999999999999</v>
      </c>
      <c r="F131">
        <v>3483461.7700178958</v>
      </c>
      <c r="G131">
        <f t="shared" ref="G131:G149" si="19">E131*F131</f>
        <v>3486945.2317879135</v>
      </c>
      <c r="H131">
        <f t="shared" si="17"/>
        <v>1.1622330091500257</v>
      </c>
      <c r="I131">
        <v>3483461.7700178958</v>
      </c>
      <c r="J131">
        <f t="shared" ref="J131:J149" si="20">H131*I131</f>
        <v>4048594.2552269739</v>
      </c>
      <c r="K131">
        <f t="shared" ref="K131:K149" si="21">J131+G131</f>
        <v>7535539.4870148879</v>
      </c>
      <c r="L131">
        <f t="shared" si="18"/>
        <v>12908446.153781354</v>
      </c>
    </row>
    <row r="132" spans="1:24" x14ac:dyDescent="0.35">
      <c r="A132">
        <v>3</v>
      </c>
      <c r="B132" s="1">
        <v>43139</v>
      </c>
      <c r="C132">
        <v>813.55</v>
      </c>
      <c r="D132">
        <f t="shared" si="15"/>
        <v>1.1704408125683374</v>
      </c>
      <c r="E132">
        <f t="shared" si="16"/>
        <v>1.0015000000000001</v>
      </c>
      <c r="F132">
        <v>3483461.7700178958</v>
      </c>
      <c r="G132">
        <f t="shared" si="19"/>
        <v>3488686.9626729228</v>
      </c>
      <c r="H132">
        <f t="shared" si="17"/>
        <v>1.3393816251366748</v>
      </c>
      <c r="I132">
        <v>3483461.7700178958</v>
      </c>
      <c r="J132">
        <f t="shared" si="20"/>
        <v>4665684.6866280474</v>
      </c>
      <c r="K132">
        <f t="shared" si="21"/>
        <v>8154371.6493009701</v>
      </c>
      <c r="L132">
        <f t="shared" si="18"/>
        <v>13968511.150967427</v>
      </c>
    </row>
    <row r="133" spans="1:24" x14ac:dyDescent="0.35">
      <c r="A133">
        <v>4</v>
      </c>
      <c r="B133" s="1">
        <v>43140</v>
      </c>
      <c r="C133">
        <v>877.88</v>
      </c>
      <c r="D133">
        <f t="shared" si="15"/>
        <v>1.262991310352765</v>
      </c>
      <c r="E133">
        <f t="shared" si="16"/>
        <v>1.002</v>
      </c>
      <c r="F133">
        <v>3483461.7700178958</v>
      </c>
      <c r="G133">
        <f t="shared" si="19"/>
        <v>3490428.6935579316</v>
      </c>
      <c r="H133">
        <f t="shared" si="17"/>
        <v>1.52398262070553</v>
      </c>
      <c r="I133">
        <v>3483461.7700178958</v>
      </c>
      <c r="J133">
        <f t="shared" si="20"/>
        <v>5308735.1973993974</v>
      </c>
      <c r="K133">
        <f t="shared" si="21"/>
        <v>8799163.8909573294</v>
      </c>
      <c r="L133">
        <f t="shared" si="18"/>
        <v>15073045.994974231</v>
      </c>
      <c r="Q133" s="1"/>
    </row>
    <row r="134" spans="1:24" x14ac:dyDescent="0.35">
      <c r="A134">
        <v>5</v>
      </c>
      <c r="B134" s="1">
        <v>43141</v>
      </c>
      <c r="C134">
        <v>850.75</v>
      </c>
      <c r="D134">
        <f t="shared" si="15"/>
        <v>1.2239598319617886</v>
      </c>
      <c r="E134">
        <f t="shared" si="16"/>
        <v>1.0024999999999999</v>
      </c>
      <c r="F134">
        <v>3483461.7700178958</v>
      </c>
      <c r="G134">
        <f t="shared" si="19"/>
        <v>3492170.4244429404</v>
      </c>
      <c r="H134">
        <f t="shared" si="17"/>
        <v>1.4454196639235772</v>
      </c>
      <c r="I134">
        <v>3483461.7700178958</v>
      </c>
      <c r="J134">
        <f t="shared" si="20"/>
        <v>5035064.1409098962</v>
      </c>
      <c r="K134">
        <f t="shared" si="21"/>
        <v>8527234.5653528366</v>
      </c>
      <c r="L134">
        <f t="shared" si="18"/>
        <v>14607228.641983332</v>
      </c>
      <c r="Q134" s="1"/>
    </row>
    <row r="135" spans="1:24" x14ac:dyDescent="0.35">
      <c r="A135">
        <v>6</v>
      </c>
      <c r="B135" s="1">
        <v>43142</v>
      </c>
      <c r="C135">
        <v>811.24</v>
      </c>
      <c r="D135">
        <f t="shared" si="15"/>
        <v>1.1671174541060021</v>
      </c>
      <c r="E135">
        <f t="shared" si="16"/>
        <v>1.0029999999999999</v>
      </c>
      <c r="F135">
        <v>3483461.7700178958</v>
      </c>
      <c r="G135">
        <f t="shared" si="19"/>
        <v>3493912.1553279492</v>
      </c>
      <c r="H135">
        <f t="shared" si="17"/>
        <v>1.3312349082120043</v>
      </c>
      <c r="I135">
        <v>3483461.7700178958</v>
      </c>
      <c r="J135">
        <f t="shared" si="20"/>
        <v>4637305.9096697997</v>
      </c>
      <c r="K135">
        <f t="shared" si="21"/>
        <v>8131218.0649977494</v>
      </c>
      <c r="L135">
        <f t="shared" si="18"/>
        <v>13928848.855154343</v>
      </c>
      <c r="Q135" s="1"/>
    </row>
    <row r="136" spans="1:24" x14ac:dyDescent="0.35">
      <c r="A136">
        <v>7</v>
      </c>
      <c r="B136" s="1">
        <v>43143</v>
      </c>
      <c r="C136">
        <v>865.27</v>
      </c>
      <c r="D136">
        <f t="shared" si="15"/>
        <v>1.2448495137250388</v>
      </c>
      <c r="E136">
        <f t="shared" si="16"/>
        <v>1.0035000000000001</v>
      </c>
      <c r="F136">
        <v>3483461.7700178958</v>
      </c>
      <c r="G136">
        <f t="shared" si="19"/>
        <v>3495653.8862129585</v>
      </c>
      <c r="H136">
        <f t="shared" si="17"/>
        <v>1.4861990274500776</v>
      </c>
      <c r="I136">
        <v>3483461.7700178958</v>
      </c>
      <c r="J136">
        <f t="shared" si="20"/>
        <v>5177117.4947601231</v>
      </c>
      <c r="K136">
        <f t="shared" si="21"/>
        <v>8672771.380973082</v>
      </c>
      <c r="L136">
        <f t="shared" si="18"/>
        <v>14856534.501379861</v>
      </c>
      <c r="Q136" s="1"/>
    </row>
    <row r="137" spans="1:24" x14ac:dyDescent="0.35">
      <c r="A137">
        <v>8</v>
      </c>
      <c r="B137" s="1">
        <v>43144</v>
      </c>
      <c r="C137">
        <v>840.98</v>
      </c>
      <c r="D137">
        <f t="shared" si="15"/>
        <v>1.2099038959544224</v>
      </c>
      <c r="E137">
        <f t="shared" si="16"/>
        <v>1.004</v>
      </c>
      <c r="F137">
        <v>3483461.7700178958</v>
      </c>
      <c r="G137">
        <f t="shared" si="19"/>
        <v>3497395.6170979673</v>
      </c>
      <c r="H137">
        <f t="shared" si="17"/>
        <v>1.4158077919088448</v>
      </c>
      <c r="I137">
        <v>3483461.7700178958</v>
      </c>
      <c r="J137">
        <f t="shared" si="20"/>
        <v>4931912.3168079127</v>
      </c>
      <c r="K137">
        <f t="shared" si="21"/>
        <v>8429307.9339058809</v>
      </c>
      <c r="L137">
        <f t="shared" si="18"/>
        <v>14439479.451466519</v>
      </c>
      <c r="Q137" s="1"/>
    </row>
    <row r="138" spans="1:24" x14ac:dyDescent="0.35">
      <c r="A138">
        <v>9</v>
      </c>
      <c r="B138" s="1">
        <v>43145</v>
      </c>
      <c r="C138">
        <v>920.11</v>
      </c>
      <c r="D138">
        <f t="shared" si="15"/>
        <v>1.3237469068308683</v>
      </c>
      <c r="E138">
        <f t="shared" si="16"/>
        <v>1.0044999999999999</v>
      </c>
      <c r="F138">
        <v>3483461.7700178958</v>
      </c>
      <c r="G138">
        <f t="shared" si="19"/>
        <v>3499137.3479829761</v>
      </c>
      <c r="H138">
        <f t="shared" si="17"/>
        <v>1.6429938136617366</v>
      </c>
      <c r="I138">
        <v>3483461.7700178958</v>
      </c>
      <c r="J138">
        <f t="shared" si="20"/>
        <v>5723306.1382665662</v>
      </c>
      <c r="K138">
        <f t="shared" si="21"/>
        <v>9222443.4862495419</v>
      </c>
      <c r="L138">
        <f t="shared" si="18"/>
        <v>15798127.7058775</v>
      </c>
      <c r="Q138" s="1"/>
    </row>
    <row r="139" spans="1:24" x14ac:dyDescent="0.35">
      <c r="A139">
        <v>10</v>
      </c>
      <c r="B139" s="1">
        <v>43146</v>
      </c>
      <c r="C139">
        <v>927.95</v>
      </c>
      <c r="D139">
        <f t="shared" si="15"/>
        <v>1.33502618403637</v>
      </c>
      <c r="E139">
        <f t="shared" si="16"/>
        <v>1.0049999999999999</v>
      </c>
      <c r="F139">
        <v>3483461.7700178958</v>
      </c>
      <c r="G139">
        <f t="shared" si="19"/>
        <v>3500879.0788679849</v>
      </c>
      <c r="H139">
        <f t="shared" si="17"/>
        <v>1.66505236807274</v>
      </c>
      <c r="I139">
        <v>3483461.7700178958</v>
      </c>
      <c r="J139">
        <f t="shared" si="20"/>
        <v>5800146.2692591557</v>
      </c>
      <c r="K139">
        <f t="shared" si="21"/>
        <v>9301025.3481271416</v>
      </c>
      <c r="L139">
        <f t="shared" si="18"/>
        <v>15932739.134091605</v>
      </c>
      <c r="Q139" s="1"/>
    </row>
    <row r="140" spans="1:24" x14ac:dyDescent="0.35">
      <c r="A140">
        <v>11</v>
      </c>
      <c r="B140" s="1">
        <v>43147</v>
      </c>
      <c r="C140">
        <v>938.02</v>
      </c>
      <c r="D140">
        <f t="shared" si="15"/>
        <v>1.3495137250388443</v>
      </c>
      <c r="E140">
        <f t="shared" si="16"/>
        <v>1.0055000000000001</v>
      </c>
      <c r="F140">
        <v>3483461.7700178958</v>
      </c>
      <c r="G140">
        <f t="shared" si="19"/>
        <v>3502620.8097529947</v>
      </c>
      <c r="H140">
        <f t="shared" si="17"/>
        <v>1.6935274500776885</v>
      </c>
      <c r="I140">
        <v>3483461.7700178958</v>
      </c>
      <c r="J140">
        <f t="shared" si="20"/>
        <v>5899338.1288215183</v>
      </c>
      <c r="K140">
        <f t="shared" si="21"/>
        <v>9401958.9385745134</v>
      </c>
      <c r="L140">
        <f t="shared" si="18"/>
        <v>16105639.272116607</v>
      </c>
      <c r="Q140" s="1"/>
    </row>
    <row r="141" spans="1:24" x14ac:dyDescent="0.35">
      <c r="A141">
        <v>12</v>
      </c>
      <c r="B141" s="1">
        <v>43148</v>
      </c>
      <c r="C141">
        <v>974.77</v>
      </c>
      <c r="D141">
        <f t="shared" si="15"/>
        <v>1.4023853369396326</v>
      </c>
      <c r="E141">
        <f t="shared" si="16"/>
        <v>1.006</v>
      </c>
      <c r="F141">
        <v>3483461.7700178958</v>
      </c>
      <c r="G141">
        <f t="shared" si="19"/>
        <v>3504362.540638003</v>
      </c>
      <c r="H141">
        <f t="shared" si="17"/>
        <v>1.7987706738792653</v>
      </c>
      <c r="I141">
        <v>3483461.7700178958</v>
      </c>
      <c r="J141">
        <f t="shared" si="20"/>
        <v>6265948.8754877485</v>
      </c>
      <c r="K141">
        <f t="shared" si="21"/>
        <v>9770311.416125752</v>
      </c>
      <c r="L141">
        <f t="shared" si="18"/>
        <v>16736630.341870222</v>
      </c>
      <c r="Q141" s="1"/>
    </row>
    <row r="142" spans="1:24" x14ac:dyDescent="0.35">
      <c r="A142">
        <v>13</v>
      </c>
      <c r="B142" s="1">
        <v>43149</v>
      </c>
      <c r="C142">
        <v>913.9</v>
      </c>
      <c r="D142">
        <f t="shared" si="15"/>
        <v>1.3148126834321228</v>
      </c>
      <c r="E142">
        <f t="shared" si="16"/>
        <v>1.0065</v>
      </c>
      <c r="F142">
        <v>3483461.7700178958</v>
      </c>
      <c r="G142">
        <f t="shared" si="19"/>
        <v>3506104.2715230118</v>
      </c>
      <c r="H142">
        <f t="shared" si="17"/>
        <v>1.6231253668642456</v>
      </c>
      <c r="I142">
        <v>3483461.7700178958</v>
      </c>
      <c r="J142">
        <f t="shared" si="20"/>
        <v>5654095.1634178711</v>
      </c>
      <c r="K142">
        <f t="shared" si="21"/>
        <v>9160199.434940882</v>
      </c>
      <c r="L142">
        <f t="shared" si="18"/>
        <v>15691503.092457909</v>
      </c>
      <c r="Q142" s="1"/>
    </row>
    <row r="143" spans="1:24" x14ac:dyDescent="0.35">
      <c r="A143">
        <v>14</v>
      </c>
      <c r="B143" s="1">
        <v>43150</v>
      </c>
      <c r="C143">
        <v>939.79</v>
      </c>
      <c r="D143">
        <f t="shared" si="15"/>
        <v>1.3520601945099844</v>
      </c>
      <c r="E143">
        <f t="shared" si="16"/>
        <v>1.0069999999999999</v>
      </c>
      <c r="F143">
        <v>3483461.7700178958</v>
      </c>
      <c r="G143">
        <f t="shared" si="19"/>
        <v>3507846.0024080207</v>
      </c>
      <c r="H143">
        <f t="shared" si="17"/>
        <v>1.6971203890199689</v>
      </c>
      <c r="I143">
        <v>3483461.7700178958</v>
      </c>
      <c r="J143">
        <f t="shared" si="20"/>
        <v>5911853.9942689603</v>
      </c>
      <c r="K143">
        <f t="shared" si="21"/>
        <v>9419699.9966769814</v>
      </c>
      <c r="L143">
        <f t="shared" si="18"/>
        <v>16136029.862414945</v>
      </c>
      <c r="Q143" s="1"/>
    </row>
    <row r="144" spans="1:24" x14ac:dyDescent="0.35">
      <c r="A144">
        <v>15</v>
      </c>
      <c r="B144" s="1">
        <v>43151</v>
      </c>
      <c r="C144">
        <v>885.52</v>
      </c>
      <c r="D144">
        <f t="shared" si="15"/>
        <v>1.273982850894861</v>
      </c>
      <c r="E144">
        <f t="shared" si="16"/>
        <v>1.0075000000000001</v>
      </c>
      <c r="F144">
        <v>3483461.7700178958</v>
      </c>
      <c r="G144">
        <f t="shared" si="19"/>
        <v>3509587.7332930304</v>
      </c>
      <c r="H144">
        <f t="shared" si="17"/>
        <v>1.5404657017897219</v>
      </c>
      <c r="I144">
        <v>3483461.7700178958</v>
      </c>
      <c r="J144">
        <f t="shared" si="20"/>
        <v>5366153.3802082846</v>
      </c>
      <c r="K144">
        <f t="shared" si="21"/>
        <v>8875741.1135013141</v>
      </c>
      <c r="L144">
        <f t="shared" si="18"/>
        <v>15204223.458182873</v>
      </c>
      <c r="Q144" s="1"/>
    </row>
    <row r="145" spans="1:17" x14ac:dyDescent="0.35">
      <c r="A145">
        <v>16</v>
      </c>
      <c r="B145" s="1">
        <v>43152</v>
      </c>
      <c r="C145">
        <v>840.1</v>
      </c>
      <c r="D145">
        <f t="shared" si="15"/>
        <v>1.2086378546354377</v>
      </c>
      <c r="E145">
        <f t="shared" si="16"/>
        <v>1.008</v>
      </c>
      <c r="F145">
        <v>3483461.7700178958</v>
      </c>
      <c r="G145">
        <f t="shared" si="19"/>
        <v>3511329.4641780392</v>
      </c>
      <c r="H145">
        <f t="shared" si="17"/>
        <v>1.4092757092708754</v>
      </c>
      <c r="I145">
        <v>3483461.7700178958</v>
      </c>
      <c r="J145">
        <f t="shared" si="20"/>
        <v>4909158.056659949</v>
      </c>
      <c r="K145">
        <f t="shared" si="21"/>
        <v>8420487.5208379887</v>
      </c>
      <c r="L145">
        <f t="shared" si="18"/>
        <v>14424370.005442489</v>
      </c>
      <c r="Q145" s="1"/>
    </row>
    <row r="146" spans="1:17" x14ac:dyDescent="0.35">
      <c r="A146">
        <v>17</v>
      </c>
      <c r="B146" s="1">
        <v>43153</v>
      </c>
      <c r="C146">
        <v>804.63</v>
      </c>
      <c r="D146">
        <f t="shared" si="15"/>
        <v>1.1576077573804453</v>
      </c>
      <c r="E146">
        <f t="shared" si="16"/>
        <v>1.0085</v>
      </c>
      <c r="F146">
        <v>3483461.7700178958</v>
      </c>
      <c r="G146">
        <f t="shared" si="19"/>
        <v>3513071.1950630476</v>
      </c>
      <c r="H146">
        <f t="shared" si="17"/>
        <v>1.3067155147608907</v>
      </c>
      <c r="I146">
        <v>3483461.7700178958</v>
      </c>
      <c r="J146">
        <f t="shared" si="20"/>
        <v>4551893.5399588179</v>
      </c>
      <c r="K146">
        <f t="shared" si="21"/>
        <v>8064964.735021865</v>
      </c>
      <c r="L146">
        <f t="shared" si="18"/>
        <v>13815356.311723828</v>
      </c>
      <c r="Q146" s="1"/>
    </row>
    <row r="147" spans="1:17" x14ac:dyDescent="0.35">
      <c r="A147">
        <v>18</v>
      </c>
      <c r="B147" s="1">
        <v>43154</v>
      </c>
      <c r="C147">
        <v>854.7</v>
      </c>
      <c r="D147">
        <f t="shared" si="15"/>
        <v>1.2296426310640503</v>
      </c>
      <c r="E147">
        <f t="shared" si="16"/>
        <v>1.0089999999999999</v>
      </c>
      <c r="F147">
        <v>3483461.7700178958</v>
      </c>
      <c r="G147">
        <f t="shared" si="19"/>
        <v>3514812.9259480564</v>
      </c>
      <c r="H147">
        <f t="shared" si="17"/>
        <v>1.4502852621281006</v>
      </c>
      <c r="I147">
        <v>3483461.7700178958</v>
      </c>
      <c r="J147">
        <f t="shared" si="20"/>
        <v>5052013.2662436217</v>
      </c>
      <c r="K147">
        <f t="shared" si="21"/>
        <v>8566826.192191679</v>
      </c>
      <c r="L147">
        <f t="shared" si="18"/>
        <v>14675049.450841203</v>
      </c>
      <c r="Q147" s="1"/>
    </row>
    <row r="148" spans="1:17" x14ac:dyDescent="0.35">
      <c r="A148">
        <v>19</v>
      </c>
      <c r="B148" s="1">
        <v>43155</v>
      </c>
      <c r="C148">
        <v>833.49</v>
      </c>
      <c r="D148">
        <f t="shared" si="15"/>
        <v>1.1991281579098809</v>
      </c>
      <c r="E148">
        <f t="shared" si="16"/>
        <v>1.0095000000000001</v>
      </c>
      <c r="F148">
        <v>3483461.7700178958</v>
      </c>
      <c r="G148">
        <f t="shared" si="19"/>
        <v>3516554.6568330661</v>
      </c>
      <c r="H148">
        <f t="shared" si="17"/>
        <v>1.3887563158197618</v>
      </c>
      <c r="I148">
        <v>3483461.7700178958</v>
      </c>
      <c r="J148">
        <f t="shared" si="20"/>
        <v>4837679.5340290396</v>
      </c>
      <c r="K148">
        <f t="shared" si="21"/>
        <v>8354234.1908621062</v>
      </c>
      <c r="L148">
        <f t="shared" si="18"/>
        <v>14310877.462011974</v>
      </c>
      <c r="Q148" s="1"/>
    </row>
    <row r="149" spans="1:17" x14ac:dyDescent="0.35">
      <c r="A149">
        <v>20</v>
      </c>
      <c r="B149" s="1">
        <v>43156</v>
      </c>
      <c r="C149">
        <v>840.28</v>
      </c>
      <c r="D149">
        <f t="shared" si="15"/>
        <v>1.2088968176325026</v>
      </c>
      <c r="E149">
        <f t="shared" si="16"/>
        <v>1.01</v>
      </c>
      <c r="F149">
        <v>3483461.7700178958</v>
      </c>
      <c r="G149">
        <f t="shared" si="19"/>
        <v>3518296.387718075</v>
      </c>
      <c r="H149">
        <f t="shared" si="17"/>
        <v>1.4077936352650051</v>
      </c>
      <c r="I149">
        <v>3483461.7700178958</v>
      </c>
      <c r="J149">
        <f t="shared" si="20"/>
        <v>4903995.3085201625</v>
      </c>
      <c r="K149">
        <f t="shared" si="21"/>
        <v>8422291.6962382384</v>
      </c>
      <c r="L149">
        <f t="shared" si="18"/>
        <v>14427460.573947404</v>
      </c>
      <c r="Q149" s="1"/>
    </row>
    <row r="150" spans="1:17" x14ac:dyDescent="0.35">
      <c r="A150">
        <v>21</v>
      </c>
      <c r="B150" s="1">
        <v>43157</v>
      </c>
      <c r="C150">
        <v>867.62</v>
      </c>
      <c r="D150">
        <f t="shared" ref="D150:D152" si="22">C150/$C$129</f>
        <v>1.2482304195200551</v>
      </c>
      <c r="E150">
        <f t="shared" ref="E150:E152" si="23">1+$U$2*A150</f>
        <v>1.0105</v>
      </c>
      <c r="F150">
        <v>3483462.7700179</v>
      </c>
      <c r="G150">
        <f t="shared" ref="G150:G152" si="24">E150*F150</f>
        <v>3520039.1291030878</v>
      </c>
      <c r="H150">
        <f t="shared" ref="H150:H152" si="25">D150*(1+$U$1)-$U$1*E150</f>
        <v>1.4859608390401102</v>
      </c>
      <c r="I150">
        <v>3483462.7700179</v>
      </c>
      <c r="J150">
        <f t="shared" ref="J150:J152" si="26">H150*I150</f>
        <v>5176289.260500785</v>
      </c>
      <c r="K150">
        <f t="shared" ref="K150:K152" si="27">J150+G150</f>
        <v>8696328.3896038719</v>
      </c>
      <c r="L150">
        <f t="shared" ref="L150:L152" si="28">($N$129+$O$129)*C150</f>
        <v>14896883.590194037</v>
      </c>
    </row>
    <row r="151" spans="1:17" x14ac:dyDescent="0.35">
      <c r="A151">
        <v>22</v>
      </c>
      <c r="B151" s="1">
        <v>43158</v>
      </c>
      <c r="C151">
        <v>871.58</v>
      </c>
      <c r="D151">
        <f t="shared" si="22"/>
        <v>1.2539276054554871</v>
      </c>
      <c r="E151">
        <f t="shared" si="23"/>
        <v>1.0109999999999999</v>
      </c>
      <c r="F151">
        <v>3483463.7700179</v>
      </c>
      <c r="G151">
        <f t="shared" si="24"/>
        <v>3521781.8714880967</v>
      </c>
      <c r="H151">
        <f t="shared" si="25"/>
        <v>1.4968552109109743</v>
      </c>
      <c r="I151">
        <v>3483463.7700179</v>
      </c>
      <c r="J151">
        <f t="shared" si="26"/>
        <v>5214240.8961708816</v>
      </c>
      <c r="K151">
        <f t="shared" si="27"/>
        <v>8736022.7676589787</v>
      </c>
      <c r="L151">
        <f t="shared" si="28"/>
        <v>14964876.097302184</v>
      </c>
    </row>
    <row r="152" spans="1:17" x14ac:dyDescent="0.35">
      <c r="A152">
        <v>23</v>
      </c>
      <c r="B152" s="1">
        <v>43159</v>
      </c>
      <c r="C152">
        <v>851.5</v>
      </c>
      <c r="D152">
        <f t="shared" si="22"/>
        <v>1.2250388444495597</v>
      </c>
      <c r="E152">
        <f t="shared" si="23"/>
        <v>1.0115000000000001</v>
      </c>
      <c r="F152">
        <v>3483464.7700179</v>
      </c>
      <c r="G152">
        <f t="shared" si="24"/>
        <v>3523524.6148731061</v>
      </c>
      <c r="H152">
        <f t="shared" si="25"/>
        <v>1.4385776888991193</v>
      </c>
      <c r="I152">
        <v>3483464.7700179</v>
      </c>
      <c r="J152">
        <f t="shared" si="26"/>
        <v>5011234.6982138529</v>
      </c>
      <c r="K152">
        <f t="shared" si="27"/>
        <v>8534759.3130869586</v>
      </c>
      <c r="L152">
        <f t="shared" si="28"/>
        <v>14620106.010753812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644C-024C-4CF0-A2D1-43BFF4FDEEB2}">
  <dimension ref="A1:Z152"/>
  <sheetViews>
    <sheetView tabSelected="1" workbookViewId="0">
      <selection activeCell="Z31" sqref="Z31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4" width="11.81640625" customWidth="1"/>
    <col min="15" max="15" width="19.7265625" bestFit="1" customWidth="1"/>
    <col min="16" max="17" width="11.81640625" bestFit="1" customWidth="1"/>
    <col min="18" max="18" width="16.36328125" bestFit="1" customWidth="1"/>
    <col min="19" max="19" width="10.08984375" bestFit="1" customWidth="1"/>
    <col min="20" max="20" width="7.81640625" bestFit="1" customWidth="1"/>
    <col min="21" max="21" width="11.81640625" bestFit="1" customWidth="1"/>
    <col min="22" max="22" width="6.81640625" bestFit="1" customWidth="1"/>
    <col min="23" max="23" width="9.81640625" bestFit="1" customWidth="1"/>
    <col min="24" max="24" width="11.81640625" bestFit="1" customWidth="1"/>
    <col min="25" max="25" width="9.81640625" bestFit="1" customWidth="1"/>
    <col min="26" max="26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L1" t="s">
        <v>27</v>
      </c>
      <c r="M1" t="s">
        <v>25</v>
      </c>
      <c r="N1" t="s">
        <v>26</v>
      </c>
      <c r="V1" t="s">
        <v>2</v>
      </c>
      <c r="W1">
        <v>1</v>
      </c>
    </row>
    <row r="2" spans="1:23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1+$W$2*A2</f>
        <v>1</v>
      </c>
      <c r="F2">
        <v>15197500</v>
      </c>
      <c r="G2">
        <f>E2*F2</f>
        <v>15197500</v>
      </c>
      <c r="H2">
        <f t="shared" ref="H2:H65" si="1">D2*(1+$W$1)-$W$1*E2</f>
        <v>1</v>
      </c>
      <c r="I2">
        <v>15197500</v>
      </c>
      <c r="J2">
        <f>H2*I2</f>
        <v>15197500</v>
      </c>
      <c r="K2">
        <f>J2+G2</f>
        <v>30395000</v>
      </c>
      <c r="L2">
        <f>C2/$C$2-1</f>
        <v>0</v>
      </c>
      <c r="M2">
        <f>G2/$G$2-1</f>
        <v>0</v>
      </c>
      <c r="N2">
        <f>J2/$J$2-1</f>
        <v>0</v>
      </c>
      <c r="S2" s="1"/>
      <c r="V2" t="s">
        <v>4</v>
      </c>
      <c r="W2">
        <v>5.0000000000000001E-4</v>
      </c>
    </row>
    <row r="3" spans="1:23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L3">
        <f t="shared" ref="L3:L66" si="6">C3/$C$2-1</f>
        <v>-2.3490705708175685E-2</v>
      </c>
      <c r="M3">
        <f t="shared" ref="M3:M66" si="7">G3/$G$2-1</f>
        <v>4.9999999999994493E-4</v>
      </c>
      <c r="N3">
        <f t="shared" ref="N3:N66" si="8">J3/$J$2-1</f>
        <v>-4.7481411416351427E-2</v>
      </c>
      <c r="S3" s="1"/>
      <c r="V3" t="s">
        <v>5</v>
      </c>
      <c r="W3">
        <f>C2</f>
        <v>303.95</v>
      </c>
    </row>
    <row r="4" spans="1:23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L4">
        <f t="shared" si="6"/>
        <v>-3.9940779733508736E-2</v>
      </c>
      <c r="M4">
        <f t="shared" si="7"/>
        <v>9.9999999999988987E-4</v>
      </c>
      <c r="N4">
        <f t="shared" si="8"/>
        <v>-8.0881559467017361E-2</v>
      </c>
      <c r="S4" s="1"/>
      <c r="V4" t="s">
        <v>3</v>
      </c>
      <c r="W4">
        <v>0</v>
      </c>
    </row>
    <row r="5" spans="1:23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L5">
        <f t="shared" si="6"/>
        <v>-4.0368481658167421E-2</v>
      </c>
      <c r="M5">
        <f t="shared" si="7"/>
        <v>1.5000000000000568E-3</v>
      </c>
      <c r="N5">
        <f t="shared" si="8"/>
        <v>-8.2236963316334899E-2</v>
      </c>
      <c r="S5" s="1"/>
      <c r="V5" t="s">
        <v>14</v>
      </c>
      <c r="W5">
        <v>100000</v>
      </c>
    </row>
    <row r="6" spans="1:23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L6">
        <f t="shared" si="6"/>
        <v>-2.9478532653396838E-2</v>
      </c>
      <c r="M6">
        <f t="shared" si="7"/>
        <v>2.0000000000000018E-3</v>
      </c>
      <c r="N6">
        <f t="shared" si="8"/>
        <v>-6.0957065306793679E-2</v>
      </c>
      <c r="S6" s="1"/>
      <c r="V6" t="s">
        <v>11</v>
      </c>
      <c r="W6">
        <f>$W$5*(1-$W$4)/(1+$W$1)*$W$3</f>
        <v>15197500</v>
      </c>
    </row>
    <row r="7" spans="1:23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L7">
        <f t="shared" si="6"/>
        <v>1.44102648461919E-2</v>
      </c>
      <c r="M7">
        <f t="shared" si="7"/>
        <v>2.4999999999999467E-3</v>
      </c>
      <c r="N7">
        <f t="shared" si="8"/>
        <v>2.6320529692383854E-2</v>
      </c>
      <c r="S7" s="1"/>
      <c r="V7" t="s">
        <v>12</v>
      </c>
      <c r="W7">
        <f>$W$5*(1-$W$4)/(1+$W$1)*$W$3</f>
        <v>15197500</v>
      </c>
    </row>
    <row r="8" spans="1:23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L8">
        <f t="shared" si="6"/>
        <v>2.4050008225037001E-2</v>
      </c>
      <c r="M8">
        <f t="shared" si="7"/>
        <v>2.9999999999998916E-3</v>
      </c>
      <c r="N8">
        <f t="shared" si="8"/>
        <v>4.510001645007411E-2</v>
      </c>
      <c r="S8" s="1"/>
      <c r="V8" t="s">
        <v>15</v>
      </c>
      <c r="W8">
        <v>2</v>
      </c>
    </row>
    <row r="9" spans="1:23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L9">
        <f t="shared" si="6"/>
        <v>1.8226682020069163E-2</v>
      </c>
      <c r="M9">
        <f t="shared" si="7"/>
        <v>3.5000000000000586E-3</v>
      </c>
      <c r="N9">
        <f t="shared" si="8"/>
        <v>3.2953364040138267E-2</v>
      </c>
      <c r="S9" s="1"/>
      <c r="V9" t="s">
        <v>16</v>
      </c>
      <c r="W9">
        <v>0.25</v>
      </c>
    </row>
    <row r="10" spans="1:23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L10">
        <f t="shared" si="6"/>
        <v>-2.3030103635466315E-2</v>
      </c>
      <c r="M10">
        <f t="shared" si="7"/>
        <v>4.0000000000000036E-3</v>
      </c>
      <c r="N10">
        <f t="shared" si="8"/>
        <v>-5.0060207270932633E-2</v>
      </c>
      <c r="S10" s="1"/>
      <c r="V10" t="s">
        <v>21</v>
      </c>
      <c r="W10">
        <v>1.05</v>
      </c>
    </row>
    <row r="11" spans="1:23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L11">
        <f t="shared" si="6"/>
        <v>-1.8062181279815737E-2</v>
      </c>
      <c r="M11">
        <f t="shared" si="7"/>
        <v>4.4999999999999485E-3</v>
      </c>
      <c r="N11">
        <f t="shared" si="8"/>
        <v>-4.0624362559631422E-2</v>
      </c>
      <c r="S11" s="1"/>
    </row>
    <row r="12" spans="1:23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L12">
        <f t="shared" si="6"/>
        <v>-3.586116137522577E-3</v>
      </c>
      <c r="M12">
        <f t="shared" si="7"/>
        <v>4.9999999999998934E-3</v>
      </c>
      <c r="N12">
        <f t="shared" si="8"/>
        <v>-1.2172232275045047E-2</v>
      </c>
      <c r="S12" s="1"/>
    </row>
    <row r="13" spans="1:23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L13">
        <f t="shared" si="6"/>
        <v>-3.4874156933706324E-3</v>
      </c>
      <c r="M13">
        <f t="shared" si="7"/>
        <v>5.5000000000000604E-3</v>
      </c>
      <c r="N13">
        <f t="shared" si="8"/>
        <v>-1.2474831386741325E-2</v>
      </c>
      <c r="S13" s="1"/>
    </row>
    <row r="14" spans="1:23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L14">
        <f t="shared" si="6"/>
        <v>0.10817568679059053</v>
      </c>
      <c r="M14">
        <f t="shared" si="7"/>
        <v>6.0000000000000053E-3</v>
      </c>
      <c r="N14">
        <f t="shared" si="8"/>
        <v>0.21035137358118106</v>
      </c>
      <c r="S14" s="1"/>
    </row>
    <row r="15" spans="1:23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>
        <f t="shared" si="6"/>
        <v>0.11468991610462242</v>
      </c>
      <c r="M15">
        <f t="shared" si="7"/>
        <v>6.4999999999999503E-3</v>
      </c>
      <c r="N15">
        <f t="shared" si="8"/>
        <v>0.2228798322092449</v>
      </c>
      <c r="S15" s="4"/>
    </row>
    <row r="16" spans="1:23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L16">
        <f t="shared" si="6"/>
        <v>0.10735318308932396</v>
      </c>
      <c r="M16">
        <f t="shared" si="7"/>
        <v>6.9999999999998952E-3</v>
      </c>
      <c r="N16">
        <f t="shared" si="8"/>
        <v>0.20770636617864802</v>
      </c>
      <c r="S16" s="1"/>
    </row>
    <row r="17" spans="1:19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L17">
        <f t="shared" si="6"/>
        <v>9.9621648297417487E-2</v>
      </c>
      <c r="M17">
        <f t="shared" si="7"/>
        <v>7.5000000000000622E-3</v>
      </c>
      <c r="N17">
        <f t="shared" si="8"/>
        <v>0.19174329659483491</v>
      </c>
      <c r="S17" s="1"/>
    </row>
    <row r="18" spans="1:19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L18">
        <f t="shared" si="6"/>
        <v>4.0105280473762051E-2</v>
      </c>
      <c r="M18">
        <f t="shared" si="7"/>
        <v>8.0000000000000071E-3</v>
      </c>
      <c r="N18">
        <f t="shared" si="8"/>
        <v>7.2210560947524094E-2</v>
      </c>
      <c r="S18" s="1"/>
    </row>
    <row r="19" spans="1:19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L19">
        <f t="shared" si="6"/>
        <v>3.1551241980589007E-2</v>
      </c>
      <c r="M19">
        <f t="shared" si="7"/>
        <v>8.499999999999952E-3</v>
      </c>
      <c r="N19">
        <f t="shared" si="8"/>
        <v>5.4602483961178061E-2</v>
      </c>
      <c r="S19" s="1"/>
    </row>
    <row r="20" spans="1:19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L20">
        <f t="shared" si="6"/>
        <v>1.1383451225530639E-2</v>
      </c>
      <c r="M20">
        <f t="shared" si="7"/>
        <v>8.999999999999897E-3</v>
      </c>
      <c r="N20">
        <f t="shared" si="8"/>
        <v>1.376690245106138E-2</v>
      </c>
      <c r="S20" s="1"/>
    </row>
    <row r="21" spans="1:19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L21">
        <f t="shared" si="6"/>
        <v>-2.8623128804079467E-3</v>
      </c>
      <c r="M21">
        <f t="shared" si="7"/>
        <v>9.5000000000000639E-3</v>
      </c>
      <c r="N21">
        <f t="shared" si="8"/>
        <v>-1.5224625760815957E-2</v>
      </c>
      <c r="S21" s="1"/>
    </row>
    <row r="22" spans="1:19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L22">
        <f t="shared" si="6"/>
        <v>-1.4476065142293049E-2</v>
      </c>
      <c r="M22">
        <f t="shared" si="7"/>
        <v>1.0000000000000009E-2</v>
      </c>
      <c r="N22">
        <f t="shared" si="8"/>
        <v>-3.8952130284586106E-2</v>
      </c>
      <c r="S22" s="1"/>
    </row>
    <row r="23" spans="1:19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L23">
        <f t="shared" si="6"/>
        <v>-3.2636946866260952E-2</v>
      </c>
      <c r="M23">
        <f t="shared" si="7"/>
        <v>1.0499999999999954E-2</v>
      </c>
      <c r="N23">
        <f t="shared" si="8"/>
        <v>-7.5773893732521747E-2</v>
      </c>
      <c r="S23" s="1"/>
    </row>
    <row r="24" spans="1:19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L24">
        <f t="shared" si="6"/>
        <v>-6.145747655864453E-2</v>
      </c>
      <c r="M24">
        <f t="shared" si="7"/>
        <v>1.0999999999999899E-2</v>
      </c>
      <c r="N24">
        <f t="shared" si="8"/>
        <v>-0.13391495311728896</v>
      </c>
      <c r="S24" s="1"/>
    </row>
    <row r="25" spans="1:19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L25">
        <f t="shared" si="6"/>
        <v>-2.451061029774626E-2</v>
      </c>
      <c r="M25">
        <f t="shared" si="7"/>
        <v>1.1500000000000066E-2</v>
      </c>
      <c r="N25">
        <f t="shared" si="8"/>
        <v>-6.0521220595492586E-2</v>
      </c>
      <c r="S25" s="1"/>
    </row>
    <row r="26" spans="1:19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L26">
        <f t="shared" si="6"/>
        <v>-2.5004112518506205E-2</v>
      </c>
      <c r="M26">
        <f t="shared" si="7"/>
        <v>1.2000000000000011E-2</v>
      </c>
      <c r="N26">
        <f t="shared" si="8"/>
        <v>-6.2008225037012421E-2</v>
      </c>
      <c r="S26" s="1"/>
    </row>
    <row r="27" spans="1:19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L27">
        <f t="shared" si="6"/>
        <v>-2.7669024510610152E-2</v>
      </c>
      <c r="M27">
        <f t="shared" si="7"/>
        <v>1.2499999999999956E-2</v>
      </c>
      <c r="N27">
        <f t="shared" si="8"/>
        <v>-6.7838049021220259E-2</v>
      </c>
      <c r="S27" s="1"/>
    </row>
    <row r="28" spans="1:19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L28">
        <f t="shared" si="6"/>
        <v>-2.4971212370455631E-2</v>
      </c>
      <c r="M28">
        <f t="shared" si="7"/>
        <v>1.2999999999999901E-2</v>
      </c>
      <c r="N28">
        <f t="shared" si="8"/>
        <v>-6.2942424740911163E-2</v>
      </c>
      <c r="S28" s="1"/>
    </row>
    <row r="29" spans="1:19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L29">
        <f t="shared" si="6"/>
        <v>-3.4874156933706102E-2</v>
      </c>
      <c r="M29">
        <f t="shared" si="7"/>
        <v>1.3500000000000068E-2</v>
      </c>
      <c r="N29">
        <f t="shared" si="8"/>
        <v>-8.3248313867412271E-2</v>
      </c>
      <c r="S29" s="1"/>
    </row>
    <row r="30" spans="1:19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L30">
        <f t="shared" si="6"/>
        <v>2.9610133245605574E-4</v>
      </c>
      <c r="M30">
        <f t="shared" si="7"/>
        <v>1.4000000000000012E-2</v>
      </c>
      <c r="N30">
        <f t="shared" si="8"/>
        <v>-1.3407797335087901E-2</v>
      </c>
      <c r="S30" s="1"/>
    </row>
    <row r="31" spans="1:19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L31">
        <f t="shared" si="6"/>
        <v>9.3765421944398408E-3</v>
      </c>
      <c r="M31">
        <f t="shared" si="7"/>
        <v>1.4499999999999957E-2</v>
      </c>
      <c r="N31">
        <f t="shared" si="8"/>
        <v>4.2530843888797243E-3</v>
      </c>
      <c r="S31" s="1"/>
    </row>
    <row r="32" spans="1:19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L32">
        <f t="shared" si="6"/>
        <v>-1.019904589570686E-3</v>
      </c>
      <c r="M32">
        <f t="shared" si="7"/>
        <v>1.4999999999999902E-2</v>
      </c>
      <c r="N32">
        <f t="shared" si="8"/>
        <v>-1.7039809179141274E-2</v>
      </c>
      <c r="S32" s="1"/>
    </row>
    <row r="33" spans="1:19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L33">
        <f t="shared" si="6"/>
        <v>-4.7803915117617946E-2</v>
      </c>
      <c r="M33">
        <f t="shared" si="7"/>
        <v>1.5500000000000069E-2</v>
      </c>
      <c r="N33">
        <f t="shared" si="8"/>
        <v>-0.11110783023523596</v>
      </c>
      <c r="S33" s="1"/>
    </row>
    <row r="34" spans="1:19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L34">
        <f t="shared" si="6"/>
        <v>-6.2608981740417735E-2</v>
      </c>
      <c r="M34">
        <f t="shared" si="7"/>
        <v>1.6000000000000014E-2</v>
      </c>
      <c r="N34">
        <f t="shared" si="8"/>
        <v>-0.1412179634808356</v>
      </c>
      <c r="S34" s="1"/>
    </row>
    <row r="35" spans="1:19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L35">
        <f t="shared" si="6"/>
        <v>1.8424082908372608E-3</v>
      </c>
      <c r="M35">
        <f t="shared" si="7"/>
        <v>1.6499999999999959E-2</v>
      </c>
      <c r="N35">
        <f t="shared" si="8"/>
        <v>-1.2815183418325438E-2</v>
      </c>
      <c r="S35" s="1"/>
    </row>
    <row r="36" spans="1:19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L36">
        <f t="shared" si="6"/>
        <v>-1.2863957887810362E-2</v>
      </c>
      <c r="M36">
        <f t="shared" si="7"/>
        <v>1.6999999999999904E-2</v>
      </c>
      <c r="N36">
        <f t="shared" si="8"/>
        <v>-4.2727915775620628E-2</v>
      </c>
      <c r="S36" s="1"/>
    </row>
    <row r="37" spans="1:19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L37">
        <f t="shared" si="6"/>
        <v>-2.5398914295114206E-2</v>
      </c>
      <c r="M37">
        <f t="shared" si="7"/>
        <v>1.7500000000000071E-2</v>
      </c>
      <c r="N37">
        <f t="shared" si="8"/>
        <v>-6.8297828590228482E-2</v>
      </c>
      <c r="S37" s="1"/>
    </row>
    <row r="38" spans="1:19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L38">
        <f t="shared" si="6"/>
        <v>-2.3457805560125E-2</v>
      </c>
      <c r="M38">
        <f t="shared" si="7"/>
        <v>1.8000000000000016E-2</v>
      </c>
      <c r="N38">
        <f t="shared" si="8"/>
        <v>-6.4915611120250016E-2</v>
      </c>
      <c r="S38" s="1"/>
    </row>
    <row r="39" spans="1:19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L39">
        <f t="shared" si="6"/>
        <v>-3.9842079289356902E-2</v>
      </c>
      <c r="M39">
        <f t="shared" si="7"/>
        <v>1.8499999999999961E-2</v>
      </c>
      <c r="N39">
        <f t="shared" si="8"/>
        <v>-9.8184158578713765E-2</v>
      </c>
      <c r="S39" s="1"/>
    </row>
    <row r="40" spans="1:19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L40">
        <f t="shared" si="6"/>
        <v>1.1186050337226527E-2</v>
      </c>
      <c r="M40">
        <f t="shared" si="7"/>
        <v>1.8999999999999906E-2</v>
      </c>
      <c r="N40">
        <f t="shared" si="8"/>
        <v>3.372100674453149E-3</v>
      </c>
      <c r="S40" s="1"/>
    </row>
    <row r="41" spans="1:19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L41">
        <f t="shared" si="6"/>
        <v>5.16861325875968E-2</v>
      </c>
      <c r="M41">
        <f t="shared" si="7"/>
        <v>1.9500000000000073E-2</v>
      </c>
      <c r="N41">
        <f t="shared" si="8"/>
        <v>8.3872265175193528E-2</v>
      </c>
      <c r="S41" s="1"/>
    </row>
    <row r="42" spans="1:19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L42">
        <f t="shared" si="6"/>
        <v>-2.3326204967922259E-2</v>
      </c>
      <c r="M42">
        <f t="shared" si="7"/>
        <v>2.0000000000000018E-2</v>
      </c>
      <c r="N42">
        <f t="shared" si="8"/>
        <v>-6.6652409935844537E-2</v>
      </c>
      <c r="S42" s="1"/>
    </row>
    <row r="43" spans="1:19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  <c r="L43">
        <f t="shared" si="6"/>
        <v>3.3821352196085064E-2</v>
      </c>
      <c r="M43">
        <f t="shared" si="7"/>
        <v>2.0499999999999963E-2</v>
      </c>
      <c r="N43">
        <f t="shared" si="8"/>
        <v>4.7142704392170165E-2</v>
      </c>
    </row>
    <row r="44" spans="1:19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>
        <f t="shared" si="6"/>
        <v>6.8103306464879498E-3</v>
      </c>
      <c r="M44">
        <f t="shared" si="7"/>
        <v>2.0999999999999908E-2</v>
      </c>
      <c r="N44">
        <f t="shared" si="8"/>
        <v>-7.379338707024008E-3</v>
      </c>
    </row>
    <row r="45" spans="1:19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L45">
        <f t="shared" si="6"/>
        <v>3.5038657673959639E-2</v>
      </c>
      <c r="M45">
        <f t="shared" si="7"/>
        <v>2.1500000000000075E-2</v>
      </c>
      <c r="N45">
        <f t="shared" si="8"/>
        <v>4.8577315347919203E-2</v>
      </c>
      <c r="S45" s="1"/>
    </row>
    <row r="46" spans="1:19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L46">
        <f t="shared" si="6"/>
        <v>0.10123375555190006</v>
      </c>
      <c r="M46">
        <f t="shared" si="7"/>
        <v>2.200000000000002E-2</v>
      </c>
      <c r="N46">
        <f t="shared" si="8"/>
        <v>0.1804675111038001</v>
      </c>
      <c r="S46" s="1"/>
    </row>
    <row r="47" spans="1:19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L47">
        <f t="shared" si="6"/>
        <v>8.9652903438065534E-2</v>
      </c>
      <c r="M47">
        <f t="shared" si="7"/>
        <v>2.2499999999999964E-2</v>
      </c>
      <c r="N47">
        <f t="shared" si="8"/>
        <v>0.1568058068761311</v>
      </c>
      <c r="S47" s="1"/>
    </row>
    <row r="48" spans="1:19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L48">
        <f t="shared" si="6"/>
        <v>8.6757690409606791E-2</v>
      </c>
      <c r="M48">
        <f t="shared" si="7"/>
        <v>2.2999999999999909E-2</v>
      </c>
      <c r="N48">
        <f t="shared" si="8"/>
        <v>0.15051538081921367</v>
      </c>
      <c r="S48" s="1"/>
    </row>
    <row r="49" spans="1:26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L49">
        <f t="shared" si="6"/>
        <v>9.1363711136700276E-2</v>
      </c>
      <c r="M49">
        <f t="shared" si="7"/>
        <v>2.3500000000000076E-2</v>
      </c>
      <c r="N49">
        <f t="shared" si="8"/>
        <v>0.15922742227340048</v>
      </c>
      <c r="S49" s="1"/>
    </row>
    <row r="50" spans="1:26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L50">
        <f t="shared" si="6"/>
        <v>0.14048363217634474</v>
      </c>
      <c r="M50">
        <f t="shared" si="7"/>
        <v>2.4000000000000021E-2</v>
      </c>
      <c r="N50">
        <f t="shared" si="8"/>
        <v>0.25696726435268924</v>
      </c>
      <c r="S50" s="1"/>
    </row>
    <row r="51" spans="1:26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L51">
        <f t="shared" si="6"/>
        <v>0.16663924987662448</v>
      </c>
      <c r="M51">
        <f t="shared" si="7"/>
        <v>2.4499999999999966E-2</v>
      </c>
      <c r="N51">
        <f t="shared" si="8"/>
        <v>0.30877849975324878</v>
      </c>
      <c r="S51" s="1"/>
    </row>
    <row r="52" spans="1:26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L52">
        <f t="shared" si="6"/>
        <v>0.2097713439710478</v>
      </c>
      <c r="M52">
        <f t="shared" si="7"/>
        <v>2.4999999999999911E-2</v>
      </c>
      <c r="N52">
        <f t="shared" si="8"/>
        <v>0.39454268794209568</v>
      </c>
      <c r="S52" s="1"/>
    </row>
    <row r="53" spans="1:26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L53">
        <f t="shared" si="6"/>
        <v>0.1861161375226188</v>
      </c>
      <c r="M53">
        <f t="shared" si="7"/>
        <v>2.5500000000000078E-2</v>
      </c>
      <c r="N53">
        <f t="shared" si="8"/>
        <v>0.34673227504523751</v>
      </c>
      <c r="S53" s="1"/>
    </row>
    <row r="54" spans="1:26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L54">
        <f t="shared" si="6"/>
        <v>0.2529692383615727</v>
      </c>
      <c r="M54">
        <f t="shared" si="7"/>
        <v>2.6000000000000023E-2</v>
      </c>
      <c r="N54">
        <f t="shared" si="8"/>
        <v>0.4799384767231456</v>
      </c>
      <c r="S54" s="1"/>
    </row>
    <row r="55" spans="1:26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L55">
        <f t="shared" si="6"/>
        <v>0.33762131929593675</v>
      </c>
      <c r="M55">
        <f t="shared" si="7"/>
        <v>2.6499999999999968E-2</v>
      </c>
      <c r="N55">
        <f t="shared" si="8"/>
        <v>0.64874263859187331</v>
      </c>
      <c r="P55" t="s">
        <v>18</v>
      </c>
      <c r="Q55" t="s">
        <v>19</v>
      </c>
      <c r="R55" t="s">
        <v>20</v>
      </c>
      <c r="S55" s="1"/>
    </row>
    <row r="56" spans="1:26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f>F55+P56*C56</f>
        <v>15607832.499999998</v>
      </c>
      <c r="G56">
        <f t="shared" si="3"/>
        <v>15607832.499999998</v>
      </c>
      <c r="H56">
        <v>1</v>
      </c>
      <c r="I56">
        <f>I55+Q56*C56</f>
        <v>31435167.5</v>
      </c>
      <c r="J56">
        <f t="shared" si="4"/>
        <v>31435167.5</v>
      </c>
      <c r="K56">
        <f t="shared" si="5"/>
        <v>47043000</v>
      </c>
      <c r="L56">
        <f t="shared" si="6"/>
        <v>0.5477216647474914</v>
      </c>
      <c r="M56">
        <f t="shared" si="7"/>
        <v>2.6999999999999913E-2</v>
      </c>
      <c r="N56">
        <f t="shared" si="8"/>
        <v>1.0684433294949827</v>
      </c>
      <c r="O56" s="2" t="s">
        <v>17</v>
      </c>
      <c r="P56" s="5">
        <f>(V56-1)/$C56*F55</f>
        <v>872.24985651425015</v>
      </c>
      <c r="Q56">
        <f>(X56-1)/$C56*I55</f>
        <v>34516.649660948489</v>
      </c>
      <c r="R56">
        <f>(P56+Q56)*T56</f>
        <v>16647999.999999998</v>
      </c>
      <c r="S56" s="4">
        <v>43063</v>
      </c>
      <c r="T56">
        <v>470.43</v>
      </c>
      <c r="U56">
        <v>1.5477216647474914</v>
      </c>
      <c r="V56">
        <v>1.0269999999999999</v>
      </c>
      <c r="W56">
        <v>15197500</v>
      </c>
      <c r="X56">
        <v>2.0684433294949827</v>
      </c>
      <c r="Y56">
        <v>15197500</v>
      </c>
      <c r="Z56">
        <v>47043000</v>
      </c>
    </row>
    <row r="57" spans="1:26" x14ac:dyDescent="0.35">
      <c r="A57">
        <v>1</v>
      </c>
      <c r="B57" s="1">
        <v>43064</v>
      </c>
      <c r="C57">
        <v>464.61</v>
      </c>
      <c r="D57">
        <f t="shared" ref="D57:D78" si="9">C57/$C$56</f>
        <v>0.98762834002933486</v>
      </c>
      <c r="E57">
        <f t="shared" si="0"/>
        <v>1.0004999999999999</v>
      </c>
      <c r="F57">
        <v>15607832.499999998</v>
      </c>
      <c r="G57">
        <f t="shared" si="3"/>
        <v>15615636.416249998</v>
      </c>
      <c r="H57">
        <f t="shared" si="1"/>
        <v>0.97475668005866978</v>
      </c>
      <c r="I57">
        <v>31435167.5</v>
      </c>
      <c r="J57">
        <f t="shared" si="4"/>
        <v>30641639.509388193</v>
      </c>
      <c r="K57">
        <f t="shared" si="5"/>
        <v>46257275.925638191</v>
      </c>
      <c r="L57">
        <f t="shared" si="6"/>
        <v>0.52857377858200372</v>
      </c>
      <c r="M57">
        <f t="shared" si="7"/>
        <v>2.7513499999999969E-2</v>
      </c>
      <c r="N57">
        <f t="shared" si="8"/>
        <v>1.0162289527480306</v>
      </c>
      <c r="S57" s="1"/>
    </row>
    <row r="58" spans="1:26" x14ac:dyDescent="0.35">
      <c r="A58">
        <v>2</v>
      </c>
      <c r="B58" s="1">
        <v>43065</v>
      </c>
      <c r="C58">
        <v>470.54</v>
      </c>
      <c r="D58">
        <f t="shared" si="9"/>
        <v>1.0002338286248751</v>
      </c>
      <c r="E58">
        <f t="shared" si="0"/>
        <v>1.0009999999999999</v>
      </c>
      <c r="F58">
        <v>15607832.499999998</v>
      </c>
      <c r="G58">
        <f t="shared" si="3"/>
        <v>15623440.332499996</v>
      </c>
      <c r="H58">
        <f t="shared" si="1"/>
        <v>0.99946765724975029</v>
      </c>
      <c r="I58">
        <v>31435167.5</v>
      </c>
      <c r="J58">
        <f t="shared" si="4"/>
        <v>31418433.216478489</v>
      </c>
      <c r="K58">
        <f t="shared" si="5"/>
        <v>47041873.548978485</v>
      </c>
      <c r="L58">
        <f t="shared" si="6"/>
        <v>0.54808356637604883</v>
      </c>
      <c r="M58">
        <f t="shared" si="7"/>
        <v>2.8026999999999802E-2</v>
      </c>
      <c r="N58">
        <f t="shared" si="8"/>
        <v>1.0673422086842237</v>
      </c>
      <c r="S58" s="1"/>
    </row>
    <row r="59" spans="1:26" x14ac:dyDescent="0.35">
      <c r="A59">
        <v>3</v>
      </c>
      <c r="B59" s="1">
        <v>43066</v>
      </c>
      <c r="C59">
        <v>475.24</v>
      </c>
      <c r="D59">
        <f t="shared" si="9"/>
        <v>1.0102246880513572</v>
      </c>
      <c r="E59">
        <f t="shared" si="0"/>
        <v>1.0015000000000001</v>
      </c>
      <c r="F59">
        <v>15607832.499999998</v>
      </c>
      <c r="G59">
        <f t="shared" si="3"/>
        <v>15631244.248749999</v>
      </c>
      <c r="H59">
        <f t="shared" si="1"/>
        <v>1.0189493761027144</v>
      </c>
      <c r="I59">
        <v>31435167.5</v>
      </c>
      <c r="J59">
        <f t="shared" si="4"/>
        <v>32030844.311809324</v>
      </c>
      <c r="K59">
        <f t="shared" si="5"/>
        <v>47662088.560559325</v>
      </c>
      <c r="L59">
        <f t="shared" si="6"/>
        <v>0.56354663595986199</v>
      </c>
      <c r="M59">
        <f t="shared" si="7"/>
        <v>2.8540499999999858E-2</v>
      </c>
      <c r="N59">
        <f t="shared" si="8"/>
        <v>1.1076390400927338</v>
      </c>
      <c r="S59" s="1"/>
    </row>
    <row r="60" spans="1:26" x14ac:dyDescent="0.35">
      <c r="A60">
        <v>4</v>
      </c>
      <c r="B60" s="1">
        <v>43067</v>
      </c>
      <c r="C60">
        <v>466.27</v>
      </c>
      <c r="D60">
        <f t="shared" si="9"/>
        <v>0.99115702655017746</v>
      </c>
      <c r="E60">
        <f t="shared" si="0"/>
        <v>1.002</v>
      </c>
      <c r="F60">
        <v>15607832.499999998</v>
      </c>
      <c r="G60">
        <f t="shared" si="3"/>
        <v>15639048.164999997</v>
      </c>
      <c r="H60">
        <f t="shared" si="1"/>
        <v>0.98031405310035491</v>
      </c>
      <c r="I60">
        <v>31435167.5</v>
      </c>
      <c r="J60">
        <f t="shared" si="4"/>
        <v>30816336.46181355</v>
      </c>
      <c r="K60">
        <f t="shared" si="5"/>
        <v>46455384.626813546</v>
      </c>
      <c r="L60">
        <f t="shared" si="6"/>
        <v>0.53403520315841413</v>
      </c>
      <c r="M60">
        <f t="shared" si="7"/>
        <v>2.9053999999999913E-2</v>
      </c>
      <c r="N60">
        <f t="shared" si="8"/>
        <v>1.0277240639456195</v>
      </c>
      <c r="S60" s="1"/>
    </row>
    <row r="61" spans="1:26" x14ac:dyDescent="0.35">
      <c r="A61">
        <v>5</v>
      </c>
      <c r="B61" s="1">
        <v>43068</v>
      </c>
      <c r="C61">
        <v>427.42</v>
      </c>
      <c r="D61">
        <f t="shared" si="9"/>
        <v>0.90857300767383031</v>
      </c>
      <c r="E61">
        <f t="shared" si="0"/>
        <v>1.0024999999999999</v>
      </c>
      <c r="F61">
        <v>15607832.499999998</v>
      </c>
      <c r="G61">
        <f t="shared" si="3"/>
        <v>15646852.081249997</v>
      </c>
      <c r="H61">
        <f t="shared" si="1"/>
        <v>0.81464601534766068</v>
      </c>
      <c r="I61">
        <v>31435167.5</v>
      </c>
      <c r="J61">
        <f t="shared" si="4"/>
        <v>25608533.945661284</v>
      </c>
      <c r="K61">
        <f t="shared" si="5"/>
        <v>41255386.026911281</v>
      </c>
      <c r="L61">
        <f t="shared" si="6"/>
        <v>0.40621812798157597</v>
      </c>
      <c r="M61">
        <f t="shared" si="7"/>
        <v>2.9567499999999747E-2</v>
      </c>
      <c r="N61">
        <f t="shared" si="8"/>
        <v>0.68504911634553611</v>
      </c>
      <c r="S61" s="1"/>
    </row>
    <row r="62" spans="1:26" x14ac:dyDescent="0.35">
      <c r="A62">
        <v>6</v>
      </c>
      <c r="B62" s="1">
        <v>43069</v>
      </c>
      <c r="C62">
        <v>434.85</v>
      </c>
      <c r="D62">
        <f t="shared" si="9"/>
        <v>0.92436706842675853</v>
      </c>
      <c r="E62">
        <f t="shared" si="0"/>
        <v>1.0029999999999999</v>
      </c>
      <c r="F62">
        <v>15607832.499999998</v>
      </c>
      <c r="G62">
        <f t="shared" si="3"/>
        <v>15654655.997499997</v>
      </c>
      <c r="H62">
        <f t="shared" si="1"/>
        <v>0.84573413685351717</v>
      </c>
      <c r="I62">
        <v>31435167.5</v>
      </c>
      <c r="J62">
        <f t="shared" si="4"/>
        <v>26585794.252458233</v>
      </c>
      <c r="K62">
        <f t="shared" si="5"/>
        <v>42240450.249958232</v>
      </c>
      <c r="L62">
        <f t="shared" si="6"/>
        <v>0.43066293798322097</v>
      </c>
      <c r="M62">
        <f t="shared" si="7"/>
        <v>3.0080999999999802E-2</v>
      </c>
      <c r="N62">
        <f t="shared" si="8"/>
        <v>0.74935313390085434</v>
      </c>
      <c r="S62" s="1"/>
    </row>
    <row r="63" spans="1:26" x14ac:dyDescent="0.35">
      <c r="A63">
        <v>7</v>
      </c>
      <c r="B63" s="1">
        <v>43070</v>
      </c>
      <c r="C63">
        <v>461.58</v>
      </c>
      <c r="D63">
        <f t="shared" si="9"/>
        <v>0.98118742427141126</v>
      </c>
      <c r="E63">
        <f t="shared" si="0"/>
        <v>1.0035000000000001</v>
      </c>
      <c r="F63">
        <v>15607832.499999998</v>
      </c>
      <c r="G63">
        <f t="shared" si="3"/>
        <v>15662459.913749998</v>
      </c>
      <c r="H63">
        <f t="shared" si="1"/>
        <v>0.95887484854282246</v>
      </c>
      <c r="I63">
        <v>31435167.5</v>
      </c>
      <c r="J63">
        <f t="shared" si="4"/>
        <v>30142391.475480754</v>
      </c>
      <c r="K63">
        <f t="shared" si="5"/>
        <v>45804851.389230751</v>
      </c>
      <c r="L63">
        <f t="shared" si="6"/>
        <v>0.51860503372265176</v>
      </c>
      <c r="M63">
        <f t="shared" si="7"/>
        <v>3.0594499999999858E-2</v>
      </c>
      <c r="N63">
        <f t="shared" si="8"/>
        <v>0.98337828428891294</v>
      </c>
      <c r="S63" s="1"/>
    </row>
    <row r="64" spans="1:26" x14ac:dyDescent="0.35">
      <c r="A64">
        <v>8</v>
      </c>
      <c r="B64" s="1">
        <v>43071</v>
      </c>
      <c r="C64">
        <v>457.96</v>
      </c>
      <c r="D64">
        <f t="shared" si="9"/>
        <v>0.97349233679824831</v>
      </c>
      <c r="E64">
        <f t="shared" si="0"/>
        <v>1.004</v>
      </c>
      <c r="F64">
        <v>15607832.499999998</v>
      </c>
      <c r="G64">
        <f t="shared" si="3"/>
        <v>15670263.829999998</v>
      </c>
      <c r="H64">
        <f t="shared" si="1"/>
        <v>0.94298467359649663</v>
      </c>
      <c r="I64">
        <v>31435167.5</v>
      </c>
      <c r="J64">
        <f t="shared" si="4"/>
        <v>29642881.164438698</v>
      </c>
      <c r="K64">
        <f t="shared" si="5"/>
        <v>45313144.994438693</v>
      </c>
      <c r="L64">
        <f t="shared" si="6"/>
        <v>0.50669518012831061</v>
      </c>
      <c r="M64">
        <f t="shared" si="7"/>
        <v>3.1107999999999913E-2</v>
      </c>
      <c r="N64">
        <f t="shared" si="8"/>
        <v>0.95051035791667693</v>
      </c>
      <c r="S64" s="1"/>
    </row>
    <row r="65" spans="1:26" x14ac:dyDescent="0.35">
      <c r="A65">
        <v>9</v>
      </c>
      <c r="B65" s="1">
        <v>43072</v>
      </c>
      <c r="C65">
        <v>462.81</v>
      </c>
      <c r="D65">
        <f t="shared" si="9"/>
        <v>0.98380205344046934</v>
      </c>
      <c r="E65">
        <f t="shared" si="0"/>
        <v>1.0044999999999999</v>
      </c>
      <c r="F65">
        <v>15607832.499999998</v>
      </c>
      <c r="G65">
        <f t="shared" si="3"/>
        <v>15678067.746249998</v>
      </c>
      <c r="H65">
        <f t="shared" si="1"/>
        <v>0.96310410688093873</v>
      </c>
      <c r="I65">
        <v>31435167.5</v>
      </c>
      <c r="J65">
        <f t="shared" si="4"/>
        <v>30275338.919740211</v>
      </c>
      <c r="K65">
        <f t="shared" si="5"/>
        <v>45953406.665990211</v>
      </c>
      <c r="L65">
        <f t="shared" si="6"/>
        <v>0.52265175193288371</v>
      </c>
      <c r="M65">
        <f t="shared" si="7"/>
        <v>3.1621499999999969E-2</v>
      </c>
      <c r="N65">
        <f t="shared" si="8"/>
        <v>0.99212626548710059</v>
      </c>
      <c r="S65" s="1"/>
    </row>
    <row r="66" spans="1:26" x14ac:dyDescent="0.35">
      <c r="A66">
        <v>10</v>
      </c>
      <c r="B66" s="1">
        <v>43073</v>
      </c>
      <c r="C66">
        <v>466.93</v>
      </c>
      <c r="D66">
        <f t="shared" si="9"/>
        <v>0.9925599982994282</v>
      </c>
      <c r="E66">
        <f t="shared" ref="E66:E129" si="10">1+$W$2*A66</f>
        <v>1.0049999999999999</v>
      </c>
      <c r="F66">
        <v>15607832.499999998</v>
      </c>
      <c r="G66">
        <f t="shared" si="3"/>
        <v>15685871.662499996</v>
      </c>
      <c r="H66">
        <f t="shared" ref="H66:H129" si="11">D66*(1+$W$1)-$W$1*E66</f>
        <v>0.98011999659885651</v>
      </c>
      <c r="I66">
        <v>31435167.5</v>
      </c>
      <c r="J66">
        <f t="shared" si="4"/>
        <v>30810236.263184484</v>
      </c>
      <c r="K66">
        <f t="shared" si="5"/>
        <v>46496107.925684482</v>
      </c>
      <c r="L66">
        <f t="shared" si="6"/>
        <v>0.53620661292975824</v>
      </c>
      <c r="M66">
        <f t="shared" si="7"/>
        <v>3.2134999999999803E-2</v>
      </c>
      <c r="N66">
        <f t="shared" si="8"/>
        <v>1.0273226690695498</v>
      </c>
      <c r="S66" s="1"/>
    </row>
    <row r="67" spans="1:26" x14ac:dyDescent="0.35">
      <c r="A67">
        <v>11</v>
      </c>
      <c r="B67" s="1">
        <v>43074</v>
      </c>
      <c r="C67">
        <v>453.96</v>
      </c>
      <c r="D67">
        <f t="shared" si="9"/>
        <v>0.96498947771188059</v>
      </c>
      <c r="E67">
        <f t="shared" si="10"/>
        <v>1.0055000000000001</v>
      </c>
      <c r="F67">
        <v>15607832.499999998</v>
      </c>
      <c r="G67">
        <f t="shared" ref="G67:G130" si="12">E67*F67</f>
        <v>15693675.578749999</v>
      </c>
      <c r="H67">
        <f t="shared" si="11"/>
        <v>0.92447895542376113</v>
      </c>
      <c r="I67">
        <v>31435167.5</v>
      </c>
      <c r="J67">
        <f t="shared" ref="J67:J130" si="13">H67*I67</f>
        <v>29061150.813970964</v>
      </c>
      <c r="K67">
        <f t="shared" ref="K67:K130" si="14">J67+G67</f>
        <v>44754826.392720968</v>
      </c>
      <c r="L67">
        <f t="shared" ref="L67:L130" si="15">C67/$C$2-1</f>
        <v>0.49353512090804408</v>
      </c>
      <c r="M67">
        <f t="shared" ref="M67:M130" si="16">G67/$G$2-1</f>
        <v>3.2648499999999858E-2</v>
      </c>
      <c r="N67">
        <f t="shared" ref="N67:N130" si="17">J67/$J$2-1</f>
        <v>0.91223232860476822</v>
      </c>
      <c r="S67" s="1"/>
    </row>
    <row r="68" spans="1:26" x14ac:dyDescent="0.35">
      <c r="A68">
        <v>12</v>
      </c>
      <c r="B68" s="1">
        <v>43075</v>
      </c>
      <c r="C68">
        <v>422.48</v>
      </c>
      <c r="D68">
        <f t="shared" si="9"/>
        <v>0.8980719767021661</v>
      </c>
      <c r="E68">
        <f t="shared" si="10"/>
        <v>1.006</v>
      </c>
      <c r="F68">
        <v>15607832.499999998</v>
      </c>
      <c r="G68">
        <f t="shared" si="12"/>
        <v>15701479.494999997</v>
      </c>
      <c r="H68">
        <f t="shared" si="11"/>
        <v>0.79014395340433219</v>
      </c>
      <c r="I68">
        <v>31435167.5</v>
      </c>
      <c r="J68">
        <f t="shared" si="13"/>
        <v>24838307.524377376</v>
      </c>
      <c r="K68">
        <f t="shared" si="14"/>
        <v>40539787.019377373</v>
      </c>
      <c r="L68">
        <f t="shared" si="15"/>
        <v>0.38996545484454681</v>
      </c>
      <c r="M68">
        <f t="shared" si="16"/>
        <v>3.3161999999999914E-2</v>
      </c>
      <c r="N68">
        <f t="shared" si="17"/>
        <v>0.63436798975998521</v>
      </c>
      <c r="S68" s="1"/>
    </row>
    <row r="69" spans="1:26" x14ac:dyDescent="0.35">
      <c r="A69">
        <v>13</v>
      </c>
      <c r="B69" s="1">
        <v>43076</v>
      </c>
      <c r="C69">
        <v>421.15</v>
      </c>
      <c r="D69">
        <f t="shared" si="9"/>
        <v>0.89524477605594877</v>
      </c>
      <c r="E69">
        <f t="shared" si="10"/>
        <v>1.0065</v>
      </c>
      <c r="F69">
        <v>15607832.499999998</v>
      </c>
      <c r="G69">
        <f t="shared" si="12"/>
        <v>15709283.411249997</v>
      </c>
      <c r="H69">
        <f t="shared" si="11"/>
        <v>0.78398955211189758</v>
      </c>
      <c r="I69">
        <v>31435167.5</v>
      </c>
      <c r="J69">
        <f t="shared" si="13"/>
        <v>24644842.88888748</v>
      </c>
      <c r="K69">
        <f t="shared" si="14"/>
        <v>40354126.300137475</v>
      </c>
      <c r="L69">
        <f t="shared" si="15"/>
        <v>0.38558973515380823</v>
      </c>
      <c r="M69">
        <f t="shared" si="16"/>
        <v>3.3675499999999747E-2</v>
      </c>
      <c r="N69">
        <f t="shared" si="17"/>
        <v>0.62163795945961375</v>
      </c>
      <c r="S69" s="1"/>
    </row>
    <row r="70" spans="1:26" x14ac:dyDescent="0.35">
      <c r="A70">
        <v>14</v>
      </c>
      <c r="B70" s="1">
        <v>43077</v>
      </c>
      <c r="C70">
        <v>451.74</v>
      </c>
      <c r="D70">
        <f t="shared" si="9"/>
        <v>0.9602703909189465</v>
      </c>
      <c r="E70">
        <f t="shared" si="10"/>
        <v>1.0069999999999999</v>
      </c>
      <c r="F70">
        <v>15607832.499999998</v>
      </c>
      <c r="G70">
        <f t="shared" si="12"/>
        <v>15717087.327499997</v>
      </c>
      <c r="H70">
        <f t="shared" si="11"/>
        <v>0.91354078183789311</v>
      </c>
      <c r="I70">
        <v>31435167.5</v>
      </c>
      <c r="J70">
        <f t="shared" si="13"/>
        <v>28717307.49515513</v>
      </c>
      <c r="K70">
        <f t="shared" si="14"/>
        <v>44434394.822655126</v>
      </c>
      <c r="L70">
        <f t="shared" si="15"/>
        <v>0.48623128804079618</v>
      </c>
      <c r="M70">
        <f t="shared" si="16"/>
        <v>3.4188999999999803E-2</v>
      </c>
      <c r="N70">
        <f t="shared" si="17"/>
        <v>0.88960733641422141</v>
      </c>
      <c r="S70" s="1"/>
    </row>
    <row r="71" spans="1:26" x14ac:dyDescent="0.35">
      <c r="A71">
        <v>15</v>
      </c>
      <c r="B71" s="1">
        <v>43078</v>
      </c>
      <c r="C71">
        <v>472.86</v>
      </c>
      <c r="D71">
        <f t="shared" si="9"/>
        <v>1.0051654868949684</v>
      </c>
      <c r="E71">
        <f t="shared" si="10"/>
        <v>1.0075000000000001</v>
      </c>
      <c r="F71">
        <v>15607832.499999998</v>
      </c>
      <c r="G71">
        <f t="shared" si="12"/>
        <v>15724891.243749999</v>
      </c>
      <c r="H71">
        <f t="shared" si="11"/>
        <v>1.0028309737899368</v>
      </c>
      <c r="I71">
        <v>31435167.5</v>
      </c>
      <c r="J71">
        <f t="shared" si="13"/>
        <v>31524159.635274772</v>
      </c>
      <c r="K71">
        <f t="shared" si="14"/>
        <v>47249050.879024774</v>
      </c>
      <c r="L71">
        <f t="shared" si="15"/>
        <v>0.55571640072380335</v>
      </c>
      <c r="M71">
        <f t="shared" si="16"/>
        <v>3.4702499999999858E-2</v>
      </c>
      <c r="N71">
        <f t="shared" si="17"/>
        <v>1.0742990383467523</v>
      </c>
      <c r="S71" s="1"/>
    </row>
    <row r="72" spans="1:26" x14ac:dyDescent="0.35">
      <c r="A72">
        <v>16</v>
      </c>
      <c r="B72" s="1">
        <v>43079</v>
      </c>
      <c r="C72">
        <v>436.49</v>
      </c>
      <c r="D72">
        <f t="shared" si="9"/>
        <v>0.92785324065216934</v>
      </c>
      <c r="E72">
        <f t="shared" si="10"/>
        <v>1.008</v>
      </c>
      <c r="F72">
        <v>15607832.499999998</v>
      </c>
      <c r="G72">
        <f t="shared" si="12"/>
        <v>15732695.159999998</v>
      </c>
      <c r="H72">
        <f t="shared" si="11"/>
        <v>0.84770648130433868</v>
      </c>
      <c r="I72">
        <v>31435167.5</v>
      </c>
      <c r="J72">
        <f t="shared" si="13"/>
        <v>26647795.230637506</v>
      </c>
      <c r="K72">
        <f t="shared" si="14"/>
        <v>42380490.390637502</v>
      </c>
      <c r="L72">
        <f t="shared" si="15"/>
        <v>0.43605856226353024</v>
      </c>
      <c r="M72">
        <f t="shared" si="16"/>
        <v>3.5215999999999914E-2</v>
      </c>
      <c r="N72">
        <f t="shared" si="17"/>
        <v>0.7534328166236226</v>
      </c>
      <c r="S72" s="1"/>
    </row>
    <row r="73" spans="1:26" x14ac:dyDescent="0.35">
      <c r="A73">
        <v>17</v>
      </c>
      <c r="B73" s="1">
        <v>43080</v>
      </c>
      <c r="C73">
        <v>513.29</v>
      </c>
      <c r="D73">
        <f t="shared" si="9"/>
        <v>1.0911081351104308</v>
      </c>
      <c r="E73">
        <f t="shared" si="10"/>
        <v>1.0085</v>
      </c>
      <c r="F73">
        <v>15607832.499999998</v>
      </c>
      <c r="G73">
        <f t="shared" si="12"/>
        <v>15740499.076249998</v>
      </c>
      <c r="H73">
        <f t="shared" si="11"/>
        <v>1.1737162702208617</v>
      </c>
      <c r="I73">
        <v>31435167.5</v>
      </c>
      <c r="J73">
        <f t="shared" si="13"/>
        <v>36895967.551868051</v>
      </c>
      <c r="K73">
        <f t="shared" si="14"/>
        <v>52636466.628118053</v>
      </c>
      <c r="L73">
        <f t="shared" si="15"/>
        <v>0.68873169929264666</v>
      </c>
      <c r="M73">
        <f t="shared" si="16"/>
        <v>3.572949999999997E-2</v>
      </c>
      <c r="N73">
        <f t="shared" si="17"/>
        <v>1.4277655898580721</v>
      </c>
      <c r="S73" s="1"/>
    </row>
    <row r="74" spans="1:26" x14ac:dyDescent="0.35">
      <c r="A74">
        <v>18</v>
      </c>
      <c r="B74" s="1">
        <v>43081</v>
      </c>
      <c r="C74">
        <v>656.52</v>
      </c>
      <c r="D74">
        <f t="shared" si="9"/>
        <v>1.3955742618455456</v>
      </c>
      <c r="E74">
        <f t="shared" si="10"/>
        <v>1.0089999999999999</v>
      </c>
      <c r="F74">
        <v>15607832.499999998</v>
      </c>
      <c r="G74">
        <f t="shared" si="12"/>
        <v>15748302.992499996</v>
      </c>
      <c r="H74">
        <f t="shared" si="11"/>
        <v>1.7821485236910912</v>
      </c>
      <c r="I74">
        <v>31435167.5</v>
      </c>
      <c r="J74">
        <f t="shared" si="13"/>
        <v>56022137.352107167</v>
      </c>
      <c r="K74">
        <f t="shared" si="14"/>
        <v>71770440.344607159</v>
      </c>
      <c r="L74">
        <f t="shared" si="15"/>
        <v>1.1599605198223393</v>
      </c>
      <c r="M74">
        <f t="shared" si="16"/>
        <v>3.6242999999999803E-2</v>
      </c>
      <c r="N74">
        <f t="shared" si="17"/>
        <v>2.6862732259981685</v>
      </c>
      <c r="S74" s="1"/>
    </row>
    <row r="75" spans="1:26" x14ac:dyDescent="0.35">
      <c r="A75">
        <v>19</v>
      </c>
      <c r="B75" s="1">
        <v>43082</v>
      </c>
      <c r="C75">
        <v>699.09</v>
      </c>
      <c r="D75">
        <f t="shared" si="9"/>
        <v>1.4860659396722149</v>
      </c>
      <c r="E75">
        <f t="shared" si="10"/>
        <v>1.0095000000000001</v>
      </c>
      <c r="F75">
        <v>15607832.499999998</v>
      </c>
      <c r="G75">
        <f t="shared" si="12"/>
        <v>15756106.908749999</v>
      </c>
      <c r="H75">
        <f t="shared" si="11"/>
        <v>1.9626318793444297</v>
      </c>
      <c r="I75">
        <v>31435167.5</v>
      </c>
      <c r="J75">
        <f t="shared" si="13"/>
        <v>61695661.868031941</v>
      </c>
      <c r="K75">
        <f t="shared" si="14"/>
        <v>77451768.776781946</v>
      </c>
      <c r="L75">
        <f t="shared" si="15"/>
        <v>1.3000164500740254</v>
      </c>
      <c r="M75">
        <f t="shared" si="16"/>
        <v>3.6756499999999859E-2</v>
      </c>
      <c r="N75">
        <f t="shared" si="17"/>
        <v>3.0595928190841875</v>
      </c>
      <c r="S75" s="1"/>
    </row>
    <row r="76" spans="1:26" x14ac:dyDescent="0.35">
      <c r="A76">
        <v>20</v>
      </c>
      <c r="B76" s="1">
        <v>43083</v>
      </c>
      <c r="C76">
        <v>693.58</v>
      </c>
      <c r="D76">
        <f t="shared" si="9"/>
        <v>1.4743532512807431</v>
      </c>
      <c r="E76">
        <f t="shared" si="10"/>
        <v>1.01</v>
      </c>
      <c r="F76">
        <v>15607832.499999998</v>
      </c>
      <c r="G76">
        <f t="shared" si="12"/>
        <v>15763910.824999997</v>
      </c>
      <c r="H76">
        <f t="shared" si="11"/>
        <v>1.9387065025614862</v>
      </c>
      <c r="I76">
        <v>31435167.5</v>
      </c>
      <c r="J76">
        <f t="shared" si="13"/>
        <v>60943563.641359501</v>
      </c>
      <c r="K76">
        <f t="shared" si="14"/>
        <v>76707474.466359496</v>
      </c>
      <c r="L76">
        <f t="shared" si="15"/>
        <v>1.2818884684981087</v>
      </c>
      <c r="M76">
        <f t="shared" si="16"/>
        <v>3.7269999999999914E-2</v>
      </c>
      <c r="N76">
        <f t="shared" si="17"/>
        <v>3.0101045330718543</v>
      </c>
      <c r="S76" s="1"/>
    </row>
    <row r="77" spans="1:26" x14ac:dyDescent="0.35">
      <c r="A77">
        <v>21</v>
      </c>
      <c r="B77" s="1">
        <v>43084</v>
      </c>
      <c r="C77">
        <v>684.27</v>
      </c>
      <c r="D77">
        <f t="shared" si="9"/>
        <v>1.454562846757222</v>
      </c>
      <c r="E77">
        <f t="shared" si="10"/>
        <v>1.0105</v>
      </c>
      <c r="F77">
        <v>15607832.499999998</v>
      </c>
      <c r="G77">
        <f t="shared" si="12"/>
        <v>15771714.741249997</v>
      </c>
      <c r="H77">
        <f t="shared" si="11"/>
        <v>1.8986256935144441</v>
      </c>
      <c r="I77">
        <v>31435167.5</v>
      </c>
      <c r="J77">
        <f t="shared" si="13"/>
        <v>59683616.695430212</v>
      </c>
      <c r="K77">
        <f t="shared" si="14"/>
        <v>75455331.436680213</v>
      </c>
      <c r="L77">
        <f t="shared" si="15"/>
        <v>1.2512584306629382</v>
      </c>
      <c r="M77">
        <f t="shared" si="16"/>
        <v>3.7783499999999748E-2</v>
      </c>
      <c r="N77">
        <f t="shared" si="17"/>
        <v>2.9271996509577374</v>
      </c>
      <c r="S77" s="1"/>
    </row>
    <row r="78" spans="1:26" x14ac:dyDescent="0.35">
      <c r="A78">
        <v>22</v>
      </c>
      <c r="B78" s="1">
        <v>43085</v>
      </c>
      <c r="C78">
        <v>692.83</v>
      </c>
      <c r="D78">
        <f t="shared" si="9"/>
        <v>1.4727589652020492</v>
      </c>
      <c r="E78">
        <f t="shared" si="10"/>
        <v>1.0109999999999999</v>
      </c>
      <c r="F78">
        <v>15607832.499999998</v>
      </c>
      <c r="G78">
        <f t="shared" si="12"/>
        <v>15779518.657499997</v>
      </c>
      <c r="H78">
        <f t="shared" si="11"/>
        <v>1.9345179304040985</v>
      </c>
      <c r="I78">
        <v>31435167.5</v>
      </c>
      <c r="J78">
        <f t="shared" si="13"/>
        <v>60811895.174006179</v>
      </c>
      <c r="K78">
        <f t="shared" si="14"/>
        <v>76591413.831506178</v>
      </c>
      <c r="L78">
        <f t="shared" si="15"/>
        <v>1.2794209573943083</v>
      </c>
      <c r="M78">
        <f t="shared" si="16"/>
        <v>3.8296999999999803E-2</v>
      </c>
      <c r="N78">
        <f t="shared" si="17"/>
        <v>3.0014407089327966</v>
      </c>
      <c r="P78" t="s">
        <v>18</v>
      </c>
      <c r="Q78" t="s">
        <v>19</v>
      </c>
      <c r="R78" t="s">
        <v>20</v>
      </c>
      <c r="S78" s="1"/>
    </row>
    <row r="79" spans="1:26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10"/>
        <v>1</v>
      </c>
      <c r="F79">
        <f>F78+P79*C79</f>
        <v>15787322.573749999</v>
      </c>
      <c r="G79">
        <f t="shared" si="12"/>
        <v>15787322.573749999</v>
      </c>
      <c r="H79">
        <v>1</v>
      </c>
      <c r="I79">
        <f>I78+Q79*C79</f>
        <v>64121250.257390507</v>
      </c>
      <c r="J79">
        <f t="shared" si="13"/>
        <v>64121250.257390507</v>
      </c>
      <c r="K79">
        <f t="shared" si="14"/>
        <v>79908572.831140503</v>
      </c>
      <c r="L79">
        <f t="shared" si="15"/>
        <v>1.361276525744366</v>
      </c>
      <c r="M79">
        <f t="shared" si="16"/>
        <v>3.8810499999999859E-2</v>
      </c>
      <c r="N79">
        <f t="shared" si="17"/>
        <v>3.2191972533239355</v>
      </c>
      <c r="O79" s="2" t="s">
        <v>17</v>
      </c>
      <c r="P79">
        <f>(V79-1)/$C79*F78</f>
        <v>250.0871852837511</v>
      </c>
      <c r="Q79">
        <f>(X79-1)/$C79*I78</f>
        <v>45542.186617701445</v>
      </c>
      <c r="R79">
        <f>(P79+Q79)*T79</f>
        <v>32865572.831140507</v>
      </c>
      <c r="S79" s="4">
        <v>43086</v>
      </c>
      <c r="T79">
        <v>717.71</v>
      </c>
      <c r="U79">
        <v>1.5256467487192569</v>
      </c>
      <c r="V79">
        <v>1.0115000000000001</v>
      </c>
      <c r="W79">
        <v>15197500</v>
      </c>
      <c r="X79">
        <v>2.0397934974385139</v>
      </c>
      <c r="Y79">
        <v>15197500</v>
      </c>
      <c r="Z79">
        <v>46372.032927321816</v>
      </c>
    </row>
    <row r="80" spans="1:26" x14ac:dyDescent="0.35">
      <c r="A80">
        <v>1</v>
      </c>
      <c r="B80" s="1">
        <v>43087</v>
      </c>
      <c r="C80">
        <v>785.99</v>
      </c>
      <c r="D80">
        <f t="shared" ref="D80:D99" si="18">C80/$C$79</f>
        <v>1.0951359184071561</v>
      </c>
      <c r="E80">
        <f t="shared" si="10"/>
        <v>1.0004999999999999</v>
      </c>
      <c r="F80">
        <v>15787322.573749999</v>
      </c>
      <c r="G80">
        <f t="shared" si="12"/>
        <v>15795216.235036872</v>
      </c>
      <c r="H80">
        <f t="shared" si="11"/>
        <v>1.1897718368143122</v>
      </c>
      <c r="I80">
        <v>64121250.257390507</v>
      </c>
      <c r="J80">
        <f t="shared" si="13"/>
        <v>76289657.69756569</v>
      </c>
      <c r="K80">
        <f t="shared" si="14"/>
        <v>92084873.932602555</v>
      </c>
      <c r="L80">
        <f t="shared" si="15"/>
        <v>1.5859187366343148</v>
      </c>
      <c r="M80">
        <f t="shared" si="16"/>
        <v>3.9329905249999797E-2</v>
      </c>
      <c r="N80">
        <f t="shared" si="17"/>
        <v>4.019882065969119</v>
      </c>
      <c r="S80" s="1"/>
    </row>
    <row r="81" spans="1:19" x14ac:dyDescent="0.35">
      <c r="A81">
        <v>2</v>
      </c>
      <c r="B81" s="1">
        <v>43088</v>
      </c>
      <c r="C81">
        <v>812.5</v>
      </c>
      <c r="D81">
        <f t="shared" si="18"/>
        <v>1.1320728427916567</v>
      </c>
      <c r="E81">
        <f t="shared" si="10"/>
        <v>1.0009999999999999</v>
      </c>
      <c r="F81">
        <v>15787322.573749999</v>
      </c>
      <c r="G81">
        <f t="shared" si="12"/>
        <v>15803109.896323746</v>
      </c>
      <c r="H81">
        <f t="shared" si="11"/>
        <v>1.2631456855833134</v>
      </c>
      <c r="I81">
        <v>64121250.257390507</v>
      </c>
      <c r="J81">
        <f t="shared" si="13"/>
        <v>80994480.616830736</v>
      </c>
      <c r="K81">
        <f t="shared" si="14"/>
        <v>96797590.513154477</v>
      </c>
      <c r="L81">
        <f t="shared" si="15"/>
        <v>1.673137029116631</v>
      </c>
      <c r="M81">
        <f t="shared" si="16"/>
        <v>3.9849310499999735E-2</v>
      </c>
      <c r="N81">
        <f t="shared" si="17"/>
        <v>4.3294608071610945</v>
      </c>
      <c r="S81" s="1"/>
    </row>
    <row r="82" spans="1:19" x14ac:dyDescent="0.35">
      <c r="A82">
        <v>3</v>
      </c>
      <c r="B82" s="1">
        <v>43089</v>
      </c>
      <c r="C82">
        <v>799.17</v>
      </c>
      <c r="D82">
        <f t="shared" si="18"/>
        <v>1.1134998815677639</v>
      </c>
      <c r="E82">
        <f t="shared" si="10"/>
        <v>1.0015000000000001</v>
      </c>
      <c r="F82">
        <v>15787322.573749999</v>
      </c>
      <c r="G82">
        <f t="shared" si="12"/>
        <v>15811003.557610625</v>
      </c>
      <c r="H82">
        <f t="shared" si="11"/>
        <v>1.2254997631355278</v>
      </c>
      <c r="I82">
        <v>64121250.257390507</v>
      </c>
      <c r="J82">
        <f t="shared" si="13"/>
        <v>78580577.002385959</v>
      </c>
      <c r="K82">
        <f t="shared" si="14"/>
        <v>94391580.55999659</v>
      </c>
      <c r="L82">
        <f t="shared" si="15"/>
        <v>1.6292811317650928</v>
      </c>
      <c r="M82">
        <f t="shared" si="16"/>
        <v>4.0368715750000117E-2</v>
      </c>
      <c r="N82">
        <f t="shared" si="17"/>
        <v>4.1706252345705517</v>
      </c>
      <c r="S82" s="1"/>
    </row>
    <row r="83" spans="1:19" x14ac:dyDescent="0.35">
      <c r="A83">
        <v>4</v>
      </c>
      <c r="B83" s="1">
        <v>43090</v>
      </c>
      <c r="C83">
        <v>789.39</v>
      </c>
      <c r="D83">
        <f t="shared" si="18"/>
        <v>1.0998732078416074</v>
      </c>
      <c r="E83">
        <f t="shared" si="10"/>
        <v>1.002</v>
      </c>
      <c r="F83">
        <v>15787322.573749999</v>
      </c>
      <c r="G83">
        <f t="shared" si="12"/>
        <v>15818897.218897499</v>
      </c>
      <c r="H83">
        <f t="shared" si="11"/>
        <v>1.1977464156832147</v>
      </c>
      <c r="I83">
        <v>64121250.257390507</v>
      </c>
      <c r="J83">
        <f t="shared" si="13"/>
        <v>76800997.66491589</v>
      </c>
      <c r="K83">
        <f t="shared" si="14"/>
        <v>92619894.883813381</v>
      </c>
      <c r="L83">
        <f t="shared" si="15"/>
        <v>1.5971047869715416</v>
      </c>
      <c r="M83">
        <f t="shared" si="16"/>
        <v>4.0888120999999833E-2</v>
      </c>
      <c r="N83">
        <f t="shared" si="17"/>
        <v>4.0535283872292078</v>
      </c>
      <c r="S83" s="1"/>
    </row>
    <row r="84" spans="1:19" x14ac:dyDescent="0.35">
      <c r="A84">
        <v>5</v>
      </c>
      <c r="B84" s="1">
        <v>43091</v>
      </c>
      <c r="C84">
        <v>657.83</v>
      </c>
      <c r="D84">
        <f t="shared" si="18"/>
        <v>0.91656797313678229</v>
      </c>
      <c r="E84">
        <f t="shared" si="10"/>
        <v>1.0024999999999999</v>
      </c>
      <c r="F84">
        <v>15787322.573749999</v>
      </c>
      <c r="G84">
        <f t="shared" si="12"/>
        <v>15826790.880184373</v>
      </c>
      <c r="H84">
        <f t="shared" si="11"/>
        <v>0.83063594627356463</v>
      </c>
      <c r="I84">
        <v>64121250.257390507</v>
      </c>
      <c r="J84">
        <f t="shared" si="13"/>
        <v>53261415.383791611</v>
      </c>
      <c r="K84">
        <f t="shared" si="14"/>
        <v>69088206.263975978</v>
      </c>
      <c r="L84">
        <f t="shared" si="15"/>
        <v>1.1642704392169767</v>
      </c>
      <c r="M84">
        <f t="shared" si="16"/>
        <v>4.1407526249999771E-2</v>
      </c>
      <c r="N84">
        <f t="shared" si="17"/>
        <v>2.5046169030295515</v>
      </c>
      <c r="S84" s="1"/>
    </row>
    <row r="85" spans="1:19" x14ac:dyDescent="0.35">
      <c r="A85">
        <v>6</v>
      </c>
      <c r="B85" s="1">
        <v>43092</v>
      </c>
      <c r="C85">
        <v>700.44</v>
      </c>
      <c r="D85">
        <f t="shared" si="18"/>
        <v>0.97593735631383149</v>
      </c>
      <c r="E85">
        <f t="shared" si="10"/>
        <v>1.0029999999999999</v>
      </c>
      <c r="F85">
        <v>15787322.573749999</v>
      </c>
      <c r="G85">
        <f t="shared" si="12"/>
        <v>15834684.541471247</v>
      </c>
      <c r="H85">
        <f t="shared" si="11"/>
        <v>0.9488747126276631</v>
      </c>
      <c r="I85">
        <v>64121250.257390507</v>
      </c>
      <c r="J85">
        <f t="shared" si="13"/>
        <v>60843032.911307886</v>
      </c>
      <c r="K85">
        <f t="shared" si="14"/>
        <v>76677717.452779129</v>
      </c>
      <c r="L85">
        <f t="shared" si="15"/>
        <v>1.3044579700608656</v>
      </c>
      <c r="M85">
        <f t="shared" si="16"/>
        <v>4.1926931499999709E-2</v>
      </c>
      <c r="N85">
        <f t="shared" si="17"/>
        <v>3.0034895812671749</v>
      </c>
      <c r="S85" s="1"/>
    </row>
    <row r="86" spans="1:19" x14ac:dyDescent="0.35">
      <c r="A86">
        <v>7</v>
      </c>
      <c r="B86" s="1">
        <v>43093</v>
      </c>
      <c r="C86">
        <v>675.91</v>
      </c>
      <c r="D86">
        <f t="shared" si="18"/>
        <v>0.94175920636468757</v>
      </c>
      <c r="E86">
        <f t="shared" si="10"/>
        <v>1.0035000000000001</v>
      </c>
      <c r="F86">
        <v>15787322.573749999</v>
      </c>
      <c r="G86">
        <f t="shared" si="12"/>
        <v>15842578.202758124</v>
      </c>
      <c r="H86">
        <f t="shared" si="11"/>
        <v>0.88001841272937509</v>
      </c>
      <c r="I86">
        <v>64121250.257390507</v>
      </c>
      <c r="J86">
        <f t="shared" si="13"/>
        <v>56427880.873731829</v>
      </c>
      <c r="K86">
        <f t="shared" si="14"/>
        <v>72270459.076489955</v>
      </c>
      <c r="L86">
        <f t="shared" si="15"/>
        <v>1.2237539068925809</v>
      </c>
      <c r="M86">
        <f t="shared" si="16"/>
        <v>4.2446336749999869E-2</v>
      </c>
      <c r="N86">
        <f t="shared" si="17"/>
        <v>2.7129712698622686</v>
      </c>
      <c r="S86" s="1"/>
    </row>
    <row r="87" spans="1:19" x14ac:dyDescent="0.35">
      <c r="A87">
        <v>8</v>
      </c>
      <c r="B87" s="1">
        <v>43094</v>
      </c>
      <c r="C87">
        <v>723.14</v>
      </c>
      <c r="D87">
        <f t="shared" si="18"/>
        <v>1.0075657298909029</v>
      </c>
      <c r="E87">
        <f t="shared" si="10"/>
        <v>1.004</v>
      </c>
      <c r="F87">
        <v>15787322.573749999</v>
      </c>
      <c r="G87">
        <f t="shared" si="12"/>
        <v>15850471.864044998</v>
      </c>
      <c r="H87">
        <f t="shared" si="11"/>
        <v>1.0111314597818057</v>
      </c>
      <c r="I87">
        <v>64121250.257390507</v>
      </c>
      <c r="J87">
        <f t="shared" si="13"/>
        <v>64835013.375789747</v>
      </c>
      <c r="K87">
        <f t="shared" si="14"/>
        <v>80685485.239834741</v>
      </c>
      <c r="L87">
        <f t="shared" si="15"/>
        <v>1.3791413061358777</v>
      </c>
      <c r="M87">
        <f t="shared" si="16"/>
        <v>4.2965741999999807E-2</v>
      </c>
      <c r="N87">
        <f t="shared" si="17"/>
        <v>3.2661630778608153</v>
      </c>
      <c r="S87" s="1"/>
    </row>
    <row r="88" spans="1:19" x14ac:dyDescent="0.35">
      <c r="A88">
        <v>9</v>
      </c>
      <c r="B88" s="1">
        <v>43095</v>
      </c>
      <c r="C88">
        <v>753.4</v>
      </c>
      <c r="D88">
        <f t="shared" si="18"/>
        <v>1.0497276058575189</v>
      </c>
      <c r="E88">
        <f t="shared" si="10"/>
        <v>1.0044999999999999</v>
      </c>
      <c r="F88">
        <v>15787322.573749999</v>
      </c>
      <c r="G88">
        <f t="shared" si="12"/>
        <v>15858365.525331873</v>
      </c>
      <c r="H88">
        <f t="shared" si="11"/>
        <v>1.0949552117150378</v>
      </c>
      <c r="I88">
        <v>64121250.257390507</v>
      </c>
      <c r="J88">
        <f t="shared" si="13"/>
        <v>70209897.151013941</v>
      </c>
      <c r="K88">
        <f t="shared" si="14"/>
        <v>86068262.67634581</v>
      </c>
      <c r="L88">
        <f t="shared" si="15"/>
        <v>1.4786971541371936</v>
      </c>
      <c r="M88">
        <f t="shared" si="16"/>
        <v>4.3485147249999967E-2</v>
      </c>
      <c r="N88">
        <f t="shared" si="17"/>
        <v>3.6198320217808151</v>
      </c>
      <c r="S88" s="1"/>
    </row>
    <row r="89" spans="1:19" x14ac:dyDescent="0.35">
      <c r="A89">
        <v>10</v>
      </c>
      <c r="B89" s="1">
        <v>43096</v>
      </c>
      <c r="C89">
        <v>739.94</v>
      </c>
      <c r="D89">
        <f t="shared" si="18"/>
        <v>1.0309735129787798</v>
      </c>
      <c r="E89">
        <f t="shared" si="10"/>
        <v>1.0049999999999999</v>
      </c>
      <c r="F89">
        <v>15787322.573749999</v>
      </c>
      <c r="G89">
        <f t="shared" si="12"/>
        <v>15866259.186618747</v>
      </c>
      <c r="H89">
        <f t="shared" si="11"/>
        <v>1.0569470259575597</v>
      </c>
      <c r="I89">
        <v>64121250.257390507</v>
      </c>
      <c r="J89">
        <f t="shared" si="13"/>
        <v>67772764.760229304</v>
      </c>
      <c r="K89">
        <f t="shared" si="14"/>
        <v>83639023.94684805</v>
      </c>
      <c r="L89">
        <f t="shared" si="15"/>
        <v>1.4344135548609973</v>
      </c>
      <c r="M89">
        <f t="shared" si="16"/>
        <v>4.4004552499999905E-2</v>
      </c>
      <c r="N89">
        <f t="shared" si="17"/>
        <v>3.4594679888290383</v>
      </c>
      <c r="S89" s="1"/>
    </row>
    <row r="90" spans="1:19" x14ac:dyDescent="0.35">
      <c r="A90">
        <v>11</v>
      </c>
      <c r="B90" s="1">
        <v>43097</v>
      </c>
      <c r="C90">
        <v>716.69</v>
      </c>
      <c r="D90">
        <f t="shared" si="18"/>
        <v>0.99857881316966468</v>
      </c>
      <c r="E90">
        <f t="shared" si="10"/>
        <v>1.0055000000000001</v>
      </c>
      <c r="F90">
        <v>15787322.573749999</v>
      </c>
      <c r="G90">
        <f t="shared" si="12"/>
        <v>15874152.847905625</v>
      </c>
      <c r="H90">
        <f t="shared" si="11"/>
        <v>0.9916576263393293</v>
      </c>
      <c r="I90">
        <v>64121250.257390507</v>
      </c>
      <c r="J90">
        <f t="shared" si="13"/>
        <v>63586326.828153975</v>
      </c>
      <c r="K90">
        <f t="shared" si="14"/>
        <v>79460479.676059604</v>
      </c>
      <c r="L90">
        <f t="shared" si="15"/>
        <v>1.3579207106431981</v>
      </c>
      <c r="M90">
        <f t="shared" si="16"/>
        <v>4.4523957750000065E-2</v>
      </c>
      <c r="N90">
        <f t="shared" si="17"/>
        <v>3.1839991332886317</v>
      </c>
      <c r="S90" s="1"/>
    </row>
    <row r="91" spans="1:19" x14ac:dyDescent="0.35">
      <c r="A91">
        <v>12</v>
      </c>
      <c r="B91" s="1">
        <v>43098</v>
      </c>
      <c r="C91">
        <v>739.6</v>
      </c>
      <c r="D91">
        <f t="shared" si="18"/>
        <v>1.0304997840353345</v>
      </c>
      <c r="E91">
        <f t="shared" si="10"/>
        <v>1.006</v>
      </c>
      <c r="F91">
        <v>15787322.573749999</v>
      </c>
      <c r="G91">
        <f t="shared" si="12"/>
        <v>15882046.509192498</v>
      </c>
      <c r="H91">
        <f t="shared" si="11"/>
        <v>1.054999568070669</v>
      </c>
      <c r="I91">
        <v>64121250.257390507</v>
      </c>
      <c r="J91">
        <f t="shared" si="13"/>
        <v>67647891.325698256</v>
      </c>
      <c r="K91">
        <f t="shared" si="14"/>
        <v>83529937.834890753</v>
      </c>
      <c r="L91">
        <f t="shared" si="15"/>
        <v>1.4332949498272742</v>
      </c>
      <c r="M91">
        <f t="shared" si="16"/>
        <v>4.5043363000000003E-2</v>
      </c>
      <c r="N91">
        <f t="shared" si="17"/>
        <v>3.4512512798617045</v>
      </c>
      <c r="S91" s="1"/>
    </row>
    <row r="92" spans="1:19" x14ac:dyDescent="0.35">
      <c r="A92">
        <v>13</v>
      </c>
      <c r="B92" s="1">
        <v>43099</v>
      </c>
      <c r="C92">
        <v>692.99</v>
      </c>
      <c r="D92">
        <f t="shared" si="18"/>
        <v>0.96555711917069564</v>
      </c>
      <c r="E92">
        <f t="shared" si="10"/>
        <v>1.0065</v>
      </c>
      <c r="F92">
        <v>15787322.573749999</v>
      </c>
      <c r="G92">
        <f t="shared" si="12"/>
        <v>15889940.170479372</v>
      </c>
      <c r="H92">
        <f t="shared" si="11"/>
        <v>0.92461423834139134</v>
      </c>
      <c r="I92">
        <v>64121250.257390507</v>
      </c>
      <c r="J92">
        <f t="shared" si="13"/>
        <v>59287420.968234867</v>
      </c>
      <c r="K92">
        <f t="shared" si="14"/>
        <v>75177361.138714239</v>
      </c>
      <c r="L92">
        <f t="shared" si="15"/>
        <v>1.2799473597631192</v>
      </c>
      <c r="M92">
        <f t="shared" si="16"/>
        <v>4.5562768249999719E-2</v>
      </c>
      <c r="N92">
        <f t="shared" si="17"/>
        <v>2.9011298547942008</v>
      </c>
      <c r="S92" s="1"/>
    </row>
    <row r="93" spans="1:19" x14ac:dyDescent="0.35">
      <c r="A93">
        <v>14</v>
      </c>
      <c r="B93" s="1">
        <v>43100</v>
      </c>
      <c r="C93">
        <v>741.13</v>
      </c>
      <c r="D93">
        <f t="shared" si="18"/>
        <v>1.0326315642808377</v>
      </c>
      <c r="E93">
        <f t="shared" si="10"/>
        <v>1.0069999999999999</v>
      </c>
      <c r="F93">
        <v>15787322.573749999</v>
      </c>
      <c r="G93">
        <f t="shared" si="12"/>
        <v>15897833.831766248</v>
      </c>
      <c r="H93">
        <f t="shared" si="11"/>
        <v>1.0582631285616755</v>
      </c>
      <c r="I93">
        <v>64121250.257390507</v>
      </c>
      <c r="J93">
        <f t="shared" si="13"/>
        <v>67857154.90467222</v>
      </c>
      <c r="K93">
        <f t="shared" si="14"/>
        <v>83754988.736438468</v>
      </c>
      <c r="L93">
        <f t="shared" si="15"/>
        <v>1.4383286724790261</v>
      </c>
      <c r="M93">
        <f t="shared" si="16"/>
        <v>4.6082173499999879E-2</v>
      </c>
      <c r="N93">
        <f t="shared" si="17"/>
        <v>3.4650208853214162</v>
      </c>
      <c r="S93" s="1"/>
    </row>
    <row r="94" spans="1:19" x14ac:dyDescent="0.35">
      <c r="A94">
        <v>15</v>
      </c>
      <c r="B94" s="1">
        <v>43101</v>
      </c>
      <c r="C94">
        <v>756.2</v>
      </c>
      <c r="D94">
        <f t="shared" si="18"/>
        <v>1.0536289030388319</v>
      </c>
      <c r="E94">
        <f t="shared" si="10"/>
        <v>1.0075000000000001</v>
      </c>
      <c r="F94">
        <v>15787322.573749999</v>
      </c>
      <c r="G94">
        <f t="shared" si="12"/>
        <v>15905727.493053125</v>
      </c>
      <c r="H94">
        <f t="shared" si="11"/>
        <v>1.0997578060776638</v>
      </c>
      <c r="I94">
        <v>64121250.257390507</v>
      </c>
      <c r="J94">
        <f t="shared" si="13"/>
        <v>70517845.506024614</v>
      </c>
      <c r="K94">
        <f t="shared" si="14"/>
        <v>86423572.999077737</v>
      </c>
      <c r="L94">
        <f t="shared" si="15"/>
        <v>1.4879091955913806</v>
      </c>
      <c r="M94">
        <f t="shared" si="16"/>
        <v>4.6601578750000039E-2</v>
      </c>
      <c r="N94">
        <f t="shared" si="17"/>
        <v>3.6400951147244358</v>
      </c>
      <c r="S94" s="1"/>
    </row>
    <row r="95" spans="1:19" x14ac:dyDescent="0.35">
      <c r="A95">
        <v>16</v>
      </c>
      <c r="B95" s="1">
        <v>43102</v>
      </c>
      <c r="C95">
        <v>861.97</v>
      </c>
      <c r="D95">
        <f t="shared" si="18"/>
        <v>1.2010004040629223</v>
      </c>
      <c r="E95">
        <f t="shared" si="10"/>
        <v>1.008</v>
      </c>
      <c r="F95">
        <v>15787322.573749999</v>
      </c>
      <c r="G95">
        <f t="shared" si="12"/>
        <v>15913621.154339999</v>
      </c>
      <c r="H95">
        <f t="shared" si="11"/>
        <v>1.3940008081258446</v>
      </c>
      <c r="I95">
        <v>64121250.257390507</v>
      </c>
      <c r="J95">
        <f t="shared" si="13"/>
        <v>89385074.676841885</v>
      </c>
      <c r="K95">
        <f t="shared" si="14"/>
        <v>105298695.83118188</v>
      </c>
      <c r="L95">
        <f t="shared" si="15"/>
        <v>1.8358940615232768</v>
      </c>
      <c r="M95">
        <f t="shared" si="16"/>
        <v>4.7120983999999977E-2</v>
      </c>
      <c r="N95">
        <f t="shared" si="17"/>
        <v>4.8815643807759095</v>
      </c>
      <c r="S95" s="1"/>
    </row>
    <row r="96" spans="1:19" x14ac:dyDescent="0.35">
      <c r="A96">
        <v>17</v>
      </c>
      <c r="B96" s="1">
        <v>43103</v>
      </c>
      <c r="C96">
        <v>941.1</v>
      </c>
      <c r="D96">
        <f t="shared" si="18"/>
        <v>1.3112538490476655</v>
      </c>
      <c r="E96">
        <f t="shared" si="10"/>
        <v>1.0085</v>
      </c>
      <c r="F96">
        <v>15787322.573749999</v>
      </c>
      <c r="G96">
        <f t="shared" si="12"/>
        <v>15921514.815626873</v>
      </c>
      <c r="H96">
        <f t="shared" si="11"/>
        <v>1.6140076980953311</v>
      </c>
      <c r="I96">
        <v>64121250.257390507</v>
      </c>
      <c r="J96">
        <f t="shared" si="13"/>
        <v>103492191.5269255</v>
      </c>
      <c r="K96">
        <f t="shared" si="14"/>
        <v>119413706.34255238</v>
      </c>
      <c r="L96">
        <f t="shared" si="15"/>
        <v>2.0962329330481988</v>
      </c>
      <c r="M96">
        <f t="shared" si="16"/>
        <v>4.7640389249999915E-2</v>
      </c>
      <c r="N96">
        <f t="shared" si="17"/>
        <v>5.8098168466475082</v>
      </c>
      <c r="S96" s="1"/>
    </row>
    <row r="97" spans="1:26" x14ac:dyDescent="0.35">
      <c r="A97">
        <v>18</v>
      </c>
      <c r="B97" s="1">
        <v>43104</v>
      </c>
      <c r="C97">
        <v>944.83</v>
      </c>
      <c r="D97">
        <f t="shared" si="18"/>
        <v>1.3164509342213428</v>
      </c>
      <c r="E97">
        <f t="shared" si="10"/>
        <v>1.0089999999999999</v>
      </c>
      <c r="F97">
        <v>15787322.573749999</v>
      </c>
      <c r="G97">
        <f t="shared" si="12"/>
        <v>15929408.476913746</v>
      </c>
      <c r="H97">
        <f t="shared" si="11"/>
        <v>1.6239018684426858</v>
      </c>
      <c r="I97">
        <v>64121250.257390507</v>
      </c>
      <c r="J97">
        <f t="shared" si="13"/>
        <v>104126618.09985749</v>
      </c>
      <c r="K97">
        <f t="shared" si="14"/>
        <v>120056026.57677124</v>
      </c>
      <c r="L97">
        <f t="shared" si="15"/>
        <v>2.1085046882710974</v>
      </c>
      <c r="M97">
        <f t="shared" si="16"/>
        <v>4.8159794499999853E-2</v>
      </c>
      <c r="N97">
        <f t="shared" si="17"/>
        <v>5.8515623030009865</v>
      </c>
      <c r="S97" s="1"/>
    </row>
    <row r="98" spans="1:26" x14ac:dyDescent="0.35">
      <c r="A98">
        <v>19</v>
      </c>
      <c r="B98" s="1">
        <v>43105</v>
      </c>
      <c r="C98">
        <v>967.13</v>
      </c>
      <c r="D98">
        <f t="shared" si="18"/>
        <v>1.3475219796296554</v>
      </c>
      <c r="E98">
        <f t="shared" si="10"/>
        <v>1.0095000000000001</v>
      </c>
      <c r="F98">
        <v>15787322.573749999</v>
      </c>
      <c r="G98">
        <f t="shared" si="12"/>
        <v>15937302.138200624</v>
      </c>
      <c r="H98">
        <f t="shared" si="11"/>
        <v>1.6855439592593107</v>
      </c>
      <c r="I98">
        <v>64121250.257390507</v>
      </c>
      <c r="J98">
        <f t="shared" si="13"/>
        <v>108079186.03149909</v>
      </c>
      <c r="K98">
        <f t="shared" si="14"/>
        <v>124016488.16969971</v>
      </c>
      <c r="L98">
        <f t="shared" si="15"/>
        <v>2.181872018424083</v>
      </c>
      <c r="M98">
        <f t="shared" si="16"/>
        <v>4.8679199750000013E-2</v>
      </c>
      <c r="N98">
        <f t="shared" si="17"/>
        <v>6.1116424432636345</v>
      </c>
      <c r="S98" s="1"/>
    </row>
    <row r="99" spans="1:26" x14ac:dyDescent="0.35">
      <c r="A99">
        <v>20</v>
      </c>
      <c r="B99" s="1">
        <v>43106</v>
      </c>
      <c r="C99">
        <v>1006.41</v>
      </c>
      <c r="D99">
        <f t="shared" si="18"/>
        <v>1.4022516058017862</v>
      </c>
      <c r="E99">
        <f t="shared" si="10"/>
        <v>1.01</v>
      </c>
      <c r="F99">
        <v>15787322.573749999</v>
      </c>
      <c r="G99">
        <f t="shared" si="12"/>
        <v>15945195.7994875</v>
      </c>
      <c r="H99">
        <f t="shared" si="11"/>
        <v>1.7945032116035724</v>
      </c>
      <c r="I99">
        <v>64121250.257390507</v>
      </c>
      <c r="J99">
        <f t="shared" si="13"/>
        <v>115065789.51892366</v>
      </c>
      <c r="K99">
        <f t="shared" si="14"/>
        <v>131010985.31841116</v>
      </c>
      <c r="L99">
        <f t="shared" si="15"/>
        <v>2.3111037999670998</v>
      </c>
      <c r="M99">
        <f t="shared" si="16"/>
        <v>4.9198604999999951E-2</v>
      </c>
      <c r="N99">
        <f t="shared" si="17"/>
        <v>6.5713630214787733</v>
      </c>
      <c r="P99" t="s">
        <v>18</v>
      </c>
      <c r="Q99" t="s">
        <v>19</v>
      </c>
      <c r="R99" t="s">
        <v>20</v>
      </c>
      <c r="S99" s="1"/>
    </row>
    <row r="100" spans="1:26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10"/>
        <v>1</v>
      </c>
      <c r="F100">
        <f>F99+P100*C100</f>
        <v>15953089.460774373</v>
      </c>
      <c r="G100">
        <f t="shared" si="12"/>
        <v>15953089.460774373</v>
      </c>
      <c r="H100">
        <f t="shared" si="11"/>
        <v>1</v>
      </c>
      <c r="I100">
        <f>I99+Q100*C100</f>
        <v>134928282.4144589</v>
      </c>
      <c r="J100">
        <f t="shared" si="13"/>
        <v>134928282.4144589</v>
      </c>
      <c r="K100">
        <f t="shared" si="14"/>
        <v>150881371.87523326</v>
      </c>
      <c r="L100">
        <f t="shared" si="15"/>
        <v>2.6774140483632176</v>
      </c>
      <c r="M100">
        <f t="shared" si="16"/>
        <v>4.9718010249999889E-2</v>
      </c>
      <c r="N100">
        <f t="shared" si="17"/>
        <v>7.878320935315605</v>
      </c>
      <c r="O100" s="2" t="s">
        <v>17</v>
      </c>
      <c r="P100">
        <f>(V100-1)/$C100*F99</f>
        <v>148.30408143536056</v>
      </c>
      <c r="Q100">
        <f>(X100-1)/$C100*I99</f>
        <v>63347.825682906194</v>
      </c>
      <c r="R100">
        <f>(P100+Q100)*T100</f>
        <v>70972799.044092774</v>
      </c>
      <c r="S100" s="4">
        <v>43107</v>
      </c>
      <c r="T100">
        <v>1117.75</v>
      </c>
      <c r="U100">
        <v>1.5573839015758453</v>
      </c>
      <c r="V100">
        <v>1.0105</v>
      </c>
      <c r="W100">
        <v>15197500</v>
      </c>
      <c r="X100">
        <v>2.1042678031516906</v>
      </c>
      <c r="Y100">
        <v>15197500</v>
      </c>
      <c r="Z100">
        <v>47336.683688397818</v>
      </c>
    </row>
    <row r="101" spans="1:26" x14ac:dyDescent="0.35">
      <c r="A101">
        <v>1</v>
      </c>
      <c r="B101" s="1">
        <v>43108</v>
      </c>
      <c r="C101">
        <v>1136.1099999999999</v>
      </c>
      <c r="D101">
        <f t="shared" ref="D101:D128" si="19">C101/$C$100</f>
        <v>1.0164258555133079</v>
      </c>
      <c r="E101">
        <f t="shared" si="10"/>
        <v>1.0004999999999999</v>
      </c>
      <c r="F101">
        <v>15953089.460774373</v>
      </c>
      <c r="G101">
        <f t="shared" si="12"/>
        <v>15961066.005504759</v>
      </c>
      <c r="H101">
        <f t="shared" si="11"/>
        <v>1.0323517110266158</v>
      </c>
      <c r="I101">
        <v>134928282.4144589</v>
      </c>
      <c r="J101">
        <f t="shared" si="13"/>
        <v>139293443.21644908</v>
      </c>
      <c r="K101">
        <f t="shared" si="14"/>
        <v>155254509.22195384</v>
      </c>
      <c r="L101">
        <f t="shared" si="15"/>
        <v>2.7378187201842406</v>
      </c>
      <c r="M101">
        <f t="shared" si="16"/>
        <v>5.0242869255124889E-2</v>
      </c>
      <c r="N101">
        <f t="shared" si="17"/>
        <v>8.1655498086164879</v>
      </c>
      <c r="S101" s="1"/>
    </row>
    <row r="102" spans="1:26" x14ac:dyDescent="0.35">
      <c r="A102">
        <v>2</v>
      </c>
      <c r="B102" s="1">
        <v>43109</v>
      </c>
      <c r="C102">
        <v>1289.24</v>
      </c>
      <c r="D102">
        <f t="shared" si="19"/>
        <v>1.1534242898680385</v>
      </c>
      <c r="E102">
        <f t="shared" si="10"/>
        <v>1.0009999999999999</v>
      </c>
      <c r="F102">
        <v>15953089.460774373</v>
      </c>
      <c r="G102">
        <f t="shared" si="12"/>
        <v>15969042.550235147</v>
      </c>
      <c r="H102">
        <f t="shared" si="11"/>
        <v>1.305848579736077</v>
      </c>
      <c r="I102">
        <v>134928282.4144589</v>
      </c>
      <c r="J102">
        <f t="shared" si="13"/>
        <v>176195905.95714945</v>
      </c>
      <c r="K102">
        <f t="shared" si="14"/>
        <v>192164948.5073846</v>
      </c>
      <c r="L102">
        <f t="shared" si="15"/>
        <v>3.2416186872840926</v>
      </c>
      <c r="M102">
        <f t="shared" si="16"/>
        <v>5.0767728260249889E-2</v>
      </c>
      <c r="N102">
        <f t="shared" si="17"/>
        <v>10.593742783822961</v>
      </c>
    </row>
    <row r="103" spans="1:26" x14ac:dyDescent="0.35">
      <c r="A103">
        <v>3</v>
      </c>
      <c r="B103" s="1">
        <v>43110</v>
      </c>
      <c r="C103">
        <v>1248.99</v>
      </c>
      <c r="D103">
        <f t="shared" si="19"/>
        <v>1.1174144486692015</v>
      </c>
      <c r="E103">
        <f t="shared" si="10"/>
        <v>1.0015000000000001</v>
      </c>
      <c r="F103">
        <v>15953089.460774373</v>
      </c>
      <c r="G103">
        <f t="shared" si="12"/>
        <v>15977019.094965536</v>
      </c>
      <c r="H103">
        <f t="shared" si="11"/>
        <v>1.2333288973384029</v>
      </c>
      <c r="I103">
        <v>134928282.4144589</v>
      </c>
      <c r="J103">
        <f t="shared" si="13"/>
        <v>166410949.76998922</v>
      </c>
      <c r="K103">
        <f t="shared" si="14"/>
        <v>182387968.86495477</v>
      </c>
      <c r="L103">
        <f t="shared" si="15"/>
        <v>3.1091955913801614</v>
      </c>
      <c r="M103">
        <f t="shared" si="16"/>
        <v>5.1292587265374889E-2</v>
      </c>
      <c r="N103">
        <f t="shared" si="17"/>
        <v>9.9498897693692534</v>
      </c>
    </row>
    <row r="104" spans="1:26" x14ac:dyDescent="0.35">
      <c r="A104">
        <v>4</v>
      </c>
      <c r="B104" s="1">
        <v>43111</v>
      </c>
      <c r="C104">
        <v>1139.32</v>
      </c>
      <c r="D104">
        <f t="shared" si="19"/>
        <v>1.0192976962648177</v>
      </c>
      <c r="E104">
        <f t="shared" si="10"/>
        <v>1.002</v>
      </c>
      <c r="F104">
        <v>15953089.460774373</v>
      </c>
      <c r="G104">
        <f t="shared" si="12"/>
        <v>15984995.639695922</v>
      </c>
      <c r="H104">
        <f t="shared" si="11"/>
        <v>1.0365953925296354</v>
      </c>
      <c r="I104">
        <v>134928282.4144589</v>
      </c>
      <c r="J104">
        <f t="shared" si="13"/>
        <v>139866035.87276551</v>
      </c>
      <c r="K104">
        <f t="shared" si="14"/>
        <v>155851031.51246142</v>
      </c>
      <c r="L104">
        <f t="shared" si="15"/>
        <v>2.7483796677085048</v>
      </c>
      <c r="M104">
        <f t="shared" si="16"/>
        <v>5.1817446270499889E-2</v>
      </c>
      <c r="N104">
        <f t="shared" si="17"/>
        <v>8.203226574947557</v>
      </c>
    </row>
    <row r="105" spans="1:26" x14ac:dyDescent="0.35">
      <c r="A105">
        <v>5</v>
      </c>
      <c r="B105" s="1">
        <v>43112</v>
      </c>
      <c r="C105">
        <v>1261.03</v>
      </c>
      <c r="D105">
        <f t="shared" si="19"/>
        <v>1.1281860881234622</v>
      </c>
      <c r="E105">
        <f t="shared" si="10"/>
        <v>1.0024999999999999</v>
      </c>
      <c r="F105">
        <v>15953089.460774373</v>
      </c>
      <c r="G105">
        <f t="shared" si="12"/>
        <v>15992972.184426308</v>
      </c>
      <c r="H105">
        <f t="shared" si="11"/>
        <v>1.2538721762469245</v>
      </c>
      <c r="I105">
        <v>134928282.4144589</v>
      </c>
      <c r="J105">
        <f t="shared" si="13"/>
        <v>169182819.1082772</v>
      </c>
      <c r="K105">
        <f t="shared" si="14"/>
        <v>185175791.29270351</v>
      </c>
      <c r="L105">
        <f t="shared" si="15"/>
        <v>3.1488073696331638</v>
      </c>
      <c r="M105">
        <f t="shared" si="16"/>
        <v>5.234230527562489E-2</v>
      </c>
      <c r="N105">
        <f t="shared" si="17"/>
        <v>10.132279592582806</v>
      </c>
    </row>
    <row r="106" spans="1:26" x14ac:dyDescent="0.35">
      <c r="A106">
        <v>6</v>
      </c>
      <c r="B106" s="1">
        <v>43113</v>
      </c>
      <c r="C106">
        <v>1385.02</v>
      </c>
      <c r="D106">
        <f t="shared" si="19"/>
        <v>1.2391142921046745</v>
      </c>
      <c r="E106">
        <f t="shared" si="10"/>
        <v>1.0029999999999999</v>
      </c>
      <c r="F106">
        <v>15953089.460774373</v>
      </c>
      <c r="G106">
        <f t="shared" si="12"/>
        <v>16000948.729156695</v>
      </c>
      <c r="H106">
        <f t="shared" si="11"/>
        <v>1.4752285842093491</v>
      </c>
      <c r="I106">
        <v>134928282.4144589</v>
      </c>
      <c r="J106">
        <f t="shared" si="13"/>
        <v>199050059.03608143</v>
      </c>
      <c r="K106">
        <f t="shared" si="14"/>
        <v>215051007.76523814</v>
      </c>
      <c r="L106">
        <f t="shared" si="15"/>
        <v>3.5567363053133736</v>
      </c>
      <c r="M106">
        <f t="shared" si="16"/>
        <v>5.286716428074989E-2</v>
      </c>
      <c r="N106">
        <f t="shared" si="17"/>
        <v>12.097552823561864</v>
      </c>
    </row>
    <row r="107" spans="1:26" x14ac:dyDescent="0.35">
      <c r="A107">
        <v>7</v>
      </c>
      <c r="B107" s="1">
        <v>43114</v>
      </c>
      <c r="C107">
        <v>1359.48</v>
      </c>
      <c r="D107">
        <f t="shared" si="19"/>
        <v>1.216264817714158</v>
      </c>
      <c r="E107">
        <f t="shared" si="10"/>
        <v>1.0035000000000001</v>
      </c>
      <c r="F107">
        <v>15953089.460774373</v>
      </c>
      <c r="G107">
        <f t="shared" si="12"/>
        <v>16008925.273887085</v>
      </c>
      <c r="H107">
        <f t="shared" si="11"/>
        <v>1.4290296354283158</v>
      </c>
      <c r="I107">
        <v>134928282.4144589</v>
      </c>
      <c r="J107">
        <f t="shared" si="13"/>
        <v>192816514.22770303</v>
      </c>
      <c r="K107">
        <f t="shared" si="14"/>
        <v>208825439.50159013</v>
      </c>
      <c r="L107">
        <f t="shared" si="15"/>
        <v>3.4727093271919722</v>
      </c>
      <c r="M107">
        <f t="shared" si="16"/>
        <v>5.339202328587489E-2</v>
      </c>
      <c r="N107">
        <f t="shared" si="17"/>
        <v>11.687383729409643</v>
      </c>
    </row>
    <row r="108" spans="1:26" x14ac:dyDescent="0.35">
      <c r="A108">
        <v>8</v>
      </c>
      <c r="B108" s="1">
        <v>43115</v>
      </c>
      <c r="C108">
        <v>1278.69</v>
      </c>
      <c r="D108">
        <f t="shared" si="19"/>
        <v>1.1439856855289645</v>
      </c>
      <c r="E108">
        <f t="shared" si="10"/>
        <v>1.004</v>
      </c>
      <c r="F108">
        <v>15953089.460774373</v>
      </c>
      <c r="G108">
        <f t="shared" si="12"/>
        <v>16016901.818617471</v>
      </c>
      <c r="H108">
        <f t="shared" si="11"/>
        <v>1.283971371057929</v>
      </c>
      <c r="I108">
        <v>134928282.4144589</v>
      </c>
      <c r="J108">
        <f t="shared" si="13"/>
        <v>173244051.76618424</v>
      </c>
      <c r="K108">
        <f t="shared" si="14"/>
        <v>189260953.5848017</v>
      </c>
      <c r="L108">
        <f t="shared" si="15"/>
        <v>3.2069090310906398</v>
      </c>
      <c r="M108">
        <f t="shared" si="16"/>
        <v>5.391688229099989E-2</v>
      </c>
      <c r="N108">
        <f t="shared" si="17"/>
        <v>10.399509904009491</v>
      </c>
    </row>
    <row r="109" spans="1:26" x14ac:dyDescent="0.35">
      <c r="A109">
        <v>9</v>
      </c>
      <c r="B109" s="1">
        <v>43116</v>
      </c>
      <c r="C109">
        <v>1050.26</v>
      </c>
      <c r="D109">
        <f t="shared" si="19"/>
        <v>0.93961977186311785</v>
      </c>
      <c r="E109">
        <f t="shared" si="10"/>
        <v>1.0044999999999999</v>
      </c>
      <c r="F109">
        <v>15953089.460774373</v>
      </c>
      <c r="G109">
        <f t="shared" si="12"/>
        <v>16024878.363347856</v>
      </c>
      <c r="H109">
        <f t="shared" si="11"/>
        <v>0.87473954372623575</v>
      </c>
      <c r="I109">
        <v>134928282.4144589</v>
      </c>
      <c r="J109">
        <f t="shared" si="13"/>
        <v>118027104.19498846</v>
      </c>
      <c r="K109">
        <f t="shared" si="14"/>
        <v>134051982.55833632</v>
      </c>
      <c r="L109">
        <f t="shared" si="15"/>
        <v>2.4553709491692715</v>
      </c>
      <c r="M109">
        <f t="shared" si="16"/>
        <v>5.4441741296124668E-2</v>
      </c>
      <c r="N109">
        <f t="shared" si="17"/>
        <v>6.7662184040130589</v>
      </c>
    </row>
    <row r="110" spans="1:26" x14ac:dyDescent="0.35">
      <c r="A110">
        <v>10</v>
      </c>
      <c r="B110" s="1">
        <v>43117</v>
      </c>
      <c r="C110">
        <v>1024.69</v>
      </c>
      <c r="D110">
        <f t="shared" si="19"/>
        <v>0.91674345783940958</v>
      </c>
      <c r="E110">
        <f t="shared" si="10"/>
        <v>1.0049999999999999</v>
      </c>
      <c r="F110">
        <v>15953089.460774373</v>
      </c>
      <c r="G110">
        <f t="shared" si="12"/>
        <v>16032854.908078244</v>
      </c>
      <c r="H110">
        <f t="shared" si="11"/>
        <v>0.82848691567881927</v>
      </c>
      <c r="I110">
        <v>134928282.4144589</v>
      </c>
      <c r="J110">
        <f t="shared" si="13"/>
        <v>111786316.53539573</v>
      </c>
      <c r="K110">
        <f t="shared" si="14"/>
        <v>127819171.44347396</v>
      </c>
      <c r="L110">
        <f t="shared" si="15"/>
        <v>2.3712452706037181</v>
      </c>
      <c r="M110">
        <f t="shared" si="16"/>
        <v>5.496660030124989E-2</v>
      </c>
      <c r="N110">
        <f t="shared" si="17"/>
        <v>6.3555727281063152</v>
      </c>
    </row>
    <row r="111" spans="1:26" x14ac:dyDescent="0.35">
      <c r="A111">
        <v>11</v>
      </c>
      <c r="B111" s="1">
        <v>43118</v>
      </c>
      <c r="C111">
        <v>1012.97</v>
      </c>
      <c r="D111">
        <f t="shared" si="19"/>
        <v>0.90625810780586002</v>
      </c>
      <c r="E111">
        <f t="shared" si="10"/>
        <v>1.0055000000000001</v>
      </c>
      <c r="F111">
        <v>15953089.460774373</v>
      </c>
      <c r="G111">
        <f t="shared" si="12"/>
        <v>16040831.452808633</v>
      </c>
      <c r="H111">
        <f t="shared" si="11"/>
        <v>0.80701621561171999</v>
      </c>
      <c r="I111">
        <v>134928282.4144589</v>
      </c>
      <c r="J111">
        <f t="shared" si="13"/>
        <v>108889311.85310601</v>
      </c>
      <c r="K111">
        <f t="shared" si="14"/>
        <v>124930143.30591464</v>
      </c>
      <c r="L111">
        <f t="shared" si="15"/>
        <v>2.3326862970883373</v>
      </c>
      <c r="M111">
        <f t="shared" si="16"/>
        <v>5.5491459306374891E-2</v>
      </c>
      <c r="N111">
        <f t="shared" si="17"/>
        <v>6.1649489622047051</v>
      </c>
      <c r="S111" s="1"/>
    </row>
    <row r="112" spans="1:26" x14ac:dyDescent="0.35">
      <c r="A112">
        <v>12</v>
      </c>
      <c r="B112" s="1">
        <v>43119</v>
      </c>
      <c r="C112">
        <v>1037.3599999999999</v>
      </c>
      <c r="D112">
        <f t="shared" si="19"/>
        <v>0.92807872959069548</v>
      </c>
      <c r="E112">
        <f t="shared" si="10"/>
        <v>1.006</v>
      </c>
      <c r="F112">
        <v>15953089.460774373</v>
      </c>
      <c r="G112">
        <f t="shared" si="12"/>
        <v>16048807.997539019</v>
      </c>
      <c r="H112">
        <f t="shared" si="11"/>
        <v>0.85015745918139096</v>
      </c>
      <c r="I112">
        <v>134928282.4144589</v>
      </c>
      <c r="J112">
        <f t="shared" si="13"/>
        <v>114710285.74918553</v>
      </c>
      <c r="K112">
        <f t="shared" si="14"/>
        <v>130759093.74672455</v>
      </c>
      <c r="L112">
        <f t="shared" si="15"/>
        <v>2.4129297581839118</v>
      </c>
      <c r="M112">
        <f t="shared" si="16"/>
        <v>5.6016318311499891E-2</v>
      </c>
      <c r="N112">
        <f t="shared" si="17"/>
        <v>6.5479707681648645</v>
      </c>
      <c r="S112" s="1"/>
    </row>
    <row r="113" spans="1:19" x14ac:dyDescent="0.35">
      <c r="A113">
        <v>13</v>
      </c>
      <c r="B113" s="1">
        <v>43120</v>
      </c>
      <c r="C113">
        <v>1150.5</v>
      </c>
      <c r="D113">
        <f t="shared" si="19"/>
        <v>1.0292999329009169</v>
      </c>
      <c r="E113">
        <f t="shared" si="10"/>
        <v>1.0065</v>
      </c>
      <c r="F113">
        <v>15953089.460774373</v>
      </c>
      <c r="G113">
        <f t="shared" si="12"/>
        <v>16056784.542269405</v>
      </c>
      <c r="H113">
        <f t="shared" si="11"/>
        <v>1.0520998658018339</v>
      </c>
      <c r="I113">
        <v>134928282.4144589</v>
      </c>
      <c r="J113">
        <f t="shared" si="13"/>
        <v>141958027.82112417</v>
      </c>
      <c r="K113">
        <f t="shared" si="14"/>
        <v>158014812.36339357</v>
      </c>
      <c r="L113">
        <f t="shared" si="15"/>
        <v>2.7851620332291498</v>
      </c>
      <c r="M113">
        <f t="shared" si="16"/>
        <v>5.6541177316624669E-2</v>
      </c>
      <c r="N113">
        <f t="shared" si="17"/>
        <v>8.3408802645911599</v>
      </c>
      <c r="S113" s="1"/>
    </row>
    <row r="114" spans="1:19" x14ac:dyDescent="0.35">
      <c r="A114">
        <v>14</v>
      </c>
      <c r="B114" s="1">
        <v>43121</v>
      </c>
      <c r="C114">
        <v>1049.0899999999999</v>
      </c>
      <c r="D114">
        <f t="shared" si="19"/>
        <v>0.93857302616864224</v>
      </c>
      <c r="E114">
        <f t="shared" si="10"/>
        <v>1.0069999999999999</v>
      </c>
      <c r="F114">
        <v>15953089.460774373</v>
      </c>
      <c r="G114">
        <f t="shared" si="12"/>
        <v>16064761.086999793</v>
      </c>
      <c r="H114">
        <f t="shared" si="11"/>
        <v>0.87014605233728459</v>
      </c>
      <c r="I114">
        <v>134928282.4144589</v>
      </c>
      <c r="J114">
        <f t="shared" si="13"/>
        <v>117407312.29159167</v>
      </c>
      <c r="K114">
        <f t="shared" si="14"/>
        <v>133472073.37859146</v>
      </c>
      <c r="L114">
        <f t="shared" si="15"/>
        <v>2.451521631847343</v>
      </c>
      <c r="M114">
        <f t="shared" si="16"/>
        <v>5.7066036321749891E-2</v>
      </c>
      <c r="N114">
        <f t="shared" si="17"/>
        <v>6.7254359132483419</v>
      </c>
      <c r="S114" s="1"/>
    </row>
    <row r="115" spans="1:19" x14ac:dyDescent="0.35">
      <c r="A115">
        <v>15</v>
      </c>
      <c r="B115" s="1">
        <v>43122</v>
      </c>
      <c r="C115">
        <v>999.64</v>
      </c>
      <c r="D115">
        <f t="shared" si="19"/>
        <v>0.8943323641243569</v>
      </c>
      <c r="E115">
        <f t="shared" si="10"/>
        <v>1.0075000000000001</v>
      </c>
      <c r="F115">
        <v>15953089.460774373</v>
      </c>
      <c r="G115">
        <f t="shared" si="12"/>
        <v>16072737.631730182</v>
      </c>
      <c r="H115">
        <f t="shared" si="11"/>
        <v>0.78116472824871375</v>
      </c>
      <c r="I115">
        <v>134928282.4144589</v>
      </c>
      <c r="J115">
        <f t="shared" si="13"/>
        <v>105401215.06535649</v>
      </c>
      <c r="K115">
        <f t="shared" si="14"/>
        <v>121473952.69708668</v>
      </c>
      <c r="L115">
        <f t="shared" si="15"/>
        <v>2.2888303997367987</v>
      </c>
      <c r="M115">
        <f t="shared" si="16"/>
        <v>5.7590895326874891E-2</v>
      </c>
      <c r="N115">
        <f t="shared" si="17"/>
        <v>5.9354311607406807</v>
      </c>
      <c r="S115" s="1"/>
    </row>
    <row r="116" spans="1:19" x14ac:dyDescent="0.35">
      <c r="A116">
        <v>16</v>
      </c>
      <c r="B116" s="1">
        <v>43123</v>
      </c>
      <c r="C116">
        <v>984.47</v>
      </c>
      <c r="D116">
        <f t="shared" si="19"/>
        <v>0.88076045627376431</v>
      </c>
      <c r="E116">
        <f t="shared" si="10"/>
        <v>1.008</v>
      </c>
      <c r="F116">
        <v>15953089.460774373</v>
      </c>
      <c r="G116">
        <f t="shared" si="12"/>
        <v>16080714.176460568</v>
      </c>
      <c r="H116">
        <f t="shared" si="11"/>
        <v>0.75352091254752862</v>
      </c>
      <c r="I116">
        <v>134928282.4144589</v>
      </c>
      <c r="J116">
        <f t="shared" si="13"/>
        <v>101671282.49341373</v>
      </c>
      <c r="K116">
        <f t="shared" si="14"/>
        <v>117751996.6698743</v>
      </c>
      <c r="L116">
        <f t="shared" si="15"/>
        <v>2.2389208751439384</v>
      </c>
      <c r="M116">
        <f t="shared" si="16"/>
        <v>5.8115754331999891E-2</v>
      </c>
      <c r="N116">
        <f t="shared" si="17"/>
        <v>5.6900004930688421</v>
      </c>
      <c r="S116" s="1"/>
    </row>
    <row r="117" spans="1:19" x14ac:dyDescent="0.35">
      <c r="A117">
        <v>17</v>
      </c>
      <c r="B117" s="1">
        <v>43124</v>
      </c>
      <c r="C117">
        <v>1061.78</v>
      </c>
      <c r="D117">
        <f t="shared" si="19"/>
        <v>0.94992619100872289</v>
      </c>
      <c r="E117">
        <f t="shared" si="10"/>
        <v>1.0085</v>
      </c>
      <c r="F117">
        <v>15953089.460774373</v>
      </c>
      <c r="G117">
        <f t="shared" si="12"/>
        <v>16088690.721190955</v>
      </c>
      <c r="H117">
        <f t="shared" si="11"/>
        <v>0.89135238201744582</v>
      </c>
      <c r="I117">
        <v>134928282.4144589</v>
      </c>
      <c r="J117">
        <f t="shared" si="13"/>
        <v>120268645.93165059</v>
      </c>
      <c r="K117">
        <f t="shared" si="14"/>
        <v>136357336.65284154</v>
      </c>
      <c r="L117">
        <f t="shared" si="15"/>
        <v>2.4932719197236386</v>
      </c>
      <c r="M117">
        <f t="shared" si="16"/>
        <v>5.8640613337124892E-2</v>
      </c>
      <c r="N117">
        <f t="shared" si="17"/>
        <v>6.9137125140089219</v>
      </c>
      <c r="S117" s="1"/>
    </row>
    <row r="118" spans="1:19" x14ac:dyDescent="0.35">
      <c r="A118">
        <v>18</v>
      </c>
      <c r="B118" s="1">
        <v>43125</v>
      </c>
      <c r="C118">
        <v>1046.3699999999999</v>
      </c>
      <c r="D118">
        <f t="shared" si="19"/>
        <v>0.93613956609259663</v>
      </c>
      <c r="E118">
        <f t="shared" si="10"/>
        <v>1.0089999999999999</v>
      </c>
      <c r="F118">
        <v>15953089.460774373</v>
      </c>
      <c r="G118">
        <f t="shared" si="12"/>
        <v>16096667.265921341</v>
      </c>
      <c r="H118">
        <f t="shared" si="11"/>
        <v>0.86327913218519337</v>
      </c>
      <c r="I118">
        <v>134928282.4144589</v>
      </c>
      <c r="J118">
        <f t="shared" si="13"/>
        <v>116480770.54999277</v>
      </c>
      <c r="K118">
        <f t="shared" si="14"/>
        <v>132577437.81591411</v>
      </c>
      <c r="L118">
        <f t="shared" si="15"/>
        <v>2.4425727915775619</v>
      </c>
      <c r="M118">
        <f t="shared" si="16"/>
        <v>5.9165472342249892E-2</v>
      </c>
      <c r="N118">
        <f t="shared" si="17"/>
        <v>6.6644691923008894</v>
      </c>
      <c r="S118" s="1"/>
    </row>
    <row r="119" spans="1:19" x14ac:dyDescent="0.35">
      <c r="A119">
        <v>19</v>
      </c>
      <c r="B119" s="1">
        <v>43126</v>
      </c>
      <c r="C119">
        <v>1048.58</v>
      </c>
      <c r="D119">
        <f t="shared" si="19"/>
        <v>0.93811675240438375</v>
      </c>
      <c r="E119">
        <f t="shared" si="10"/>
        <v>1.0095000000000001</v>
      </c>
      <c r="F119">
        <v>15953089.460774373</v>
      </c>
      <c r="G119">
        <f t="shared" si="12"/>
        <v>16104643.810651731</v>
      </c>
      <c r="H119">
        <f t="shared" si="11"/>
        <v>0.86673350480876743</v>
      </c>
      <c r="I119">
        <v>134928282.4144589</v>
      </c>
      <c r="J119">
        <f t="shared" si="13"/>
        <v>116946863.11491114</v>
      </c>
      <c r="K119">
        <f t="shared" si="14"/>
        <v>133051506.92556287</v>
      </c>
      <c r="L119">
        <f t="shared" si="15"/>
        <v>2.449843724296759</v>
      </c>
      <c r="M119">
        <f t="shared" si="16"/>
        <v>5.9690331347374892E-2</v>
      </c>
      <c r="N119">
        <f t="shared" si="17"/>
        <v>6.6951382210831474</v>
      </c>
      <c r="S119" s="1"/>
    </row>
    <row r="120" spans="1:19" x14ac:dyDescent="0.35">
      <c r="A120">
        <v>20</v>
      </c>
      <c r="B120" s="1">
        <v>43127</v>
      </c>
      <c r="C120">
        <v>1109.08</v>
      </c>
      <c r="D120">
        <f t="shared" si="19"/>
        <v>0.99224334600760444</v>
      </c>
      <c r="E120">
        <f t="shared" si="10"/>
        <v>1.01</v>
      </c>
      <c r="F120">
        <v>15953089.460774373</v>
      </c>
      <c r="G120">
        <f t="shared" si="12"/>
        <v>16112620.355382117</v>
      </c>
      <c r="H120">
        <f t="shared" si="11"/>
        <v>0.97448669201520888</v>
      </c>
      <c r="I120">
        <v>134928282.4144589</v>
      </c>
      <c r="J120">
        <f t="shared" si="13"/>
        <v>131485815.58935994</v>
      </c>
      <c r="K120">
        <f t="shared" si="14"/>
        <v>147598435.94474205</v>
      </c>
      <c r="L120">
        <f t="shared" si="15"/>
        <v>2.6488896200032901</v>
      </c>
      <c r="M120">
        <f t="shared" si="16"/>
        <v>6.0215190352499892E-2</v>
      </c>
      <c r="N120">
        <f t="shared" si="17"/>
        <v>7.6518055989050797</v>
      </c>
      <c r="S120" s="1"/>
    </row>
    <row r="121" spans="1:19" x14ac:dyDescent="0.35">
      <c r="A121">
        <v>21</v>
      </c>
      <c r="B121" s="1">
        <v>43128</v>
      </c>
      <c r="C121">
        <v>1231.58</v>
      </c>
      <c r="D121">
        <f t="shared" si="19"/>
        <v>1.10183851487363</v>
      </c>
      <c r="E121">
        <f t="shared" si="10"/>
        <v>1.0105</v>
      </c>
      <c r="F121">
        <v>15953089.460774373</v>
      </c>
      <c r="G121">
        <f t="shared" si="12"/>
        <v>16120596.900112504</v>
      </c>
      <c r="H121">
        <f t="shared" si="11"/>
        <v>1.1931770297472601</v>
      </c>
      <c r="I121">
        <v>134928282.4144589</v>
      </c>
      <c r="J121">
        <f t="shared" si="13"/>
        <v>160993327.24018353</v>
      </c>
      <c r="K121">
        <f t="shared" si="14"/>
        <v>177113924.14029604</v>
      </c>
      <c r="L121">
        <f t="shared" si="15"/>
        <v>3.0519164336239513</v>
      </c>
      <c r="M121">
        <f t="shared" si="16"/>
        <v>6.0740049357624892E-2</v>
      </c>
      <c r="N121">
        <f t="shared" si="17"/>
        <v>9.5934086027427892</v>
      </c>
      <c r="S121" s="1"/>
    </row>
    <row r="122" spans="1:19" x14ac:dyDescent="0.35">
      <c r="A122">
        <v>22</v>
      </c>
      <c r="B122" s="1">
        <v>43129</v>
      </c>
      <c r="C122">
        <v>1169.96</v>
      </c>
      <c r="D122">
        <f t="shared" si="19"/>
        <v>1.0467099082979199</v>
      </c>
      <c r="E122">
        <f t="shared" si="10"/>
        <v>1.0109999999999999</v>
      </c>
      <c r="F122">
        <v>15953089.460774373</v>
      </c>
      <c r="G122">
        <f t="shared" si="12"/>
        <v>16128573.44484289</v>
      </c>
      <c r="H122">
        <f t="shared" si="11"/>
        <v>1.0824198165958399</v>
      </c>
      <c r="I122">
        <v>134928282.4144589</v>
      </c>
      <c r="J122">
        <f t="shared" si="13"/>
        <v>146049046.70465028</v>
      </c>
      <c r="K122">
        <f t="shared" si="14"/>
        <v>162177620.14949316</v>
      </c>
      <c r="L122">
        <f t="shared" si="15"/>
        <v>2.8491857213357461</v>
      </c>
      <c r="M122">
        <f t="shared" si="16"/>
        <v>6.1264908362749892E-2</v>
      </c>
      <c r="N122">
        <f t="shared" si="17"/>
        <v>8.6100705184833224</v>
      </c>
      <c r="S122" s="1"/>
    </row>
    <row r="123" spans="1:19" x14ac:dyDescent="0.35">
      <c r="A123">
        <v>23</v>
      </c>
      <c r="B123" s="1">
        <v>43130</v>
      </c>
      <c r="C123">
        <v>1063.75</v>
      </c>
      <c r="D123">
        <f t="shared" si="19"/>
        <v>0.95168866025497656</v>
      </c>
      <c r="E123">
        <f t="shared" si="10"/>
        <v>1.0115000000000001</v>
      </c>
      <c r="F123">
        <v>15953089.460774373</v>
      </c>
      <c r="G123">
        <f t="shared" si="12"/>
        <v>16136549.989573279</v>
      </c>
      <c r="H123">
        <f t="shared" si="11"/>
        <v>0.89187732050995305</v>
      </c>
      <c r="I123">
        <v>134928282.4144589</v>
      </c>
      <c r="J123">
        <f t="shared" si="13"/>
        <v>120339474.98081782</v>
      </c>
      <c r="K123">
        <f t="shared" si="14"/>
        <v>136476024.97039109</v>
      </c>
      <c r="L123">
        <f t="shared" si="15"/>
        <v>2.4997532488896201</v>
      </c>
      <c r="M123">
        <f t="shared" si="16"/>
        <v>6.1789767367874893E-2</v>
      </c>
      <c r="N123">
        <f t="shared" si="17"/>
        <v>6.9183730864167021</v>
      </c>
      <c r="S123" s="1"/>
    </row>
    <row r="124" spans="1:19" x14ac:dyDescent="0.35">
      <c r="A124">
        <v>24</v>
      </c>
      <c r="B124" s="1">
        <v>43131</v>
      </c>
      <c r="C124">
        <v>1111.31</v>
      </c>
      <c r="D124">
        <f t="shared" si="19"/>
        <v>0.99423842540818608</v>
      </c>
      <c r="E124">
        <f t="shared" si="10"/>
        <v>1.012</v>
      </c>
      <c r="F124">
        <v>15953089.460774373</v>
      </c>
      <c r="G124">
        <f t="shared" si="12"/>
        <v>16144526.534303665</v>
      </c>
      <c r="H124">
        <f t="shared" si="11"/>
        <v>0.97647685081637214</v>
      </c>
      <c r="I124">
        <v>134928282.4144589</v>
      </c>
      <c r="J124">
        <f t="shared" si="13"/>
        <v>131754344.29813291</v>
      </c>
      <c r="K124">
        <f t="shared" si="14"/>
        <v>147898870.83243656</v>
      </c>
      <c r="L124">
        <f t="shared" si="15"/>
        <v>2.6562263530185883</v>
      </c>
      <c r="M124">
        <f t="shared" si="16"/>
        <v>6.2314626372999893E-2</v>
      </c>
      <c r="N124">
        <f t="shared" si="17"/>
        <v>7.6694748674540492</v>
      </c>
      <c r="S124" s="1"/>
    </row>
    <row r="125" spans="1:19" x14ac:dyDescent="0.35">
      <c r="A125">
        <v>25</v>
      </c>
      <c r="B125" s="1">
        <v>43132</v>
      </c>
      <c r="C125">
        <v>1026.19</v>
      </c>
      <c r="D125">
        <f t="shared" si="19"/>
        <v>0.91808543949899357</v>
      </c>
      <c r="E125">
        <f t="shared" si="10"/>
        <v>1.0125</v>
      </c>
      <c r="F125">
        <v>15953089.460774373</v>
      </c>
      <c r="G125">
        <f t="shared" si="12"/>
        <v>16152503.079034053</v>
      </c>
      <c r="H125">
        <f t="shared" si="11"/>
        <v>0.82367087899798719</v>
      </c>
      <c r="I125">
        <v>134928282.4144589</v>
      </c>
      <c r="J125">
        <f t="shared" si="13"/>
        <v>111136496.97800602</v>
      </c>
      <c r="K125">
        <f t="shared" si="14"/>
        <v>127289000.05704007</v>
      </c>
      <c r="L125">
        <f t="shared" si="15"/>
        <v>2.376180292811318</v>
      </c>
      <c r="M125">
        <f t="shared" si="16"/>
        <v>6.2839485378124893E-2</v>
      </c>
      <c r="N125">
        <f t="shared" si="17"/>
        <v>6.3128144088176361</v>
      </c>
      <c r="S125" s="1"/>
    </row>
    <row r="126" spans="1:19" x14ac:dyDescent="0.35">
      <c r="A126">
        <v>26</v>
      </c>
      <c r="B126" s="1">
        <v>43133</v>
      </c>
      <c r="C126">
        <v>917.47</v>
      </c>
      <c r="D126">
        <f t="shared" si="19"/>
        <v>0.82081860881234625</v>
      </c>
      <c r="E126">
        <f t="shared" si="10"/>
        <v>1.0129999999999999</v>
      </c>
      <c r="F126">
        <v>15953089.460774373</v>
      </c>
      <c r="G126">
        <f t="shared" si="12"/>
        <v>16160479.623764439</v>
      </c>
      <c r="H126">
        <f t="shared" si="11"/>
        <v>0.6286372176246926</v>
      </c>
      <c r="I126">
        <v>134928282.4144589</v>
      </c>
      <c r="J126">
        <f t="shared" si="13"/>
        <v>84820940.035904184</v>
      </c>
      <c r="K126">
        <f t="shared" si="14"/>
        <v>100981419.65966862</v>
      </c>
      <c r="L126">
        <f t="shared" si="15"/>
        <v>2.0184898832044746</v>
      </c>
      <c r="M126">
        <f t="shared" si="16"/>
        <v>6.3364344383249671E-2</v>
      </c>
      <c r="N126">
        <f t="shared" si="17"/>
        <v>4.5812429699558601</v>
      </c>
      <c r="S126" s="1"/>
    </row>
    <row r="127" spans="1:19" x14ac:dyDescent="0.35">
      <c r="A127">
        <v>27</v>
      </c>
      <c r="B127" s="1">
        <v>43134</v>
      </c>
      <c r="C127">
        <v>970.87</v>
      </c>
      <c r="D127">
        <f t="shared" si="19"/>
        <v>0.86859315589353614</v>
      </c>
      <c r="E127">
        <f t="shared" si="10"/>
        <v>1.0135000000000001</v>
      </c>
      <c r="F127">
        <v>15953089.460774373</v>
      </c>
      <c r="G127">
        <f t="shared" si="12"/>
        <v>16168456.168494828</v>
      </c>
      <c r="H127">
        <f t="shared" si="11"/>
        <v>0.72368631178707221</v>
      </c>
      <c r="I127">
        <v>134928282.4144589</v>
      </c>
      <c r="J127">
        <f t="shared" si="13"/>
        <v>97645751.056284234</v>
      </c>
      <c r="K127">
        <f t="shared" si="14"/>
        <v>113814207.22477907</v>
      </c>
      <c r="L127">
        <f t="shared" si="15"/>
        <v>2.1941766737950323</v>
      </c>
      <c r="M127">
        <f t="shared" si="16"/>
        <v>6.3889203388374893E-2</v>
      </c>
      <c r="N127">
        <f t="shared" si="17"/>
        <v>5.4251193325404987</v>
      </c>
      <c r="S127" s="1"/>
    </row>
    <row r="128" spans="1:19" x14ac:dyDescent="0.35">
      <c r="A128">
        <v>28</v>
      </c>
      <c r="B128" s="1">
        <v>43135</v>
      </c>
      <c r="C128">
        <v>827.59</v>
      </c>
      <c r="D128">
        <f t="shared" si="19"/>
        <v>0.74040706777007381</v>
      </c>
      <c r="E128">
        <f t="shared" si="10"/>
        <v>1.014</v>
      </c>
      <c r="F128">
        <v>15953089.460774373</v>
      </c>
      <c r="G128">
        <f t="shared" si="12"/>
        <v>16176432.713225214</v>
      </c>
      <c r="H128">
        <f t="shared" si="11"/>
        <v>0.46681413554014761</v>
      </c>
      <c r="I128">
        <v>134928282.4144589</v>
      </c>
      <c r="J128">
        <f t="shared" si="13"/>
        <v>62986429.515222535</v>
      </c>
      <c r="K128">
        <f t="shared" si="14"/>
        <v>79162862.22844775</v>
      </c>
      <c r="L128">
        <f t="shared" si="15"/>
        <v>1.7227833525250866</v>
      </c>
      <c r="M128">
        <f t="shared" si="16"/>
        <v>6.4414062393499893E-2</v>
      </c>
      <c r="N128">
        <f t="shared" si="17"/>
        <v>3.1445257124673489</v>
      </c>
      <c r="P128" t="s">
        <v>18</v>
      </c>
      <c r="Q128" t="s">
        <v>19</v>
      </c>
      <c r="R128" t="s">
        <v>20</v>
      </c>
      <c r="S128" s="1"/>
    </row>
    <row r="129" spans="1:26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10"/>
        <v>1</v>
      </c>
      <c r="F129">
        <f>F128*X129+P129*C129</f>
        <v>16184409.257955601</v>
      </c>
      <c r="G129">
        <f t="shared" si="12"/>
        <v>16184409.257955601</v>
      </c>
      <c r="H129">
        <f t="shared" si="11"/>
        <v>1</v>
      </c>
      <c r="I129">
        <f>I128*X129</f>
        <v>30927291.560121436</v>
      </c>
      <c r="J129">
        <f t="shared" si="13"/>
        <v>30927291.560121436</v>
      </c>
      <c r="K129">
        <f t="shared" si="14"/>
        <v>47111700.818077035</v>
      </c>
      <c r="L129">
        <f t="shared" si="15"/>
        <v>1.2868234907057086</v>
      </c>
      <c r="M129">
        <f t="shared" si="16"/>
        <v>6.4938921398624894E-2</v>
      </c>
      <c r="N129">
        <f t="shared" si="17"/>
        <v>1.0350249422682305</v>
      </c>
      <c r="O129" s="2" t="s">
        <v>22</v>
      </c>
      <c r="P129">
        <f>(V129-X129)/T129*F128</f>
        <v>18023.474564007702</v>
      </c>
      <c r="Q129">
        <v>0</v>
      </c>
      <c r="R129">
        <f>(P129+Q129)*T129</f>
        <v>12527756.699950473</v>
      </c>
      <c r="S129" s="4">
        <v>43136</v>
      </c>
      <c r="T129">
        <v>695.08</v>
      </c>
      <c r="U129">
        <v>0.62185640796242458</v>
      </c>
      <c r="V129">
        <v>1.0145</v>
      </c>
      <c r="W129">
        <v>15197500</v>
      </c>
      <c r="X129">
        <v>0.22921281592484921</v>
      </c>
      <c r="Y129">
        <v>15197500</v>
      </c>
      <c r="Z129">
        <v>18901.325520017894</v>
      </c>
    </row>
    <row r="130" spans="1:26" x14ac:dyDescent="0.35">
      <c r="A130">
        <v>1</v>
      </c>
      <c r="B130" s="1">
        <v>43137</v>
      </c>
      <c r="C130">
        <v>785.01</v>
      </c>
      <c r="D130">
        <f t="shared" ref="D130:D149" si="20">C130/$C$129</f>
        <v>1.129380790700351</v>
      </c>
      <c r="E130">
        <f t="shared" ref="E130:E149" si="21">1+$W$2*A130</f>
        <v>1.0004999999999999</v>
      </c>
      <c r="F130">
        <v>16184409.257955601</v>
      </c>
      <c r="G130">
        <f t="shared" si="12"/>
        <v>16192501.462584578</v>
      </c>
      <c r="H130">
        <f t="shared" ref="H130:H149" si="22">D130*(1+$W$1)-$W$1*E130</f>
        <v>1.2582615814007021</v>
      </c>
      <c r="I130">
        <v>30927291.560121436</v>
      </c>
      <c r="J130">
        <f t="shared" si="13"/>
        <v>38914622.786878988</v>
      </c>
      <c r="K130">
        <f t="shared" si="14"/>
        <v>55107124.249463566</v>
      </c>
      <c r="L130">
        <f t="shared" si="15"/>
        <v>1.5826945221253497</v>
      </c>
      <c r="M130">
        <f t="shared" si="16"/>
        <v>6.5471390859324075E-2</v>
      </c>
      <c r="N130">
        <f t="shared" si="17"/>
        <v>1.5605937020482967</v>
      </c>
      <c r="S130" s="1"/>
    </row>
    <row r="131" spans="1:26" x14ac:dyDescent="0.35">
      <c r="A131">
        <v>2</v>
      </c>
      <c r="B131" s="1">
        <v>43138</v>
      </c>
      <c r="C131">
        <v>751.81</v>
      </c>
      <c r="D131">
        <f t="shared" si="20"/>
        <v>1.0816165045750128</v>
      </c>
      <c r="E131">
        <f t="shared" si="21"/>
        <v>1.0009999999999999</v>
      </c>
      <c r="F131">
        <v>16184409.257955601</v>
      </c>
      <c r="G131">
        <f t="shared" ref="G131:G149" si="23">E131*F131</f>
        <v>16200593.667213555</v>
      </c>
      <c r="H131">
        <f t="shared" si="22"/>
        <v>1.1622330091500257</v>
      </c>
      <c r="I131">
        <v>30927291.560121436</v>
      </c>
      <c r="J131">
        <f t="shared" ref="J131:J149" si="24">H131*I131</f>
        <v>35944719.134780131</v>
      </c>
      <c r="K131">
        <f t="shared" ref="K131:K149" si="25">J131+G131</f>
        <v>52145312.801993683</v>
      </c>
      <c r="L131">
        <f t="shared" ref="L131:L149" si="26">C131/$C$2-1</f>
        <v>1.4734660305971374</v>
      </c>
      <c r="M131">
        <f t="shared" ref="M131:M149" si="27">G131/$G$2-1</f>
        <v>6.6003860320023477E-2</v>
      </c>
      <c r="N131">
        <f t="shared" ref="N131:N149" si="28">J131/$J$2-1</f>
        <v>1.3651731623477632</v>
      </c>
    </row>
    <row r="132" spans="1:26" x14ac:dyDescent="0.35">
      <c r="A132">
        <v>3</v>
      </c>
      <c r="B132" s="1">
        <v>43139</v>
      </c>
      <c r="C132">
        <v>813.55</v>
      </c>
      <c r="D132">
        <f t="shared" si="20"/>
        <v>1.1704408125683374</v>
      </c>
      <c r="E132">
        <f t="shared" si="21"/>
        <v>1.0015000000000001</v>
      </c>
      <c r="F132">
        <v>16184409.257955601</v>
      </c>
      <c r="G132">
        <f t="shared" si="23"/>
        <v>16208685.871842535</v>
      </c>
      <c r="H132">
        <f t="shared" si="22"/>
        <v>1.3393816251366748</v>
      </c>
      <c r="I132">
        <v>30927291.560121436</v>
      </c>
      <c r="J132">
        <f t="shared" si="24"/>
        <v>41423446.030871212</v>
      </c>
      <c r="K132">
        <f t="shared" si="25"/>
        <v>57632131.902713746</v>
      </c>
      <c r="L132">
        <f t="shared" si="26"/>
        <v>1.6765915446619508</v>
      </c>
      <c r="M132">
        <f t="shared" si="27"/>
        <v>6.653632978072288E-2</v>
      </c>
      <c r="N132">
        <f t="shared" si="28"/>
        <v>1.7256750143688904</v>
      </c>
    </row>
    <row r="133" spans="1:26" x14ac:dyDescent="0.35">
      <c r="A133">
        <v>4</v>
      </c>
      <c r="B133" s="1">
        <v>43140</v>
      </c>
      <c r="C133">
        <v>877.88</v>
      </c>
      <c r="D133">
        <f t="shared" si="20"/>
        <v>1.262991310352765</v>
      </c>
      <c r="E133">
        <f t="shared" si="21"/>
        <v>1.002</v>
      </c>
      <c r="F133">
        <v>16184409.257955601</v>
      </c>
      <c r="G133">
        <f t="shared" si="23"/>
        <v>16216778.076471513</v>
      </c>
      <c r="H133">
        <f t="shared" si="22"/>
        <v>1.52398262070553</v>
      </c>
      <c r="I133">
        <v>30927291.560121436</v>
      </c>
      <c r="J133">
        <f t="shared" si="24"/>
        <v>47132654.843117885</v>
      </c>
      <c r="K133">
        <f t="shared" si="25"/>
        <v>63349432.9195894</v>
      </c>
      <c r="L133">
        <f t="shared" si="26"/>
        <v>1.8882381970718871</v>
      </c>
      <c r="M133">
        <f t="shared" si="27"/>
        <v>6.7068799241422061E-2</v>
      </c>
      <c r="N133">
        <f t="shared" si="28"/>
        <v>2.101342644719058</v>
      </c>
      <c r="S133" s="1"/>
    </row>
    <row r="134" spans="1:26" x14ac:dyDescent="0.35">
      <c r="A134">
        <v>5</v>
      </c>
      <c r="B134" s="1">
        <v>43141</v>
      </c>
      <c r="C134">
        <v>850.75</v>
      </c>
      <c r="D134">
        <f t="shared" si="20"/>
        <v>1.2239598319617886</v>
      </c>
      <c r="E134">
        <f t="shared" si="21"/>
        <v>1.0024999999999999</v>
      </c>
      <c r="F134">
        <v>16184409.257955601</v>
      </c>
      <c r="G134">
        <f t="shared" si="23"/>
        <v>16224870.281100489</v>
      </c>
      <c r="H134">
        <f t="shared" si="22"/>
        <v>1.4454196639235772</v>
      </c>
      <c r="I134">
        <v>30927291.560121436</v>
      </c>
      <c r="J134">
        <f t="shared" si="24"/>
        <v>44702915.372897215</v>
      </c>
      <c r="K134">
        <f t="shared" si="25"/>
        <v>60927785.653997704</v>
      </c>
      <c r="L134">
        <f t="shared" si="26"/>
        <v>1.7989800954104296</v>
      </c>
      <c r="M134">
        <f t="shared" si="27"/>
        <v>6.7601268702121242E-2</v>
      </c>
      <c r="N134">
        <f t="shared" si="28"/>
        <v>1.9414650681294434</v>
      </c>
      <c r="S134" s="1"/>
    </row>
    <row r="135" spans="1:26" x14ac:dyDescent="0.35">
      <c r="A135">
        <v>6</v>
      </c>
      <c r="B135" s="1">
        <v>43142</v>
      </c>
      <c r="C135">
        <v>811.24</v>
      </c>
      <c r="D135">
        <f t="shared" si="20"/>
        <v>1.1671174541060021</v>
      </c>
      <c r="E135">
        <f t="shared" si="21"/>
        <v>1.0029999999999999</v>
      </c>
      <c r="F135">
        <v>16184409.257955601</v>
      </c>
      <c r="G135">
        <f t="shared" si="23"/>
        <v>16232962.485729467</v>
      </c>
      <c r="H135">
        <f t="shared" si="22"/>
        <v>1.3312349082120043</v>
      </c>
      <c r="I135">
        <v>30927291.560121436</v>
      </c>
      <c r="J135">
        <f t="shared" si="24"/>
        <v>41171490.141284153</v>
      </c>
      <c r="K135">
        <f t="shared" si="25"/>
        <v>57404452.627013624</v>
      </c>
      <c r="L135">
        <f t="shared" si="26"/>
        <v>1.6689916104622471</v>
      </c>
      <c r="M135">
        <f t="shared" si="27"/>
        <v>6.8133738162820645E-2</v>
      </c>
      <c r="N135">
        <f t="shared" si="28"/>
        <v>1.7090962422295872</v>
      </c>
      <c r="S135" s="1"/>
    </row>
    <row r="136" spans="1:26" x14ac:dyDescent="0.35">
      <c r="A136">
        <v>7</v>
      </c>
      <c r="B136" s="1">
        <v>43143</v>
      </c>
      <c r="C136">
        <v>865.27</v>
      </c>
      <c r="D136">
        <f t="shared" si="20"/>
        <v>1.2448495137250388</v>
      </c>
      <c r="E136">
        <f t="shared" si="21"/>
        <v>1.0035000000000001</v>
      </c>
      <c r="F136">
        <v>16184409.257955601</v>
      </c>
      <c r="G136">
        <f t="shared" si="23"/>
        <v>16241054.690358447</v>
      </c>
      <c r="H136">
        <f t="shared" si="22"/>
        <v>1.4861990274500776</v>
      </c>
      <c r="I136">
        <v>30927291.560121436</v>
      </c>
      <c r="J136">
        <f t="shared" si="24"/>
        <v>45964110.638317473</v>
      </c>
      <c r="K136">
        <f t="shared" si="25"/>
        <v>62205165.328675918</v>
      </c>
      <c r="L136">
        <f t="shared" si="26"/>
        <v>1.846751110379997</v>
      </c>
      <c r="M136">
        <f t="shared" si="27"/>
        <v>6.8666207623520048E-2</v>
      </c>
      <c r="N136">
        <f t="shared" si="28"/>
        <v>2.024452090035695</v>
      </c>
      <c r="S136" s="1"/>
    </row>
    <row r="137" spans="1:26" x14ac:dyDescent="0.35">
      <c r="A137">
        <v>8</v>
      </c>
      <c r="B137" s="1">
        <v>43144</v>
      </c>
      <c r="C137">
        <v>840.98</v>
      </c>
      <c r="D137">
        <f t="shared" si="20"/>
        <v>1.2099038959544224</v>
      </c>
      <c r="E137">
        <f t="shared" si="21"/>
        <v>1.004</v>
      </c>
      <c r="F137">
        <v>16184409.257955601</v>
      </c>
      <c r="G137">
        <f t="shared" si="23"/>
        <v>16249146.894987423</v>
      </c>
      <c r="H137">
        <f t="shared" si="22"/>
        <v>1.4158077919088448</v>
      </c>
      <c r="I137">
        <v>30927291.560121436</v>
      </c>
      <c r="J137">
        <f t="shared" si="24"/>
        <v>43787100.373456582</v>
      </c>
      <c r="K137">
        <f t="shared" si="25"/>
        <v>60036247.268444002</v>
      </c>
      <c r="L137">
        <f t="shared" si="26"/>
        <v>1.7668366507649287</v>
      </c>
      <c r="M137">
        <f t="shared" si="27"/>
        <v>6.9198677084219229E-2</v>
      </c>
      <c r="N137">
        <f t="shared" si="28"/>
        <v>1.8812041699922082</v>
      </c>
      <c r="S137" s="1"/>
    </row>
    <row r="138" spans="1:26" x14ac:dyDescent="0.35">
      <c r="A138">
        <v>9</v>
      </c>
      <c r="B138" s="1">
        <v>43145</v>
      </c>
      <c r="C138">
        <v>920.11</v>
      </c>
      <c r="D138">
        <f t="shared" si="20"/>
        <v>1.3237469068308683</v>
      </c>
      <c r="E138">
        <f t="shared" si="21"/>
        <v>1.0044999999999999</v>
      </c>
      <c r="F138">
        <v>16184409.257955601</v>
      </c>
      <c r="G138">
        <f t="shared" si="23"/>
        <v>16257239.099616401</v>
      </c>
      <c r="H138">
        <f t="shared" si="22"/>
        <v>1.6429938136617366</v>
      </c>
      <c r="I138">
        <v>30927291.560121436</v>
      </c>
      <c r="J138">
        <f t="shared" si="24"/>
        <v>50813348.706592359</v>
      </c>
      <c r="K138">
        <f t="shared" si="25"/>
        <v>67070587.80620876</v>
      </c>
      <c r="L138">
        <f t="shared" si="26"/>
        <v>2.0271755222898507</v>
      </c>
      <c r="M138">
        <f t="shared" si="27"/>
        <v>6.9731146544918632E-2</v>
      </c>
      <c r="N138">
        <f t="shared" si="28"/>
        <v>2.3435333907940357</v>
      </c>
      <c r="S138" s="1"/>
    </row>
    <row r="139" spans="1:26" x14ac:dyDescent="0.35">
      <c r="A139">
        <v>10</v>
      </c>
      <c r="B139" s="1">
        <v>43146</v>
      </c>
      <c r="C139">
        <v>927.95</v>
      </c>
      <c r="D139">
        <f t="shared" si="20"/>
        <v>1.33502618403637</v>
      </c>
      <c r="E139">
        <f t="shared" si="21"/>
        <v>1.0049999999999999</v>
      </c>
      <c r="F139">
        <v>16184409.257955601</v>
      </c>
      <c r="G139">
        <f t="shared" si="23"/>
        <v>16265331.304245377</v>
      </c>
      <c r="H139">
        <f t="shared" si="22"/>
        <v>1.66505236807274</v>
      </c>
      <c r="I139">
        <v>30927291.560121436</v>
      </c>
      <c r="J139">
        <f t="shared" si="24"/>
        <v>51495560.05025626</v>
      </c>
      <c r="K139">
        <f t="shared" si="25"/>
        <v>67760891.354501635</v>
      </c>
      <c r="L139">
        <f t="shared" si="26"/>
        <v>2.0529692383615727</v>
      </c>
      <c r="M139">
        <f t="shared" si="27"/>
        <v>7.0263616005617813E-2</v>
      </c>
      <c r="N139">
        <f t="shared" si="28"/>
        <v>2.3884230992108084</v>
      </c>
      <c r="S139" s="1"/>
    </row>
    <row r="140" spans="1:26" x14ac:dyDescent="0.35">
      <c r="A140">
        <v>11</v>
      </c>
      <c r="B140" s="1">
        <v>43147</v>
      </c>
      <c r="C140">
        <v>938.02</v>
      </c>
      <c r="D140">
        <f t="shared" si="20"/>
        <v>1.3495137250388443</v>
      </c>
      <c r="E140">
        <f t="shared" si="21"/>
        <v>1.0055000000000001</v>
      </c>
      <c r="F140">
        <v>16184409.257955601</v>
      </c>
      <c r="G140">
        <f t="shared" si="23"/>
        <v>16273423.508874359</v>
      </c>
      <c r="H140">
        <f t="shared" si="22"/>
        <v>1.6935274500776885</v>
      </c>
      <c r="I140">
        <v>30927291.560121436</v>
      </c>
      <c r="J140">
        <f t="shared" si="24"/>
        <v>52376217.213621669</v>
      </c>
      <c r="K140">
        <f t="shared" si="25"/>
        <v>68649640.722496033</v>
      </c>
      <c r="L140">
        <f t="shared" si="26"/>
        <v>2.0860996874485935</v>
      </c>
      <c r="M140">
        <f t="shared" si="27"/>
        <v>7.0796085466317438E-2</v>
      </c>
      <c r="N140">
        <f t="shared" si="28"/>
        <v>2.4463706013240119</v>
      </c>
      <c r="S140" s="1"/>
    </row>
    <row r="141" spans="1:26" x14ac:dyDescent="0.35">
      <c r="A141">
        <v>12</v>
      </c>
      <c r="B141" s="1">
        <v>43148</v>
      </c>
      <c r="C141">
        <v>974.77</v>
      </c>
      <c r="D141">
        <f t="shared" si="20"/>
        <v>1.4023853369396326</v>
      </c>
      <c r="E141">
        <f t="shared" si="21"/>
        <v>1.006</v>
      </c>
      <c r="F141">
        <v>16184409.257955601</v>
      </c>
      <c r="G141">
        <f t="shared" si="23"/>
        <v>16281515.713503335</v>
      </c>
      <c r="H141">
        <f t="shared" si="22"/>
        <v>1.7987706738792653</v>
      </c>
      <c r="I141">
        <v>30927291.560121436</v>
      </c>
      <c r="J141">
        <f t="shared" si="24"/>
        <v>55631105.080860145</v>
      </c>
      <c r="K141">
        <f t="shared" si="25"/>
        <v>71912620.794363484</v>
      </c>
      <c r="L141">
        <f t="shared" si="26"/>
        <v>2.2070077315347918</v>
      </c>
      <c r="M141">
        <f t="shared" si="27"/>
        <v>7.1328554927016619E-2</v>
      </c>
      <c r="N141">
        <f t="shared" si="28"/>
        <v>2.6605431867649378</v>
      </c>
      <c r="S141" s="1"/>
    </row>
    <row r="142" spans="1:26" x14ac:dyDescent="0.35">
      <c r="A142">
        <v>13</v>
      </c>
      <c r="B142" s="1">
        <v>43149</v>
      </c>
      <c r="C142">
        <v>913.9</v>
      </c>
      <c r="D142">
        <f t="shared" si="20"/>
        <v>1.3148126834321228</v>
      </c>
      <c r="E142">
        <f t="shared" si="21"/>
        <v>1.0065</v>
      </c>
      <c r="F142">
        <v>16184409.257955601</v>
      </c>
      <c r="G142">
        <f t="shared" si="23"/>
        <v>16289607.918132313</v>
      </c>
      <c r="H142">
        <f t="shared" si="22"/>
        <v>1.6231253668642456</v>
      </c>
      <c r="I142">
        <v>30927291.560121436</v>
      </c>
      <c r="J142">
        <f t="shared" si="24"/>
        <v>50198871.459639594</v>
      </c>
      <c r="K142">
        <f t="shared" si="25"/>
        <v>66488479.377771907</v>
      </c>
      <c r="L142">
        <f t="shared" si="26"/>
        <v>2.0067445303503866</v>
      </c>
      <c r="M142">
        <f t="shared" si="27"/>
        <v>7.1861024387716022E-2</v>
      </c>
      <c r="N142">
        <f t="shared" si="28"/>
        <v>2.3031006059970123</v>
      </c>
      <c r="S142" s="1"/>
    </row>
    <row r="143" spans="1:26" x14ac:dyDescent="0.35">
      <c r="A143">
        <v>14</v>
      </c>
      <c r="B143" s="1">
        <v>43150</v>
      </c>
      <c r="C143">
        <v>939.79</v>
      </c>
      <c r="D143">
        <f t="shared" si="20"/>
        <v>1.3520601945099844</v>
      </c>
      <c r="E143">
        <f t="shared" si="21"/>
        <v>1.0069999999999999</v>
      </c>
      <c r="F143">
        <v>16184409.257955601</v>
      </c>
      <c r="G143">
        <f t="shared" si="23"/>
        <v>16297700.122761289</v>
      </c>
      <c r="H143">
        <f t="shared" si="22"/>
        <v>1.6971203890199689</v>
      </c>
      <c r="I143">
        <v>30927291.560121436</v>
      </c>
      <c r="J143">
        <f t="shared" si="24"/>
        <v>52487337.083847292</v>
      </c>
      <c r="K143">
        <f t="shared" si="25"/>
        <v>68785037.206608579</v>
      </c>
      <c r="L143">
        <f t="shared" si="26"/>
        <v>2.0919230136535614</v>
      </c>
      <c r="M143">
        <f t="shared" si="27"/>
        <v>7.2393493848415202E-2</v>
      </c>
      <c r="N143">
        <f t="shared" si="28"/>
        <v>2.4536823216875994</v>
      </c>
      <c r="S143" s="1"/>
    </row>
    <row r="144" spans="1:26" x14ac:dyDescent="0.35">
      <c r="A144">
        <v>15</v>
      </c>
      <c r="B144" s="1">
        <v>43151</v>
      </c>
      <c r="C144">
        <v>885.52</v>
      </c>
      <c r="D144">
        <f t="shared" si="20"/>
        <v>1.273982850894861</v>
      </c>
      <c r="E144">
        <f t="shared" si="21"/>
        <v>1.0075000000000001</v>
      </c>
      <c r="F144">
        <v>16184409.257955601</v>
      </c>
      <c r="G144">
        <f t="shared" si="23"/>
        <v>16305792.32739027</v>
      </c>
      <c r="H144">
        <f t="shared" si="22"/>
        <v>1.5404657017897219</v>
      </c>
      <c r="I144">
        <v>30927291.560121436</v>
      </c>
      <c r="J144">
        <f t="shared" si="24"/>
        <v>47642431.897617809</v>
      </c>
      <c r="K144">
        <f t="shared" si="25"/>
        <v>63948224.225008078</v>
      </c>
      <c r="L144">
        <f t="shared" si="26"/>
        <v>1.9133739101825959</v>
      </c>
      <c r="M144">
        <f t="shared" si="27"/>
        <v>7.2925963309114605E-2</v>
      </c>
      <c r="N144">
        <f t="shared" si="28"/>
        <v>2.1348861258508181</v>
      </c>
      <c r="S144" s="1"/>
    </row>
    <row r="145" spans="1:19" x14ac:dyDescent="0.35">
      <c r="A145">
        <v>16</v>
      </c>
      <c r="B145" s="1">
        <v>43152</v>
      </c>
      <c r="C145">
        <v>840.1</v>
      </c>
      <c r="D145">
        <f t="shared" si="20"/>
        <v>1.2086378546354377</v>
      </c>
      <c r="E145">
        <f t="shared" si="21"/>
        <v>1.008</v>
      </c>
      <c r="F145">
        <v>16184409.257955601</v>
      </c>
      <c r="G145">
        <f t="shared" si="23"/>
        <v>16313884.532019246</v>
      </c>
      <c r="H145">
        <f t="shared" si="22"/>
        <v>1.4092757092708754</v>
      </c>
      <c r="I145">
        <v>30927291.560121436</v>
      </c>
      <c r="J145">
        <f t="shared" si="24"/>
        <v>43585080.749217294</v>
      </c>
      <c r="K145">
        <f t="shared" si="25"/>
        <v>59898965.281236544</v>
      </c>
      <c r="L145">
        <f t="shared" si="26"/>
        <v>1.7639414377364702</v>
      </c>
      <c r="M145">
        <f t="shared" si="27"/>
        <v>7.3458432769813786E-2</v>
      </c>
      <c r="N145">
        <f t="shared" si="28"/>
        <v>1.8679112188989828</v>
      </c>
      <c r="S145" s="1"/>
    </row>
    <row r="146" spans="1:19" x14ac:dyDescent="0.35">
      <c r="A146">
        <v>17</v>
      </c>
      <c r="B146" s="1">
        <v>43153</v>
      </c>
      <c r="C146">
        <v>804.63</v>
      </c>
      <c r="D146">
        <f t="shared" si="20"/>
        <v>1.1576077573804453</v>
      </c>
      <c r="E146">
        <f t="shared" si="21"/>
        <v>1.0085</v>
      </c>
      <c r="F146">
        <v>16184409.257955601</v>
      </c>
      <c r="G146">
        <f t="shared" si="23"/>
        <v>16321976.736648222</v>
      </c>
      <c r="H146">
        <f t="shared" si="22"/>
        <v>1.3067155147608907</v>
      </c>
      <c r="I146">
        <v>30927291.560121436</v>
      </c>
      <c r="J146">
        <f t="shared" si="24"/>
        <v>40413171.711144231</v>
      </c>
      <c r="K146">
        <f t="shared" si="25"/>
        <v>56735148.447792456</v>
      </c>
      <c r="L146">
        <f t="shared" si="26"/>
        <v>1.6472446126007569</v>
      </c>
      <c r="M146">
        <f t="shared" si="27"/>
        <v>7.3990902230512967E-2</v>
      </c>
      <c r="N146">
        <f t="shared" si="28"/>
        <v>1.659198664987283</v>
      </c>
      <c r="S146" s="1"/>
    </row>
    <row r="147" spans="1:19" x14ac:dyDescent="0.35">
      <c r="A147">
        <v>18</v>
      </c>
      <c r="B147" s="1">
        <v>43154</v>
      </c>
      <c r="C147">
        <v>854.7</v>
      </c>
      <c r="D147">
        <f t="shared" si="20"/>
        <v>1.2296426310640503</v>
      </c>
      <c r="E147">
        <f t="shared" si="21"/>
        <v>1.0089999999999999</v>
      </c>
      <c r="F147">
        <v>16184409.257955601</v>
      </c>
      <c r="G147">
        <f t="shared" si="23"/>
        <v>16330068.9412772</v>
      </c>
      <c r="H147">
        <f t="shared" si="22"/>
        <v>1.4502852621281006</v>
      </c>
      <c r="I147">
        <v>30927291.560121436</v>
      </c>
      <c r="J147">
        <f t="shared" si="24"/>
        <v>44853395.147182912</v>
      </c>
      <c r="K147">
        <f t="shared" si="25"/>
        <v>61183464.08846011</v>
      </c>
      <c r="L147">
        <f t="shared" si="26"/>
        <v>1.8119756538904426</v>
      </c>
      <c r="M147">
        <f t="shared" si="27"/>
        <v>7.452337169121237E-2</v>
      </c>
      <c r="N147">
        <f t="shared" si="28"/>
        <v>1.951366681834704</v>
      </c>
      <c r="S147" s="1"/>
    </row>
    <row r="148" spans="1:19" x14ac:dyDescent="0.35">
      <c r="A148">
        <v>19</v>
      </c>
      <c r="B148" s="1">
        <v>43155</v>
      </c>
      <c r="C148">
        <v>833.49</v>
      </c>
      <c r="D148">
        <f t="shared" si="20"/>
        <v>1.1991281579098809</v>
      </c>
      <c r="E148">
        <f t="shared" si="21"/>
        <v>1.0095000000000001</v>
      </c>
      <c r="F148">
        <v>16184409.257955601</v>
      </c>
      <c r="G148">
        <f t="shared" si="23"/>
        <v>16338161.14590618</v>
      </c>
      <c r="H148">
        <f t="shared" si="22"/>
        <v>1.3887563158197618</v>
      </c>
      <c r="I148">
        <v>30927291.560121436</v>
      </c>
      <c r="J148">
        <f t="shared" si="24"/>
        <v>42950471.485317856</v>
      </c>
      <c r="K148">
        <f t="shared" si="25"/>
        <v>59288632.631224036</v>
      </c>
      <c r="L148">
        <f t="shared" si="26"/>
        <v>1.7421944398749796</v>
      </c>
      <c r="M148">
        <f t="shared" si="27"/>
        <v>7.5055841151911773E-2</v>
      </c>
      <c r="N148">
        <f t="shared" si="28"/>
        <v>1.8261537414257512</v>
      </c>
      <c r="S148" s="1"/>
    </row>
    <row r="149" spans="1:19" x14ac:dyDescent="0.35">
      <c r="A149">
        <v>20</v>
      </c>
      <c r="B149" s="1">
        <v>43156</v>
      </c>
      <c r="C149">
        <v>840.28</v>
      </c>
      <c r="D149">
        <f t="shared" si="20"/>
        <v>1.2088968176325026</v>
      </c>
      <c r="E149">
        <f t="shared" si="21"/>
        <v>1.01</v>
      </c>
      <c r="F149">
        <v>16184409.257955601</v>
      </c>
      <c r="G149">
        <f t="shared" si="23"/>
        <v>16346253.350535158</v>
      </c>
      <c r="H149">
        <f t="shared" si="22"/>
        <v>1.4077936352650051</v>
      </c>
      <c r="I149">
        <v>30927291.560121436</v>
      </c>
      <c r="J149">
        <f t="shared" si="24"/>
        <v>43539244.214324065</v>
      </c>
      <c r="K149">
        <f t="shared" si="25"/>
        <v>59885497.564859226</v>
      </c>
      <c r="L149">
        <f t="shared" si="26"/>
        <v>1.7645336404013818</v>
      </c>
      <c r="M149">
        <f t="shared" si="27"/>
        <v>7.5588310612611176E-2</v>
      </c>
      <c r="N149">
        <f t="shared" si="28"/>
        <v>1.8648951613307494</v>
      </c>
      <c r="S149" s="1"/>
    </row>
    <row r="150" spans="1:19" x14ac:dyDescent="0.35">
      <c r="A150">
        <v>21</v>
      </c>
      <c r="B150" s="1">
        <v>43157</v>
      </c>
      <c r="C150">
        <v>867.62</v>
      </c>
      <c r="D150">
        <f t="shared" ref="D150:D152" si="29">C150/$C$129</f>
        <v>1.2482304195200551</v>
      </c>
      <c r="E150">
        <f t="shared" ref="E150:E152" si="30">1+$W$2*A150</f>
        <v>1.0105</v>
      </c>
      <c r="F150">
        <v>16184410.2579556</v>
      </c>
      <c r="G150">
        <f t="shared" ref="G150:G152" si="31">E150*F150</f>
        <v>16354346.565664133</v>
      </c>
      <c r="H150">
        <f t="shared" ref="H150:H152" si="32">D150*(1+$W$1)-$W$1*E150</f>
        <v>1.4859608390401102</v>
      </c>
      <c r="I150">
        <v>30927292.560121398</v>
      </c>
      <c r="J150">
        <f t="shared" ref="J150:J152" si="33">H150*I150</f>
        <v>45956745.601876952</v>
      </c>
      <c r="K150">
        <f t="shared" ref="K150:K152" si="34">J150+G150</f>
        <v>62311092.167541087</v>
      </c>
      <c r="L150">
        <f t="shared" ref="L150:L152" si="35">C150/$C$2-1</f>
        <v>1.8544826451719034</v>
      </c>
      <c r="M150">
        <f t="shared" ref="M150:M152" si="36">G150/$G$2-1</f>
        <v>7.612084656450957E-2</v>
      </c>
      <c r="N150">
        <f t="shared" ref="N150:N152" si="37">J150/$J$2-1</f>
        <v>2.0239674684571116</v>
      </c>
    </row>
    <row r="151" spans="1:19" x14ac:dyDescent="0.35">
      <c r="A151">
        <v>22</v>
      </c>
      <c r="B151" s="1">
        <v>43158</v>
      </c>
      <c r="C151">
        <v>871.58</v>
      </c>
      <c r="D151">
        <f t="shared" si="29"/>
        <v>1.2539276054554871</v>
      </c>
      <c r="E151">
        <f t="shared" si="30"/>
        <v>1.0109999999999999</v>
      </c>
      <c r="F151">
        <v>16184411.2579556</v>
      </c>
      <c r="G151">
        <f t="shared" si="31"/>
        <v>16362439.78179311</v>
      </c>
      <c r="H151">
        <f t="shared" si="32"/>
        <v>1.4968552109109743</v>
      </c>
      <c r="I151">
        <v>30927293.560121398</v>
      </c>
      <c r="J151">
        <f t="shared" si="33"/>
        <v>46293680.52484113</v>
      </c>
      <c r="K151">
        <f t="shared" si="34"/>
        <v>62656120.30663424</v>
      </c>
      <c r="L151">
        <f t="shared" si="35"/>
        <v>1.8675111037999672</v>
      </c>
      <c r="M151">
        <f t="shared" si="36"/>
        <v>7.6653382582208218E-2</v>
      </c>
      <c r="N151">
        <f t="shared" si="37"/>
        <v>2.0461378861550341</v>
      </c>
    </row>
    <row r="152" spans="1:19" x14ac:dyDescent="0.35">
      <c r="A152">
        <v>23</v>
      </c>
      <c r="B152" s="1">
        <v>43159</v>
      </c>
      <c r="C152">
        <v>851.5</v>
      </c>
      <c r="D152">
        <f t="shared" si="29"/>
        <v>1.2250388444495597</v>
      </c>
      <c r="E152">
        <f t="shared" si="30"/>
        <v>1.0115000000000001</v>
      </c>
      <c r="F152">
        <v>16184412.2579556</v>
      </c>
      <c r="G152">
        <f t="shared" si="31"/>
        <v>16370532.998922089</v>
      </c>
      <c r="H152">
        <f t="shared" si="32"/>
        <v>1.4385776888991193</v>
      </c>
      <c r="I152">
        <v>30927294.560121398</v>
      </c>
      <c r="J152">
        <f t="shared" si="33"/>
        <v>44491315.932201743</v>
      </c>
      <c r="K152">
        <f t="shared" si="34"/>
        <v>60861848.93112383</v>
      </c>
      <c r="L152">
        <f t="shared" si="35"/>
        <v>1.8014476065142295</v>
      </c>
      <c r="M152">
        <f t="shared" si="36"/>
        <v>7.7185918665707565E-2</v>
      </c>
      <c r="N152">
        <f t="shared" si="37"/>
        <v>1.927541762276805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Oct17-Feb18 M Case</vt:lpstr>
      <vt:lpstr>Oct17-Feb18 I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2018-03-01T02:50:21Z</dcterms:modified>
</cp:coreProperties>
</file>