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CTT1\Thực hành NMCNTT\Tuan04\20120131_Tuan04\"/>
    </mc:Choice>
  </mc:AlternateContent>
  <xr:revisionPtr revIDLastSave="0" documentId="8_{99143210-B9C7-4577-ADD3-1E67C2099A27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4" i="1"/>
  <c r="H6" i="1"/>
  <c r="H9" i="1"/>
  <c r="H10" i="1"/>
  <c r="H11" i="1"/>
  <c r="H8" i="1"/>
  <c r="H7" i="1"/>
  <c r="G5" i="1"/>
  <c r="G4" i="1"/>
  <c r="G6" i="1"/>
  <c r="G9" i="1"/>
  <c r="G10" i="1"/>
  <c r="G11" i="1"/>
  <c r="G8" i="1"/>
  <c r="G7" i="1"/>
  <c r="F5" i="1"/>
  <c r="I5" i="1" s="1"/>
  <c r="F4" i="1"/>
  <c r="I4" i="1" s="1"/>
  <c r="F6" i="1"/>
  <c r="I6" i="1" s="1"/>
  <c r="F9" i="1"/>
  <c r="I9" i="1" s="1"/>
  <c r="F10" i="1"/>
  <c r="I10" i="1" s="1"/>
  <c r="F11" i="1"/>
  <c r="I11" i="1" s="1"/>
  <c r="F8" i="1"/>
  <c r="I8" i="1" s="1"/>
  <c r="F7" i="1"/>
  <c r="I7" i="1" s="1"/>
  <c r="J5" i="1" l="1"/>
  <c r="J7" i="1"/>
  <c r="J8" i="1"/>
  <c r="J11" i="1"/>
  <c r="J10" i="1"/>
  <c r="J9" i="1"/>
  <c r="J6" i="1"/>
  <c r="J4" i="1"/>
  <c r="K4" i="1" l="1"/>
  <c r="L4" i="1" s="1"/>
  <c r="K8" i="1"/>
  <c r="L8" i="1" s="1"/>
  <c r="K5" i="1"/>
  <c r="L5" i="1" s="1"/>
  <c r="K9" i="1"/>
  <c r="L9" i="1" s="1"/>
  <c r="K10" i="1"/>
  <c r="L10" i="1" s="1"/>
  <c r="K7" i="1"/>
  <c r="L7" i="1" s="1"/>
  <c r="K6" i="1"/>
  <c r="L6" i="1" s="1"/>
  <c r="K11" i="1"/>
  <c r="L11" i="1" s="1"/>
</calcChain>
</file>

<file path=xl/sharedStrings.xml><?xml version="1.0" encoding="utf-8"?>
<sst xmlns="http://schemas.openxmlformats.org/spreadsheetml/2006/main" count="47" uniqueCount="39">
  <si>
    <t>Stt</t>
  </si>
  <si>
    <t>LCB</t>
  </si>
  <si>
    <t>A001</t>
  </si>
  <si>
    <t>B002</t>
  </si>
  <si>
    <t>C003</t>
  </si>
  <si>
    <t>C004</t>
  </si>
  <si>
    <t>E001</t>
  </si>
  <si>
    <t>D002</t>
  </si>
  <si>
    <t>B003</t>
  </si>
  <si>
    <t>An</t>
  </si>
  <si>
    <t>Chiến</t>
  </si>
  <si>
    <t>Lan</t>
  </si>
  <si>
    <t>Huệ</t>
  </si>
  <si>
    <t>Tin</t>
  </si>
  <si>
    <t>Thương</t>
  </si>
  <si>
    <t>PCCV</t>
  </si>
  <si>
    <t>A</t>
  </si>
  <si>
    <t>B</t>
  </si>
  <si>
    <t>C</t>
  </si>
  <si>
    <t>D</t>
  </si>
  <si>
    <t>E</t>
  </si>
  <si>
    <t>Mã số</t>
  </si>
  <si>
    <t>Tên NV</t>
  </si>
  <si>
    <t>Ngày công</t>
  </si>
  <si>
    <t>Xếp loại</t>
  </si>
  <si>
    <t>Số tiền lãnh</t>
  </si>
  <si>
    <t>Thu nhập</t>
  </si>
  <si>
    <t>Thuế</t>
  </si>
  <si>
    <t>Thực lãnh</t>
  </si>
  <si>
    <t>Lương</t>
  </si>
  <si>
    <t>Thưởng</t>
  </si>
  <si>
    <t>Chu</t>
  </si>
  <si>
    <t>Đơng</t>
  </si>
  <si>
    <t>Bảng phụ cấp</t>
  </si>
  <si>
    <t>Bảng tiền thưởng</t>
  </si>
  <si>
    <t>Thuế thu nhập</t>
  </si>
  <si>
    <t>Loại</t>
  </si>
  <si>
    <t>BẢNG LƯƠNG THÁNG 12/2006
Ngày công quy định: 25</t>
  </si>
  <si>
    <t>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</si>
</sst>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b/>
      <sz val="14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9" fontId="4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14" sqref="M14"/>
    </sheetView>
  </sheetViews>
  <sheetFormatPr defaultColWidth="9.109375" defaultRowHeight="13.8" x14ac:dyDescent="0.25"/>
  <cols>
    <col min="1" max="1" width="3.44140625" style="1" bestFit="1" customWidth="1"/>
    <col min="2" max="2" width="6.33203125" style="1" bestFit="1" customWidth="1"/>
    <col min="3" max="3" width="8.109375" style="1" bestFit="1" customWidth="1"/>
    <col min="4" max="4" width="6.5546875" style="1" bestFit="1" customWidth="1"/>
    <col min="5" max="5" width="10.109375" style="1" bestFit="1" customWidth="1"/>
    <col min="6" max="6" width="8.33203125" style="1" bestFit="1" customWidth="1"/>
    <col min="7" max="7" width="8.109375" style="1" bestFit="1" customWidth="1"/>
    <col min="8" max="8" width="7.44140625" style="1" bestFit="1" customWidth="1"/>
    <col min="9" max="9" width="11.6640625" style="1" customWidth="1"/>
    <col min="10" max="10" width="9.44140625" style="1" bestFit="1" customWidth="1"/>
    <col min="11" max="11" width="8.77734375" style="1" bestFit="1" customWidth="1"/>
    <col min="12" max="12" width="9.88671875" style="1" bestFit="1" customWidth="1"/>
    <col min="13" max="16384" width="9.109375" style="1"/>
  </cols>
  <sheetData>
    <row r="1" spans="1:12" ht="39" customHeight="1" thickBot="1" x14ac:dyDescent="0.3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16.8" thickTop="1" thickBot="1" x14ac:dyDescent="0.3">
      <c r="A2" s="17" t="s">
        <v>0</v>
      </c>
      <c r="B2" s="18" t="s">
        <v>21</v>
      </c>
      <c r="C2" s="18" t="s">
        <v>22</v>
      </c>
      <c r="D2" s="18" t="s">
        <v>1</v>
      </c>
      <c r="E2" s="18" t="s">
        <v>23</v>
      </c>
      <c r="F2" s="18" t="s">
        <v>24</v>
      </c>
      <c r="G2" s="19" t="s">
        <v>25</v>
      </c>
      <c r="H2" s="19"/>
      <c r="I2" s="19"/>
      <c r="J2" s="18" t="s">
        <v>26</v>
      </c>
      <c r="K2" s="18" t="s">
        <v>27</v>
      </c>
      <c r="L2" s="20" t="s">
        <v>28</v>
      </c>
    </row>
    <row r="3" spans="1:12" ht="16.2" thickBot="1" x14ac:dyDescent="0.3">
      <c r="A3" s="12"/>
      <c r="B3" s="13"/>
      <c r="C3" s="13"/>
      <c r="D3" s="13"/>
      <c r="E3" s="13"/>
      <c r="F3" s="13"/>
      <c r="G3" s="21" t="s">
        <v>38</v>
      </c>
      <c r="H3" s="21" t="s">
        <v>29</v>
      </c>
      <c r="I3" s="21" t="s">
        <v>30</v>
      </c>
      <c r="J3" s="13"/>
      <c r="K3" s="13"/>
      <c r="L3" s="14"/>
    </row>
    <row r="4" spans="1:12" ht="16.2" thickBot="1" x14ac:dyDescent="0.35">
      <c r="A4" s="22">
        <v>3</v>
      </c>
      <c r="B4" s="15" t="s">
        <v>4</v>
      </c>
      <c r="C4" s="15" t="s">
        <v>10</v>
      </c>
      <c r="D4" s="15">
        <v>390</v>
      </c>
      <c r="E4" s="15">
        <v>27</v>
      </c>
      <c r="F4" s="15" t="str">
        <f>IF(E4&gt;=27,"A",IF(E4&gt;=26,"B",IF(E4&gt;=25,"C","D")))</f>
        <v>A</v>
      </c>
      <c r="G4" s="15">
        <f>VLOOKUP(LEFT(B4,1),$C$15:$D$19,2,0)</f>
        <v>110</v>
      </c>
      <c r="H4" s="15">
        <f>D4*(IF(E4&gt;=26,25+2*(E4-25),E4))</f>
        <v>11310</v>
      </c>
      <c r="I4" s="15">
        <f>IF(F4="D",0,H4*VLOOKUP(F4,$F$15:$G$17,2,0))</f>
        <v>3393</v>
      </c>
      <c r="J4" s="15">
        <f>G4+H4+I4</f>
        <v>14813</v>
      </c>
      <c r="K4" s="15">
        <f>J4*(IF(J4&gt;=9000,VLOOKUP(J4,$I$15:$J$18,2,1),0.02))</f>
        <v>1333.1699999999998</v>
      </c>
      <c r="L4" s="23">
        <f>ROUND(J4-K4,0)</f>
        <v>13480</v>
      </c>
    </row>
    <row r="5" spans="1:12" ht="16.2" thickBot="1" x14ac:dyDescent="0.35">
      <c r="A5" s="22">
        <v>2</v>
      </c>
      <c r="B5" s="15" t="s">
        <v>3</v>
      </c>
      <c r="C5" s="15" t="s">
        <v>31</v>
      </c>
      <c r="D5" s="15">
        <v>450</v>
      </c>
      <c r="E5" s="15">
        <v>26</v>
      </c>
      <c r="F5" s="15" t="str">
        <f>IF(E5&gt;=27,"A",IF(E5&gt;=26,"B",IF(E5&gt;=25,"C","D")))</f>
        <v>B</v>
      </c>
      <c r="G5" s="15">
        <f>VLOOKUP(LEFT(B5,1),$C$15:$D$19,2,0)</f>
        <v>120</v>
      </c>
      <c r="H5" s="15">
        <f>D5*(IF(E5&gt;=26,25+2*(E5-25),E5))</f>
        <v>12150</v>
      </c>
      <c r="I5" s="15">
        <f>IF(F5="D",0,H5*VLOOKUP(F5,$F$15:$G$17,2,0))</f>
        <v>2430</v>
      </c>
      <c r="J5" s="15">
        <f>G5+H5+I5</f>
        <v>14700</v>
      </c>
      <c r="K5" s="15">
        <f>J5*(IF(J5&gt;=9000,VLOOKUP(J5,$I$15:$J$18,2,1),0.02))</f>
        <v>1323</v>
      </c>
      <c r="L5" s="23">
        <f>ROUND(J5-K5,0)</f>
        <v>13377</v>
      </c>
    </row>
    <row r="6" spans="1:12" ht="16.2" thickBot="1" x14ac:dyDescent="0.35">
      <c r="A6" s="22">
        <v>4</v>
      </c>
      <c r="B6" s="15" t="s">
        <v>5</v>
      </c>
      <c r="C6" s="15" t="s">
        <v>32</v>
      </c>
      <c r="D6" s="15">
        <v>490</v>
      </c>
      <c r="E6" s="15">
        <v>25</v>
      </c>
      <c r="F6" s="15" t="str">
        <f>IF(E6&gt;=27,"A",IF(E6&gt;=26,"B",IF(E6&gt;=25,"C","D")))</f>
        <v>C</v>
      </c>
      <c r="G6" s="15">
        <f>VLOOKUP(LEFT(B6,1),$C$15:$D$19,2,0)</f>
        <v>110</v>
      </c>
      <c r="H6" s="15">
        <f>D6*(IF(E6&gt;=26,25+2*(E6-25),E6))</f>
        <v>12250</v>
      </c>
      <c r="I6" s="15">
        <f>IF(F6="D",0,H6*VLOOKUP(F6,$F$15:$G$17,2,0))</f>
        <v>1225</v>
      </c>
      <c r="J6" s="15">
        <f>G6+H6+I6</f>
        <v>13585</v>
      </c>
      <c r="K6" s="15">
        <f>J6*(IF(J6&gt;=9000,VLOOKUP(J6,$I$15:$J$18,2,1),0.02))</f>
        <v>950.95</v>
      </c>
      <c r="L6" s="23">
        <f>ROUND(J6-K6,0)</f>
        <v>12634</v>
      </c>
    </row>
    <row r="7" spans="1:12" ht="16.2" thickBot="1" x14ac:dyDescent="0.35">
      <c r="A7" s="22">
        <v>1</v>
      </c>
      <c r="B7" s="15" t="s">
        <v>2</v>
      </c>
      <c r="C7" s="15" t="s">
        <v>9</v>
      </c>
      <c r="D7" s="15">
        <v>480</v>
      </c>
      <c r="E7" s="15">
        <v>25</v>
      </c>
      <c r="F7" s="15" t="str">
        <f>IF(E7&gt;=27,"A",IF(E7&gt;=26,"B",IF(E7&gt;=25,"C","D")))</f>
        <v>C</v>
      </c>
      <c r="G7" s="15">
        <f>VLOOKUP(LEFT(B7,1),$C$15:$D$19,2,0)</f>
        <v>150</v>
      </c>
      <c r="H7" s="15">
        <f>D7*(IF(E7&gt;=26,25+2*(E7-25),E7))</f>
        <v>12000</v>
      </c>
      <c r="I7" s="15">
        <f>IF(F7="D",0,H7*VLOOKUP(F7,$F$15:$G$17,2,0))</f>
        <v>1200</v>
      </c>
      <c r="J7" s="15">
        <f>G7+H7+I7</f>
        <v>13350</v>
      </c>
      <c r="K7" s="15">
        <f>J7*(IF(J7&gt;=9000,VLOOKUP(J7,$I$15:$J$18,2,1),0.02))</f>
        <v>934.50000000000011</v>
      </c>
      <c r="L7" s="23">
        <f>ROUND(J7-K7,0)</f>
        <v>12416</v>
      </c>
    </row>
    <row r="8" spans="1:12" ht="16.2" thickBot="1" x14ac:dyDescent="0.35">
      <c r="A8" s="22">
        <v>8</v>
      </c>
      <c r="B8" s="15" t="s">
        <v>8</v>
      </c>
      <c r="C8" s="15" t="s">
        <v>14</v>
      </c>
      <c r="D8" s="15">
        <v>320</v>
      </c>
      <c r="E8" s="15">
        <v>28</v>
      </c>
      <c r="F8" s="15" t="str">
        <f>IF(E8&gt;=27,"A",IF(E8&gt;=26,"B",IF(E8&gt;=25,"C","D")))</f>
        <v>A</v>
      </c>
      <c r="G8" s="15">
        <f>VLOOKUP(LEFT(B8,1),$C$15:$D$19,2,0)</f>
        <v>120</v>
      </c>
      <c r="H8" s="15">
        <f>D8*(IF(E8&gt;=26,25+2*(E8-25),E8))</f>
        <v>9920</v>
      </c>
      <c r="I8" s="15">
        <f>IF(F8="D",0,H8*VLOOKUP(F8,$F$15:$G$17,2,0))</f>
        <v>2976</v>
      </c>
      <c r="J8" s="15">
        <f>G8+H8+I8</f>
        <v>13016</v>
      </c>
      <c r="K8" s="15">
        <f>J8*(IF(J8&gt;=9000,VLOOKUP(J8,$I$15:$J$18,2,1),0.02))</f>
        <v>911.12000000000012</v>
      </c>
      <c r="L8" s="23">
        <f>ROUND(J8-K8,0)</f>
        <v>12105</v>
      </c>
    </row>
    <row r="9" spans="1:12" ht="16.2" thickBot="1" x14ac:dyDescent="0.35">
      <c r="A9" s="22">
        <v>5</v>
      </c>
      <c r="B9" s="15" t="s">
        <v>6</v>
      </c>
      <c r="C9" s="15" t="s">
        <v>11</v>
      </c>
      <c r="D9" s="15">
        <v>360</v>
      </c>
      <c r="E9" s="15">
        <v>26</v>
      </c>
      <c r="F9" s="15" t="str">
        <f>IF(E9&gt;=27,"A",IF(E9&gt;=26,"B",IF(E9&gt;=25,"C","D")))</f>
        <v>B</v>
      </c>
      <c r="G9" s="15">
        <f>VLOOKUP(LEFT(B9,1),$C$15:$D$19,2,0)</f>
        <v>80</v>
      </c>
      <c r="H9" s="15">
        <f>D9*(IF(E9&gt;=26,25+2*(E9-25),E9))</f>
        <v>9720</v>
      </c>
      <c r="I9" s="15">
        <f>IF(F9="D",0,H9*VLOOKUP(F9,$F$15:$G$17,2,0))</f>
        <v>1944</v>
      </c>
      <c r="J9" s="15">
        <f>G9+H9+I9</f>
        <v>11744</v>
      </c>
      <c r="K9" s="15">
        <f>J9*(IF(J9&gt;=9000,VLOOKUP(J9,$I$15:$J$18,2,1),0.02))</f>
        <v>469.76</v>
      </c>
      <c r="L9" s="23">
        <f>ROUND(J9-K9,0)</f>
        <v>11274</v>
      </c>
    </row>
    <row r="10" spans="1:12" ht="16.2" thickBot="1" x14ac:dyDescent="0.35">
      <c r="A10" s="22">
        <v>6</v>
      </c>
      <c r="B10" s="15" t="s">
        <v>7</v>
      </c>
      <c r="C10" s="15" t="s">
        <v>12</v>
      </c>
      <c r="D10" s="15">
        <v>350</v>
      </c>
      <c r="E10" s="15">
        <v>26</v>
      </c>
      <c r="F10" s="15" t="str">
        <f>IF(E10&gt;=27,"A",IF(E10&gt;=26,"B",IF(E10&gt;=25,"C","D")))</f>
        <v>B</v>
      </c>
      <c r="G10" s="15">
        <f>VLOOKUP(LEFT(B10,1),$C$15:$D$19,2,0)</f>
        <v>90</v>
      </c>
      <c r="H10" s="15">
        <f>D10*(IF(E10&gt;=26,25+2*(E10-25),E10))</f>
        <v>9450</v>
      </c>
      <c r="I10" s="15">
        <f>IF(F10="D",0,H10*VLOOKUP(F10,$F$15:$G$17,2,0))</f>
        <v>1890</v>
      </c>
      <c r="J10" s="15">
        <f>G10+H10+I10</f>
        <v>11430</v>
      </c>
      <c r="K10" s="15">
        <f>J10*(IF(J10&gt;=9000,VLOOKUP(J10,$I$15:$J$18,2,1),0.02))</f>
        <v>457.2</v>
      </c>
      <c r="L10" s="23">
        <f>ROUND(J10-K10,0)</f>
        <v>10973</v>
      </c>
    </row>
    <row r="11" spans="1:12" ht="16.2" thickBot="1" x14ac:dyDescent="0.35">
      <c r="A11" s="24">
        <v>7</v>
      </c>
      <c r="B11" s="16" t="s">
        <v>6</v>
      </c>
      <c r="C11" s="16" t="s">
        <v>13</v>
      </c>
      <c r="D11" s="16">
        <v>370</v>
      </c>
      <c r="E11" s="16">
        <v>24</v>
      </c>
      <c r="F11" s="16" t="str">
        <f>IF(E11&gt;=27,"A",IF(E11&gt;=26,"B",IF(E11&gt;=25,"C","D")))</f>
        <v>D</v>
      </c>
      <c r="G11" s="16">
        <f>VLOOKUP(LEFT(B11,1),$C$15:$D$19,2,0)</f>
        <v>80</v>
      </c>
      <c r="H11" s="16">
        <f>D11*(IF(E11&gt;=26,25+2*(E11-25),E11))</f>
        <v>8880</v>
      </c>
      <c r="I11" s="16">
        <f>IF(F11="D",0,H11*VLOOKUP(F11,$F$15:$G$17,2,0))</f>
        <v>0</v>
      </c>
      <c r="J11" s="16">
        <f>G11+H11+I11</f>
        <v>8960</v>
      </c>
      <c r="K11" s="16">
        <f>J11*(IF(J11&gt;=9000,VLOOKUP(J11,$I$15:$J$18,2,1),0.02))</f>
        <v>179.20000000000002</v>
      </c>
      <c r="L11" s="25">
        <f>ROUND(J11-K11,0)</f>
        <v>8781</v>
      </c>
    </row>
    <row r="12" spans="1:12" ht="14.4" thickTop="1" x14ac:dyDescent="0.25"/>
    <row r="13" spans="1:12" ht="15.6" x14ac:dyDescent="0.3">
      <c r="C13" s="2" t="s">
        <v>33</v>
      </c>
      <c r="D13" s="3"/>
      <c r="F13" s="2" t="s">
        <v>34</v>
      </c>
      <c r="G13" s="3"/>
      <c r="I13" s="2" t="s">
        <v>35</v>
      </c>
      <c r="J13" s="3"/>
    </row>
    <row r="14" spans="1:12" ht="15.6" x14ac:dyDescent="0.3">
      <c r="C14" s="4" t="s">
        <v>21</v>
      </c>
      <c r="D14" s="4" t="s">
        <v>15</v>
      </c>
      <c r="F14" s="4" t="s">
        <v>36</v>
      </c>
      <c r="G14" s="4" t="s">
        <v>30</v>
      </c>
      <c r="I14" s="4" t="s">
        <v>26</v>
      </c>
      <c r="J14" s="4" t="s">
        <v>27</v>
      </c>
    </row>
    <row r="15" spans="1:12" ht="15.6" x14ac:dyDescent="0.3">
      <c r="C15" s="5" t="s">
        <v>16</v>
      </c>
      <c r="D15" s="5">
        <v>150</v>
      </c>
      <c r="F15" s="5" t="s">
        <v>16</v>
      </c>
      <c r="G15" s="6">
        <v>0.3</v>
      </c>
      <c r="I15" s="7">
        <v>9000</v>
      </c>
      <c r="J15" s="8">
        <v>0.02</v>
      </c>
    </row>
    <row r="16" spans="1:12" ht="15.6" x14ac:dyDescent="0.3">
      <c r="C16" s="5" t="s">
        <v>17</v>
      </c>
      <c r="D16" s="5">
        <v>120</v>
      </c>
      <c r="F16" s="5" t="s">
        <v>17</v>
      </c>
      <c r="G16" s="6">
        <v>0.2</v>
      </c>
      <c r="I16" s="7">
        <v>10000</v>
      </c>
      <c r="J16" s="8">
        <v>0.04</v>
      </c>
    </row>
    <row r="17" spans="3:10" ht="15.6" x14ac:dyDescent="0.3">
      <c r="C17" s="5" t="s">
        <v>18</v>
      </c>
      <c r="D17" s="5">
        <v>110</v>
      </c>
      <c r="F17" s="5" t="s">
        <v>18</v>
      </c>
      <c r="G17" s="6">
        <v>0.1</v>
      </c>
      <c r="I17" s="7">
        <v>12000</v>
      </c>
      <c r="J17" s="8">
        <v>7.0000000000000007E-2</v>
      </c>
    </row>
    <row r="18" spans="3:10" ht="15.6" x14ac:dyDescent="0.3">
      <c r="C18" s="5" t="s">
        <v>19</v>
      </c>
      <c r="D18" s="5">
        <v>90</v>
      </c>
      <c r="I18" s="7">
        <v>14000</v>
      </c>
      <c r="J18" s="8">
        <v>0.09</v>
      </c>
    </row>
    <row r="19" spans="3:10" ht="15.6" x14ac:dyDescent="0.3">
      <c r="C19" s="5" t="s">
        <v>20</v>
      </c>
      <c r="D19" s="5">
        <v>80</v>
      </c>
    </row>
  </sheetData>
  <sortState xmlns:xlrd2="http://schemas.microsoft.com/office/spreadsheetml/2017/richdata2" ref="A1:L11">
    <sortCondition descending="1" ref="L4"/>
  </sortState>
  <mergeCells count="2">
    <mergeCell ref="A1:L1"/>
    <mergeCell ref="G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Loc Nguyen</cp:lastModifiedBy>
  <dcterms:created xsi:type="dcterms:W3CDTF">2009-04-26T16:57:01Z</dcterms:created>
  <dcterms:modified xsi:type="dcterms:W3CDTF">2020-11-26T09:16:02Z</dcterms:modified>
</cp:coreProperties>
</file>