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24"/>
  <workbookPr defaultThemeVersion="166925"/>
  <mc:AlternateContent xmlns:mc="http://schemas.openxmlformats.org/markup-compatibility/2006">
    <mc:Choice Requires="x15">
      <x15ac:absPath xmlns:x15ac="http://schemas.microsoft.com/office/spreadsheetml/2010/11/ac" url="D:\ĐỒ ÁN 2\"/>
    </mc:Choice>
  </mc:AlternateContent>
  <xr:revisionPtr revIDLastSave="0" documentId="13_ncr:1_{FF76F398-CCDA-4922-A6B4-8323CFFF860B}" xr6:coauthVersionLast="47" xr6:coauthVersionMax="47" xr10:uidLastSave="{00000000-0000-0000-0000-000000000000}"/>
  <bookViews>
    <workbookView xWindow="-108" yWindow="-108" windowWidth="23256" windowHeight="12456" activeTab="2" xr2:uid="{BE8F1F51-6E3D-49DF-AE69-640696AE9E96}"/>
  </bookViews>
  <sheets>
    <sheet name="Login" sheetId="1" r:id="rId1"/>
    <sheet name="TKSP" sheetId="2" r:id="rId2"/>
    <sheet name="Giỏ hàng" sheetId="4" r:id="rId3"/>
    <sheet name="Đăng ký" sheetId="8" r:id="rId4"/>
    <sheet name="Đặt hàng" sheetId="9" r:id="rId5"/>
    <sheet name="Quên mật khẩu"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40" i="1" l="1"/>
  <c r="A41" i="1"/>
  <c r="A42" i="1"/>
  <c r="A43" i="1"/>
  <c r="H27" i="8"/>
  <c r="G27" i="8"/>
  <c r="A27" i="8"/>
  <c r="H33" i="8"/>
  <c r="G33" i="8"/>
  <c r="A33" i="8"/>
  <c r="H32" i="8"/>
  <c r="G32" i="8"/>
  <c r="A32" i="8"/>
  <c r="H31" i="8"/>
  <c r="G31" i="8"/>
  <c r="A31" i="8"/>
  <c r="H34" i="9"/>
  <c r="H35" i="9"/>
  <c r="H28" i="9"/>
  <c r="H29" i="9"/>
  <c r="H30" i="9"/>
  <c r="H31" i="9"/>
  <c r="H32" i="9"/>
  <c r="H33" i="9"/>
  <c r="G34" i="9"/>
  <c r="G35" i="9"/>
  <c r="G28" i="9"/>
  <c r="G29" i="9"/>
  <c r="G30" i="9"/>
  <c r="G31" i="9"/>
  <c r="G32" i="9"/>
  <c r="G33" i="9"/>
  <c r="A39" i="9"/>
  <c r="G39" i="9"/>
  <c r="H39" i="9"/>
  <c r="A40" i="9"/>
  <c r="G40" i="9"/>
  <c r="H40" i="9"/>
  <c r="A31" i="9"/>
  <c r="A32" i="9"/>
  <c r="A35" i="9"/>
  <c r="A28" i="9"/>
  <c r="A29" i="9"/>
  <c r="A30" i="9"/>
  <c r="A33" i="9"/>
  <c r="A34" i="9"/>
  <c r="A13" i="9"/>
  <c r="H13" i="9"/>
  <c r="G13" i="9"/>
  <c r="H38" i="9"/>
  <c r="G38" i="9"/>
  <c r="A38" i="9"/>
  <c r="H36" i="9"/>
  <c r="G36" i="9"/>
  <c r="A36" i="9"/>
  <c r="H27" i="9"/>
  <c r="G27" i="9"/>
  <c r="A27" i="9"/>
  <c r="H26" i="9"/>
  <c r="G26" i="9"/>
  <c r="A26" i="9"/>
  <c r="H25" i="9"/>
  <c r="G25" i="9"/>
  <c r="A25" i="9"/>
  <c r="H24" i="9"/>
  <c r="G24" i="9"/>
  <c r="A24" i="9"/>
  <c r="H23" i="9"/>
  <c r="G23" i="9"/>
  <c r="A23" i="9"/>
  <c r="H22" i="9"/>
  <c r="G22" i="9"/>
  <c r="A22" i="9"/>
  <c r="H21" i="9"/>
  <c r="G21" i="9"/>
  <c r="A21" i="9"/>
  <c r="H20" i="9"/>
  <c r="G20" i="9"/>
  <c r="A20" i="9"/>
  <c r="H19" i="9"/>
  <c r="G19" i="9"/>
  <c r="A19" i="9"/>
  <c r="H18" i="9"/>
  <c r="G18" i="9"/>
  <c r="A18" i="9"/>
  <c r="H17" i="9"/>
  <c r="G17" i="9"/>
  <c r="A17" i="9"/>
  <c r="H15" i="9"/>
  <c r="G15" i="9"/>
  <c r="A15" i="9"/>
  <c r="H14" i="9"/>
  <c r="G14" i="9"/>
  <c r="A14" i="9"/>
  <c r="H12" i="9"/>
  <c r="G12" i="9"/>
  <c r="A12" i="9"/>
  <c r="H11" i="9"/>
  <c r="G11" i="9"/>
  <c r="A11" i="9"/>
  <c r="H10" i="9"/>
  <c r="G10" i="9"/>
  <c r="A10" i="9"/>
  <c r="D5" i="9"/>
  <c r="C5" i="9"/>
  <c r="B5" i="9"/>
  <c r="A5" i="9"/>
  <c r="A29" i="8"/>
  <c r="H17" i="8"/>
  <c r="G17" i="8"/>
  <c r="A17" i="8"/>
  <c r="A16" i="8"/>
  <c r="A15" i="8"/>
  <c r="A14" i="8"/>
  <c r="A13" i="8"/>
  <c r="A12" i="8"/>
  <c r="A11" i="8"/>
  <c r="A10" i="8"/>
  <c r="A26" i="8"/>
  <c r="H14" i="8"/>
  <c r="H15" i="8"/>
  <c r="G14" i="8"/>
  <c r="G15" i="8"/>
  <c r="A23" i="8"/>
  <c r="A24" i="8"/>
  <c r="H29" i="8"/>
  <c r="G29" i="8"/>
  <c r="H28" i="8"/>
  <c r="G28" i="8"/>
  <c r="H26" i="8"/>
  <c r="G26" i="8"/>
  <c r="H25" i="8"/>
  <c r="G25" i="8"/>
  <c r="H24" i="8"/>
  <c r="G24" i="8"/>
  <c r="H23" i="8"/>
  <c r="G23" i="8"/>
  <c r="H22" i="8"/>
  <c r="G22" i="8"/>
  <c r="H21" i="8"/>
  <c r="G21" i="8"/>
  <c r="H20" i="8"/>
  <c r="G20" i="8"/>
  <c r="H19" i="8"/>
  <c r="G19" i="8"/>
  <c r="A28" i="8"/>
  <c r="H16" i="8"/>
  <c r="G16" i="8"/>
  <c r="A25" i="8"/>
  <c r="H13" i="8"/>
  <c r="G13" i="8"/>
  <c r="A22" i="8"/>
  <c r="H12" i="8"/>
  <c r="G12" i="8"/>
  <c r="A21" i="8"/>
  <c r="H11" i="8"/>
  <c r="G11" i="8"/>
  <c r="A20" i="8"/>
  <c r="H10" i="8"/>
  <c r="G10" i="8"/>
  <c r="A19" i="8"/>
  <c r="D5" i="8"/>
  <c r="C5" i="8"/>
  <c r="B5" i="8"/>
  <c r="A5" i="8"/>
  <c r="H40" i="4"/>
  <c r="G40" i="4"/>
  <c r="A40" i="4"/>
  <c r="H39" i="4"/>
  <c r="G39" i="4"/>
  <c r="A39" i="4"/>
  <c r="H14" i="6"/>
  <c r="G14" i="6"/>
  <c r="A14" i="6"/>
  <c r="A36" i="1"/>
  <c r="G36" i="1"/>
  <c r="H36" i="1"/>
  <c r="H30" i="6"/>
  <c r="G30" i="6"/>
  <c r="A30" i="6"/>
  <c r="H31" i="6"/>
  <c r="G31" i="6"/>
  <c r="A31" i="6"/>
  <c r="H29" i="6"/>
  <c r="G29" i="6"/>
  <c r="A29" i="6"/>
  <c r="H27" i="6"/>
  <c r="G27" i="6"/>
  <c r="A27" i="6"/>
  <c r="H26" i="6"/>
  <c r="G26" i="6"/>
  <c r="A26" i="6"/>
  <c r="H25" i="6"/>
  <c r="G25" i="6"/>
  <c r="A25" i="6"/>
  <c r="H24" i="6"/>
  <c r="G24" i="6"/>
  <c r="A24" i="6"/>
  <c r="H23" i="6"/>
  <c r="G23" i="6"/>
  <c r="A23" i="6"/>
  <c r="H22" i="6"/>
  <c r="G22" i="6"/>
  <c r="A22" i="6"/>
  <c r="H21" i="6"/>
  <c r="G21" i="6"/>
  <c r="A21" i="6"/>
  <c r="H20" i="6"/>
  <c r="G20" i="6"/>
  <c r="A20" i="6"/>
  <c r="H19" i="6"/>
  <c r="G19" i="6"/>
  <c r="A19" i="6"/>
  <c r="H18" i="6"/>
  <c r="G18" i="6"/>
  <c r="A18" i="6"/>
  <c r="H16" i="6"/>
  <c r="G16" i="6"/>
  <c r="A16" i="6"/>
  <c r="H15" i="6"/>
  <c r="G15" i="6"/>
  <c r="A15" i="6"/>
  <c r="H13" i="6"/>
  <c r="G13" i="6"/>
  <c r="A13" i="6"/>
  <c r="H12" i="6"/>
  <c r="G12" i="6"/>
  <c r="A12" i="6"/>
  <c r="H11" i="6"/>
  <c r="G11" i="6"/>
  <c r="A11" i="6"/>
  <c r="H10" i="6"/>
  <c r="G10" i="6"/>
  <c r="A10" i="6"/>
  <c r="D5" i="6"/>
  <c r="C5" i="6"/>
  <c r="B5" i="6"/>
  <c r="A5" i="6"/>
  <c r="A37" i="4"/>
  <c r="G37" i="4"/>
  <c r="H37" i="4"/>
  <c r="A33" i="4"/>
  <c r="A34" i="4"/>
  <c r="A35" i="4"/>
  <c r="A36" i="4"/>
  <c r="H33" i="4"/>
  <c r="H34" i="4"/>
  <c r="H35" i="4"/>
  <c r="H36" i="4"/>
  <c r="G33" i="4"/>
  <c r="G34" i="4"/>
  <c r="G35" i="4"/>
  <c r="G36" i="4"/>
  <c r="A17" i="4"/>
  <c r="H17" i="4"/>
  <c r="H18" i="4"/>
  <c r="G17" i="4"/>
  <c r="G18" i="4"/>
  <c r="A11" i="4"/>
  <c r="A12" i="4"/>
  <c r="A13" i="4"/>
  <c r="A14" i="4"/>
  <c r="A15" i="4"/>
  <c r="A16" i="4"/>
  <c r="A18" i="4"/>
  <c r="A19" i="4"/>
  <c r="H32" i="4"/>
  <c r="G32" i="4"/>
  <c r="A32" i="4"/>
  <c r="H30" i="4"/>
  <c r="G30" i="4"/>
  <c r="A30" i="4"/>
  <c r="H29" i="4"/>
  <c r="G29" i="4"/>
  <c r="A29" i="4"/>
  <c r="H28" i="4"/>
  <c r="G28" i="4"/>
  <c r="A28" i="4"/>
  <c r="H27" i="4"/>
  <c r="G27" i="4"/>
  <c r="A27" i="4"/>
  <c r="H26" i="4"/>
  <c r="G26" i="4"/>
  <c r="A26" i="4"/>
  <c r="H25" i="4"/>
  <c r="G25" i="4"/>
  <c r="A25" i="4"/>
  <c r="H24" i="4"/>
  <c r="G24" i="4"/>
  <c r="A24" i="4"/>
  <c r="H23" i="4"/>
  <c r="G23" i="4"/>
  <c r="A23" i="4"/>
  <c r="H22" i="4"/>
  <c r="G22" i="4"/>
  <c r="A22" i="4"/>
  <c r="H21" i="4"/>
  <c r="G21" i="4"/>
  <c r="A21" i="4"/>
  <c r="H19" i="4"/>
  <c r="G19" i="4"/>
  <c r="H16" i="4"/>
  <c r="G16" i="4"/>
  <c r="H15" i="4"/>
  <c r="G15" i="4"/>
  <c r="H14" i="4"/>
  <c r="G14" i="4"/>
  <c r="H13" i="4"/>
  <c r="G13" i="4"/>
  <c r="H12" i="4"/>
  <c r="G12" i="4"/>
  <c r="H11" i="4"/>
  <c r="G11" i="4"/>
  <c r="H10" i="4"/>
  <c r="G10" i="4"/>
  <c r="A10" i="4"/>
  <c r="D5" i="4"/>
  <c r="C5" i="4"/>
  <c r="B5" i="4"/>
  <c r="A5" i="4"/>
  <c r="H11" i="2"/>
  <c r="H12" i="2"/>
  <c r="H13" i="2"/>
  <c r="H14" i="2"/>
  <c r="H15" i="2"/>
  <c r="G13" i="2"/>
  <c r="A13" i="2"/>
  <c r="G14" i="2"/>
  <c r="G11" i="2"/>
  <c r="G12" i="2"/>
  <c r="A11" i="2"/>
  <c r="A12" i="2"/>
  <c r="A14" i="2"/>
  <c r="H32" i="2"/>
  <c r="G32" i="2"/>
  <c r="A32" i="2"/>
  <c r="H30" i="2"/>
  <c r="G30" i="2"/>
  <c r="A30" i="2"/>
  <c r="H29" i="2"/>
  <c r="G29" i="2"/>
  <c r="A29" i="2"/>
  <c r="H28" i="2"/>
  <c r="G28" i="2"/>
  <c r="A28" i="2"/>
  <c r="H27" i="2"/>
  <c r="G27" i="2"/>
  <c r="A27" i="2"/>
  <c r="H26" i="2"/>
  <c r="G26" i="2"/>
  <c r="A26" i="2"/>
  <c r="H25" i="2"/>
  <c r="G25" i="2"/>
  <c r="A25" i="2"/>
  <c r="H24" i="2"/>
  <c r="G24" i="2"/>
  <c r="A24" i="2"/>
  <c r="H23" i="2"/>
  <c r="G23" i="2"/>
  <c r="A23" i="2"/>
  <c r="H22" i="2"/>
  <c r="G22" i="2"/>
  <c r="A22" i="2"/>
  <c r="H21" i="2"/>
  <c r="G21" i="2"/>
  <c r="A21" i="2"/>
  <c r="H20" i="2"/>
  <c r="G20" i="2"/>
  <c r="A20" i="2"/>
  <c r="H19" i="2"/>
  <c r="G19" i="2"/>
  <c r="A19" i="2"/>
  <c r="H17" i="2"/>
  <c r="G17" i="2"/>
  <c r="A17" i="2"/>
  <c r="H16" i="2"/>
  <c r="G16" i="2"/>
  <c r="A16" i="2"/>
  <c r="G15" i="2"/>
  <c r="A15" i="2"/>
  <c r="H10" i="2"/>
  <c r="G10" i="2"/>
  <c r="A10" i="2"/>
  <c r="D5" i="2"/>
  <c r="C5" i="2"/>
  <c r="B5" i="2"/>
  <c r="A5" i="2"/>
  <c r="H44" i="1"/>
  <c r="G44" i="1"/>
  <c r="A44" i="1"/>
  <c r="H43" i="1"/>
  <c r="G43" i="1"/>
  <c r="H42" i="1"/>
  <c r="G42" i="1"/>
  <c r="H41" i="1"/>
  <c r="G41" i="1"/>
  <c r="H40" i="1"/>
  <c r="G40" i="1"/>
  <c r="H39" i="1"/>
  <c r="G39" i="1"/>
  <c r="A39" i="1"/>
  <c r="A20" i="1"/>
  <c r="H20" i="1"/>
  <c r="G20" i="1"/>
  <c r="H19" i="1"/>
  <c r="G19" i="1"/>
  <c r="A19" i="1"/>
  <c r="H31" i="1"/>
  <c r="H32" i="1"/>
  <c r="H33" i="1"/>
  <c r="H34" i="1"/>
  <c r="H35" i="1"/>
  <c r="H37" i="1"/>
  <c r="G31" i="1"/>
  <c r="G32" i="1"/>
  <c r="G33" i="1"/>
  <c r="G34" i="1"/>
  <c r="G35" i="1"/>
  <c r="G37" i="1"/>
  <c r="A31" i="1"/>
  <c r="A32" i="1"/>
  <c r="A33" i="1"/>
  <c r="A34" i="1"/>
  <c r="A35" i="1"/>
  <c r="A37" i="1"/>
  <c r="A23" i="1"/>
  <c r="A21" i="1"/>
  <c r="H30" i="1"/>
  <c r="G30" i="1"/>
  <c r="A30" i="1"/>
  <c r="H29" i="1"/>
  <c r="G29" i="1"/>
  <c r="A29" i="1"/>
  <c r="H28" i="1"/>
  <c r="G28" i="1"/>
  <c r="A28" i="1"/>
  <c r="H27" i="1"/>
  <c r="G27" i="1"/>
  <c r="A27" i="1"/>
  <c r="H26" i="1"/>
  <c r="G26" i="1"/>
  <c r="A26" i="1"/>
  <c r="H25" i="1"/>
  <c r="G25" i="1"/>
  <c r="A25" i="1"/>
  <c r="H24" i="1"/>
  <c r="G24" i="1"/>
  <c r="A24" i="1"/>
  <c r="H23" i="1"/>
  <c r="G23" i="1"/>
  <c r="H21" i="1"/>
  <c r="G21" i="1"/>
  <c r="H16" i="1"/>
  <c r="H17" i="1"/>
  <c r="H18" i="1"/>
  <c r="G16" i="1"/>
  <c r="G17" i="1"/>
  <c r="G18" i="1"/>
  <c r="A16" i="1"/>
  <c r="A17" i="1"/>
  <c r="A18" i="1"/>
  <c r="A15" i="1"/>
  <c r="H15" i="1"/>
  <c r="G15" i="1"/>
  <c r="A14" i="1"/>
  <c r="A11" i="1"/>
  <c r="A12" i="1"/>
  <c r="A13" i="1"/>
  <c r="H14" i="1"/>
  <c r="G14" i="1"/>
  <c r="H13" i="1"/>
  <c r="G13" i="1"/>
  <c r="H12" i="1"/>
  <c r="G12" i="1"/>
  <c r="H11" i="1"/>
  <c r="G11" i="1"/>
  <c r="H10" i="1"/>
  <c r="G10" i="1"/>
  <c r="A10" i="1"/>
  <c r="D5" i="1"/>
  <c r="C5" i="1"/>
  <c r="B5" i="1"/>
  <c r="A5" i="1"/>
  <c r="E5" i="9" l="1"/>
  <c r="E5" i="8"/>
  <c r="E5" i="6"/>
  <c r="E5" i="4"/>
  <c r="E5" i="2"/>
  <c r="E5" i="1"/>
</calcChain>
</file>

<file path=xl/sharedStrings.xml><?xml version="1.0" encoding="utf-8"?>
<sst xmlns="http://schemas.openxmlformats.org/spreadsheetml/2006/main" count="1062" uniqueCount="463">
  <si>
    <t>ID</t>
  </si>
  <si>
    <t>Test Case Description</t>
  </si>
  <si>
    <t>Pre-condition</t>
  </si>
  <si>
    <t>Test Case Procedure</t>
  </si>
  <si>
    <t>Expected Output</t>
  </si>
  <si>
    <t>Result</t>
  </si>
  <si>
    <t>Test date</t>
  </si>
  <si>
    <t>Tester</t>
  </si>
  <si>
    <t>Note</t>
  </si>
  <si>
    <t>Login</t>
  </si>
  <si>
    <t>Pass</t>
  </si>
  <si>
    <t>Fail</t>
  </si>
  <si>
    <t>Item Test</t>
  </si>
  <si>
    <t>Test requirement</t>
  </si>
  <si>
    <t xml:space="preserve">Ensure that all features listed below work properly without any errors when using the below browsers.
- Edge in latest version 
- Google Chrome in latest version </t>
  </si>
  <si>
    <t>Dương Thị Thuỳ</t>
  </si>
  <si>
    <t>NT</t>
  </si>
  <si>
    <t>N/A</t>
  </si>
  <si>
    <t>Number of Test cases</t>
  </si>
  <si>
    <t>%</t>
  </si>
  <si>
    <t>Kiểm thử giao diện</t>
  </si>
  <si>
    <t>Người dùng truy cập vào giao diện trang đăng nhập</t>
  </si>
  <si>
    <t>Kiểm tra tiêu đề của màn hình</t>
  </si>
  <si>
    <t>1. Quan sát tiêu đề ở đầu màn hình.</t>
  </si>
  <si>
    <t xml:space="preserve">Tiêu đề hiển thị "ĐĂNG NHẬP" với font chữ là 17,234px Oswald.	</t>
  </si>
  <si>
    <t>Kiểm tra nhãn (label) của các trường nhập liệu</t>
  </si>
  <si>
    <t>1. Kiểm tra các nhãn "Email" và "Password".</t>
  </si>
  <si>
    <t>Các nhãn hiển thị đúng tên trường, có ký hiệu dấu (*) với font chữ đồng nhất.</t>
  </si>
  <si>
    <t>Kiểm tra định dạng các trường nhập liệu</t>
  </si>
  <si>
    <t>1. Quan sát kích thước và bố trí các trường nhập liệu.</t>
  </si>
  <si>
    <t>Các trường nhập liệu có kích thước đồng đều là 527,67x55 , dữ liệu nhập được nhập căn padding là 20px và chính giữa.</t>
  </si>
  <si>
    <t>Kiểm tra nút "Đăng nhập"</t>
  </si>
  <si>
    <t>1. Quan sát vị trí và kích thước nút "Đăng nhập".</t>
  </si>
  <si>
    <t>Nút "Đăng nhập" hiển thị rõ ràng, dễ nhấn, có màu sắc nổi bật (đen).</t>
  </si>
  <si>
    <t>Kiểm tra liên kết "Quên mật khẩu?"</t>
  </si>
  <si>
    <t>1. Quan sát vị trí và nội dung liên kết "Quên mật khẩu?".</t>
  </si>
  <si>
    <t>Liên kết hiển thị rõ ràng, đúng nội dung và căn chỉnh đúng vị trí.</t>
  </si>
  <si>
    <t>Kiểm tra liên kết "Đăng ký"</t>
  </si>
  <si>
    <t>1. Quan sát vị trí và nội dung liên kết "Đăng ký".</t>
  </si>
  <si>
    <t>Kiểm tra bố cục tổng thể của màn hình</t>
  </si>
  <si>
    <t>1.Quan sát toàn bộ bố cục của trang</t>
  </si>
  <si>
    <t>Các thành phần được căn lề trái, dãn cách đều.</t>
  </si>
  <si>
    <t>Kiểm tra lỗi chính tả, ngữ pháp</t>
  </si>
  <si>
    <t>1. Đọc toàn bộ nội dung trên trang giao diện.</t>
  </si>
  <si>
    <t>Không có lỗi chính tả, ngữ pháp.</t>
  </si>
  <si>
    <t>Con trỏ di chuyển lần lượt từ trên xuống dưới theo thứ tự:
Trường "Email".
Trường "Password".
Nút "Đăng nhập".
Liên kết "Quên mật khẩu?".
Liên kết "hoặc Đăng ký".</t>
  </si>
  <si>
    <t>Kiểm tra giao diện màn hình khi phóng to thu nhỏ</t>
  </si>
  <si>
    <t xml:space="preserve"> Kiểm tra thứ tự di chuyển con trỏ trên màn hình khi nhấn phím Tab</t>
  </si>
  <si>
    <t>Nhấn tổ hợp phím Ctrl + để phóng to màn hình.
Nhấn tổ hợp phím Ctrl - để thu nhỏ màn hình.</t>
  </si>
  <si>
    <t>Giao diện phóng to, thu nhỏ mà không vỡ; các thành phần giữ bố cục chuẩn, không chồng lấn</t>
  </si>
  <si>
    <t>Kiểm thử chức năng đăng nhập</t>
  </si>
  <si>
    <t>Đăng nhập thành công với thông tin hợp lệ</t>
  </si>
  <si>
    <t>Email và mật khẩu hợp lệ</t>
  </si>
  <si>
    <t>Đăng nhập thất bại với email sai định dạng</t>
  </si>
  <si>
    <t>Email không đúng định dạng</t>
  </si>
  <si>
    <t>Hiển thị lỗi "Email không hợp lệ".</t>
  </si>
  <si>
    <t>Đăng nhập thất bại với mật khẩu sai</t>
  </si>
  <si>
    <t>Email hợp lệ</t>
  </si>
  <si>
    <t>Hiển thị lỗi "Mật khẩu không đúng".</t>
  </si>
  <si>
    <t>Đăng nhập thất bại khi bỏ trống email</t>
  </si>
  <si>
    <t>Mật khẩu hợp lệ</t>
  </si>
  <si>
    <t>Hiển thị lỗi "Vui lòng nhập email".</t>
  </si>
  <si>
    <t>Đăng nhập thất bại khi bỏ trống mật khẩu</t>
  </si>
  <si>
    <t>Hiển thị lỗi "Vui lòng nhập mật khẩu".</t>
  </si>
  <si>
    <t>Đăng nhập thất bại khi bỏ trống cả email và mật khẩu</t>
  </si>
  <si>
    <t>Không có thông tin nhập liệu</t>
  </si>
  <si>
    <t>Hiển thị lỗi "Vui lòng nhập email và mật khẩu".</t>
  </si>
  <si>
    <t>Đăng nhập thất bại với email không tồn tại</t>
  </si>
  <si>
    <t>Email không có trong hệ thống</t>
  </si>
  <si>
    <t>Hiển thị lỗi "Email không tồn tại".</t>
  </si>
  <si>
    <t>Đăng nhập thất bại với mật khẩu chỉ chứa khoảng trắng</t>
  </si>
  <si>
    <t>Hiển thị lỗi "Mật khẩu không hợp lệ".</t>
  </si>
  <si>
    <t>Đăng nhập thất bại với email vượt quá ký tự cho phép</t>
  </si>
  <si>
    <t>Hiển thị lỗi "Email quá dài".</t>
  </si>
  <si>
    <t>Đăng nhập thất bại khi nhập email chứa khoảng trắng đầu/cuối</t>
  </si>
  <si>
    <t>Email hợp lệ sau xử lý</t>
  </si>
  <si>
    <t>Hệ thống tự động loại bỏ khoảng trắng và xử lý email hợp lệ.</t>
  </si>
  <si>
    <t>Đăng nhập thất bại với email viết hoa</t>
  </si>
  <si>
    <t>Đăng nhập thất bại với email bị thay đổi</t>
  </si>
  <si>
    <t>1. Nhập email hợp lệ.
2. Nhập mật khẩu hợp lệ.
3. Nhấn nút "Đăng nhập".</t>
  </si>
  <si>
    <t>Hệ thống chuyển sang màn hình trang chủ.</t>
  </si>
  <si>
    <t>1. Nhập email sai định dạng.
2. Nhập mật khẩu hợp lệ.
3. Nhấn nút "Đăng nhập".</t>
  </si>
  <si>
    <t>1. Nhập email hợp lệ.
2. Nhập mật khẩu sai.
3. Nhấn nút "Đăng nhập".</t>
  </si>
  <si>
    <t>1. Để trống trường email.
2. Nhập mật khẩu hợp lệ.
3. Nhấn nút "Đăng nhập".</t>
  </si>
  <si>
    <t>1. Nhập email hợp lệ.
2. Để trống mật khẩu.
3. Nhấn nút "Đăng nhập".</t>
  </si>
  <si>
    <t>1. Để trống cả email và mật khẩu.
2. Nhấn nút "Đăng nhập".</t>
  </si>
  <si>
    <t>1. Nhập email không tồn tại.
2. Nhập mật khẩu hợp lệ.
3. Nhấn nút "Đăng nhập".</t>
  </si>
  <si>
    <t>1. Nhập email hợp lệ.
2. Nhập mật khẩu toàn khoảng trắng.
3. Nhấn nút "Đăng nhập".</t>
  </si>
  <si>
    <t>1. Nhập email có khoảng trắng đầu/cuối.
2. Nhập mật khẩu hợp lệ.
3. Nhấn nút "Đăng nhập".</t>
  </si>
  <si>
    <t>1. Nhập email đã bị thay đổi trên hệ thống.
2. Nhập mật khẩu hợp lệ.
3. Nhấn nút "Đăng nhập".</t>
  </si>
  <si>
    <t>Đăng nhập thất bại với mật khẩu dưới 6 ký tự</t>
  </si>
  <si>
    <t>1. Nhập email hợp lệ.
2. Nhập mật khẩu dưới 6 ký tự(vd: "12345").
3. Nhấn nút "Đăng nhập".</t>
  </si>
  <si>
    <t>Hiển thị lỗi "Mật khẩu phải chưa đủ 6 ký tự".</t>
  </si>
  <si>
    <t>1. Nhập email trên 255 ký tự.
2. Nhập mật khẩu hợp lệ.
3. Nhấn nút "Đăng nhập".</t>
  </si>
  <si>
    <t>1. Nhập email với ký tự viết hoa (ví dụ: DUONGTHUY@GMAIL.COM).
2. Nhập mật khẩu hợp lệ.
3. Nhấn nút "Đăng nhập".</t>
  </si>
  <si>
    <t>1. Nhập email hợp lệ.
2. Nhập mật khẩu chứa ký tự đặc biệt không hợp lệ (vd: duongthuy/#@gmail.com").
3. Nhấn nút "Đăng nhập".</t>
  </si>
  <si>
    <t>Hiển thị mật khẩu lỗi không hợp lệ.</t>
  </si>
  <si>
    <t>1.Nhấn Tab liên tục từ đầu màn hình.</t>
  </si>
  <si>
    <t>Màu sắc background thay đổi từ #ededed(xám nhạt) sang #fff(màu trắng)</t>
  </si>
  <si>
    <t>Kiểm tra màu sắc background khi click trường "Mật khẩu" và "Email"</t>
  </si>
  <si>
    <t>1.Click vào ô mật khẩu và email
2.Quan sát màu sắc background</t>
  </si>
  <si>
    <t>Kiểm tra hiệu ứng chuyển động khi di chuột vào nút "Đăng nhập"</t>
  </si>
  <si>
    <t>1.Di chuyển vào nút đăng nhập
2. Quan sát thay đổi</t>
  </si>
  <si>
    <t xml:space="preserve">Nút đăng nhập chuyển màu từ trái qua phải từ #000(màu đen) sang #fff(màu trắng) </t>
  </si>
  <si>
    <t>Kiểm thử hiệu suất</t>
  </si>
  <si>
    <t>Hệ thống đang hoạt động bình thường</t>
  </si>
  <si>
    <t>Kiểm tra khả năng chịu tải với 100 người dùng đăng nhập đồng thời</t>
  </si>
  <si>
    <t>1. Mô phỏng 1000 người dùng đăng nhập đồng thời vào hệ thống.
2. Quan sát tốc độ phản hồi của hệ thống.</t>
  </si>
  <si>
    <t>Kiểm tra khả năng phục hồi khi ngắt kết nối và khôi phục lại kết nối đăng nhập</t>
  </si>
  <si>
    <t>1. Mô phỏng ngắt kết nối mạng trong khi đăng nhập.
2. Khôi phục kết nối và kiểm tra khả năng tiếp tục đăng nhập.</t>
  </si>
  <si>
    <t>Hệ thống khôi phục và cho phép người dùng đăng nhập lại bình thường.</t>
  </si>
  <si>
    <t>Kiểm tra thời gian phản hồi khi đăng nhập với dữ liệu đầu vào lớn</t>
  </si>
  <si>
    <t>1. Nhập email và mật khẩu dài ( 255 ký tự).
2. Nhấn nút "Đăng nhập".</t>
  </si>
  <si>
    <t>Kiểm tra tải khi đăng nhập liên tục trong 1 giờ</t>
  </si>
  <si>
    <t>1. Mô phỏng người dùng đăng nhập liên tục trong 1 giờ.
2. Đo tốc độ phản hồi và kiểm tra sự cố (nếu có).</t>
  </si>
  <si>
    <t>Kiểm tra thời gian phản hồi khi đăng nhập với nhiều tài khoản người dùng</t>
  </si>
  <si>
    <t>1. Mô phỏng 50 người dùng đăng nhập đồng thời với các thông tin khác nhau.
2. Đo thời gian phản hồi của hệ thống.</t>
  </si>
  <si>
    <t>Kiểm tra phản hồi hệ thống khi tải lại trang đăng nhập sau mỗi 5 giây trong 30 phút</t>
  </si>
  <si>
    <t>1. Tải lại trang đăng nhập sau mỗi 5 giây liên tục trong 30 phút.
2. Đo thời gian phản hồi và kiểm tra sự ổn định của hệ thống.</t>
  </si>
  <si>
    <t>Search</t>
  </si>
  <si>
    <t>Kiểm tra tiêu đề của màn hình tìm kiếm</t>
  </si>
  <si>
    <t>Người dùng truy cập vào giao diện tìm kiếm</t>
  </si>
  <si>
    <t>Tiêu đề hiển thị "TÌM KIẾM SẢN PHẨM" với font chữ là 17px Oswald.</t>
  </si>
  <si>
    <t>Kiểm thử chức năng tìm kiếm</t>
  </si>
  <si>
    <t>Kiểm tra thanh tìm kiếm</t>
  </si>
  <si>
    <t>1.Quan sát thanh tìm kiếm với placeholder "TÌM KIẾM SẢN PHẨM"</t>
  </si>
  <si>
    <t xml:space="preserve">Thanh tìm kiếm hiển thị đúng với placeholder là "TÌM KIẾM SẢN PHẨM".	</t>
  </si>
  <si>
    <t>Kiểm tra hiệu ứng chuyển động khi di chuyển vào nút "X"</t>
  </si>
  <si>
    <t>1.Di chuột vào nút "X"
2.Quan sát thay đổi</t>
  </si>
  <si>
    <t xml:space="preserve">Chữ X được zoom to lên </t>
  </si>
  <si>
    <t>1.Nhập từ tìm kiếm</t>
  </si>
  <si>
    <t>Kiểm tra placeholder "TÌM KIẾM SẢN PHẨM" khi nhập tìm kiếm</t>
  </si>
  <si>
    <t>Placeholder biến mất khi nhập</t>
  </si>
  <si>
    <t>Kiểm tra độ rộng và chiều cao của thanh tìm kiếm</t>
  </si>
  <si>
    <t>Quan sát kích thước thanh tìm kiếm</t>
  </si>
  <si>
    <t>Thanh tìm kiếm có kích thước hợp lý, chiều rộng 100% và chiều cao khoảng 55px.</t>
  </si>
  <si>
    <t>Tìm kiếm sản phẩm thành công với từ khóa hợp lệ</t>
  </si>
  <si>
    <t>1. Nhập từ khoá hợp lệ "ALLYSON ATHLETE JERSEY".</t>
  </si>
  <si>
    <t>Hiển thị danh sách sản phẩm có tên từ khoá</t>
  </si>
  <si>
    <t>Tìm kiếm với từ khoá để trống</t>
  </si>
  <si>
    <t>1. Để trống không nhập gì
2. Nhấn tìm kiếm</t>
  </si>
  <si>
    <t>Hiển thị lỗi "Vui lòng điền vào trường này".</t>
  </si>
  <si>
    <t>Tìm kiếm với từ khoá viết thường</t>
  </si>
  <si>
    <t>1. Nhập từ khoá "allyson athlete jersey"
2. Nhấn tìm kiếm</t>
  </si>
  <si>
    <t>Hệ thống vẫn hiển thị danh sách với tên từ khoá.</t>
  </si>
  <si>
    <t>Tìm kiếm theo mã sản phẩm</t>
  </si>
  <si>
    <t>Hệ thống không hiển thị danh sách nào với mã sản phẩm.</t>
  </si>
  <si>
    <t>1. Nhập mã sản phẩm "HSVH0001"
2.Nhấn tìm kiếm</t>
  </si>
  <si>
    <t>Tìm kiếm với từ khoa chứa ký tự đặc biệt</t>
  </si>
  <si>
    <t>1. Nhập từ khoá "Ad@#"
2. Nhấn tìm kiếm</t>
  </si>
  <si>
    <t>Hệ thống không hiển thị danh sách sản phẩm nào cả.</t>
  </si>
  <si>
    <t>1. Nhập từ khoá "abc"
2. Nhấn nút tìm kiếm</t>
  </si>
  <si>
    <t>Hiển thị lỗi "Không tìm thấy nội dung bạn yêu cầu"</t>
  </si>
  <si>
    <t>Tìm kiếm với từ khóa chứa khoảng trắng ở đầu/cuối</t>
  </si>
  <si>
    <t>1. Nhập từ khoá với khoảng trắng đầu/cuối " HADES SAIGON VITAL HOODIE "
2. Nhấn tìm kiếm</t>
  </si>
  <si>
    <t>Hệ thống loại bỏ khoảng trắng và tìm kiếm kết quả chính xác.</t>
  </si>
  <si>
    <t>Tìm kiếm với từ khoá một phần</t>
  </si>
  <si>
    <t>1. Nhập một phần của từ khoá "HA"
2. Nhấn tìm kiếm</t>
  </si>
  <si>
    <t>Hệ thống hiển thị danh sách các sản phẩm có tên một phần "HA".</t>
  </si>
  <si>
    <t>Tìm kiếm từ khoá là số</t>
  </si>
  <si>
    <t xml:space="preserve">1. Nhập từ khoá chứa số "123"
</t>
  </si>
  <si>
    <t>Hiển thị lỗi "Không tìm thấy nội dung bạn yêu cầu".</t>
  </si>
  <si>
    <t>Tìm kiếm với từ khoá trùng lặp</t>
  </si>
  <si>
    <t>1. Nhập từ khoá trùng lặp "HADES SAIGON VITAL HOODIE HADES SAIGON VITAL HOODIE"
2. Nhấn tìm kiếm</t>
  </si>
  <si>
    <t>Hệ thống hiển thị danh sách đúng kết quả.</t>
  </si>
  <si>
    <t>Tìm kiếm với từ khoá tiếng việt</t>
  </si>
  <si>
    <t>1. Nhập từ khoá chứa tiếng việt "áo"
2. Nhấn tìm kiếm</t>
  </si>
  <si>
    <t>Hiển thị lỗi "Không tìm thấy kết quả bạn yêu cầu".</t>
  </si>
  <si>
    <t>Tìm kiếm với nhiều từ khoá</t>
  </si>
  <si>
    <t>1. Nhập nhiều từ khoá "HADES SAIGON VITAL HOODIE HADES SCATTER POLO"
2. Nhấn tìm kiếm</t>
  </si>
  <si>
    <t>Kiểm thử thời gian tìm kiếm sản phẩm với danh sách lớn</t>
  </si>
  <si>
    <t>Hệ thống có nhiều sản phẩm trong cơ sở dữ liệu</t>
  </si>
  <si>
    <t>1. Nhập từ khoá "HADES SCATTER POLO"
2. Nhấn tìm kiếm</t>
  </si>
  <si>
    <t>Hệ thống hiển thị kết quả chưa tới 2s.</t>
  </si>
  <si>
    <t>GH</t>
  </si>
  <si>
    <t>Kiểm tra hiển thị danh sách sản phẩm</t>
  </si>
  <si>
    <t>Người dùng truy cập vào giao diện giỏ hàng</t>
  </si>
  <si>
    <t>1. Quan sát các sản phẩm trong giỏ hàng</t>
  </si>
  <si>
    <t>Tên sản phẩm được hiển thị đúng với giá bán, hình ảnh, size, số lượng và tổng tiền.</t>
  </si>
  <si>
    <t>Kiểm tra layout hiển thị của từng sản phẩm</t>
  </si>
  <si>
    <t>Mỗi sản phẩm được hiển thị với layout là 750x99.08, hình ảnh (57.5x71.88) được căn bên trái và thông tin sản phẩm căn bên phải.</t>
  </si>
  <si>
    <t>Kiểm tra bố cục nút “+” và “-”</t>
  </si>
  <si>
    <t>1.Quan sát 2 nút "+" và "-"</t>
  </si>
  <si>
    <t>Hai nút được thiết kế có layout giống nhau là 25x25, fontsize 14px, màu #000000 (màu đen).</t>
  </si>
  <si>
    <t>Kiểm tra bố cục nút xoá</t>
  </si>
  <si>
    <t>1. Quan sát nút xoá</t>
  </si>
  <si>
    <t>Nút xoá có layout là ảnh 16x16, màu #272727 (xám nhạt), fontsize 15px.</t>
  </si>
  <si>
    <t>Kiểm tra thông tin đơn hàng</t>
  </si>
  <si>
    <t>1.Quan sát phần thông tin đơn hàng</t>
  </si>
  <si>
    <t>Hiển thị đúng tổng tiền, nút thanh toán được thiết kế rõ ràng với nền đen chữ trắng dễ nhìn thấy.</t>
  </si>
  <si>
    <t>Kiểm tra màu sắc và font chữ toàn giao diện</t>
  </si>
  <si>
    <t>Các thành phần đều có màu chủ đạo là đen nền trắng dễ nhìn, font chữ tuỳ vào từng phần chủ yếu là 13px và 14px, in đậm những thông tin cần làm nổi bật.</t>
  </si>
  <si>
    <t>Kiểm tra hiển thị tổng tiền</t>
  </si>
  <si>
    <t>1. Quan sát tổng tiền của từng sản phẩm</t>
  </si>
  <si>
    <t>Hiển thị đúng giá tiền của sản phẩm.</t>
  </si>
  <si>
    <t>Kiểm tra liên kết tiếp tục mua hàng</t>
  </si>
  <si>
    <t xml:space="preserve">1. Quan sát liên kết "Tiếp tục mua hàng" </t>
  </si>
  <si>
    <t>Hiển thị với màu xám nhạt, fontsize 14px không hiển thị nổi bật dễ nhìn.</t>
  </si>
  <si>
    <t>Kiểm thử chức năng sửa số lượng trong giỏ hàng</t>
  </si>
  <si>
    <t>Sửa số lượng sản phẩm bằng cách tăng 1 đơn vị</t>
  </si>
  <si>
    <t>1. Nhấp vào nút “+” để tăng số lượng sản phẩm lên 1</t>
  </si>
  <si>
    <t>Số lượng sản phẩm tăng lên 1 và tổng tiền cập nhật chính xác.</t>
  </si>
  <si>
    <t>Sửa số lượng sản phẩm bằng cách giảm 1 đơn vị</t>
  </si>
  <si>
    <t>1. Nhấp vào nút “-” để giảm số lượng sản phẩm đi 1</t>
  </si>
  <si>
    <t>Số lượng sản phẩm giảm đi 1 và tổng tiền cập nhật chính xác.</t>
  </si>
  <si>
    <t>Sửa số lượng sản phẩm về 0</t>
  </si>
  <si>
    <t>1. Ghi số lượng sản phẩm là 0 
2. Nhấn enter</t>
  </si>
  <si>
    <t>Hệ thống tự động xoá sản phẩm khỏi giỏ hàng.</t>
  </si>
  <si>
    <t>Nhập số lượng sản phẩm trực tiếp</t>
  </si>
  <si>
    <t>1. Nhập số lượng "5"
2.Nhấn enter</t>
  </si>
  <si>
    <t>Số lượng sản phẩm thay đổi theo số đã nhập và tổng tiền cập nhật chính xác.</t>
  </si>
  <si>
    <t>Sửa số lượng sản phẩm bằng cách nhập số âm</t>
  </si>
  <si>
    <t>1. Nhập sô âm "-5"
2. Nhấn enter</t>
  </si>
  <si>
    <t>Hệ thống vẫn giữ nguyên số lượng cũ.</t>
  </si>
  <si>
    <t>Sửa số lượng sản phẩm vượt quá số lượng tồn kho</t>
  </si>
  <si>
    <t>1. Nhập số lượng lớn "1000"
2. Nhấn enter</t>
  </si>
  <si>
    <t>Hệ thống vẫn thị số lượng là 1000 và tổng tiền của 1000 sản phẩm</t>
  </si>
  <si>
    <t>Sửa số lượng sản phẩm bằng ký tự không hợp lệ (chữ cái hoặc ký tự đặc biệt)</t>
  </si>
  <si>
    <t>1. Nhập số lượng với kí tự đặc biệt, có chữ "a@1"
2. Nhấn enter</t>
  </si>
  <si>
    <t>Hệ thống vẫn hiển thị số lượng cũ và giá cũ.</t>
  </si>
  <si>
    <t>Kiểm tra chức năng sửa số lượng khi sản phẩm đang giảm giá</t>
  </si>
  <si>
    <t>1.Tăng hoặc giảm số lượng sản phẩm đang giảm giá</t>
  </si>
  <si>
    <t>Số lượng sản phẩm và giá trị giảm giá được tính toán chính xác.</t>
  </si>
  <si>
    <t>Kiểm tra sửa số lượng khi mất kết nối internet</t>
  </si>
  <si>
    <t xml:space="preserve">1. Tăng hoặc giảm số lượng khi mất kết nối internet
</t>
  </si>
  <si>
    <t>Hệ thống không cập nhật được số lượng mới.</t>
  </si>
  <si>
    <t>Kiểm tra khi có nhiều người cùng sửa số lượng trên cùng 1 sản phẩm</t>
  </si>
  <si>
    <t>Hệ thống vẫn cập nhật đúng số lượng và giá tiền.</t>
  </si>
  <si>
    <t>1. Nhiều người tăng giảm số lượng với cùng 1 lúc trên một sản phẩm</t>
  </si>
  <si>
    <t>Kiểm tra giao diện màn hình khi phóng to thu nhỏ, trên các thiết bị khác nhau</t>
  </si>
  <si>
    <t>1. Nhấn tổ hợp phím Ctrl + để phóng to màn hình
    Nhấn tổ hợp phím Ctrl - để thu nhỏ màn hình
2. Quan sát giao diện trang giỏ hàng trên điện thoại, máy tính</t>
  </si>
  <si>
    <t>Giao diện phóng to, thu nhỏ mà không vỡ; các thành phần giữ bố cục chuẩn, không chồng lấn.</t>
  </si>
  <si>
    <t>Kiểm thử xoá sản phẩm khỏi giỏ hàng</t>
  </si>
  <si>
    <t>Xóa một sản phẩm bằng nút xoá</t>
  </si>
  <si>
    <t xml:space="preserve">1. Nhấn vào biểu tượng xoá
</t>
  </si>
  <si>
    <t>Hệ thống xoá sản phẩm khỏi giỏ hàng và tổng tiền cập nhật đúng.</t>
  </si>
  <si>
    <t>Xóa tất cả sản phẩm trong giỏ hàng</t>
  </si>
  <si>
    <t>Người dùng truy cập vào trang giỏ hàng</t>
  </si>
  <si>
    <t xml:space="preserve">1. Xoá từng sản phẩm
</t>
  </si>
  <si>
    <t>Hiển thị thông báo “Giỏ hàng trống” và tổng tiền bằng 0.</t>
  </si>
  <si>
    <t>Xóa sản phẩm khi giỏ hàng chỉ có một sản phẩm</t>
  </si>
  <si>
    <t>1. Nhấp vào nút xóa với trường hợp giỏ hàng chỉ có 1 sản phẩm</t>
  </si>
  <si>
    <t>Sản phẩm bị xóa, giỏ hàng hiển thị thông báo “Giỏ hàng trống”.</t>
  </si>
  <si>
    <t>Xóa sản phẩm khi giỏ hàng có nhiều sản phẩm</t>
  </si>
  <si>
    <t xml:space="preserve">1. Xoá một sanr phẩm bất kỳ
</t>
  </si>
  <si>
    <t>Chỉ sản phẩm bị xóa biến mất, các sản phẩm còn lại không bị ảnh hưởng.</t>
  </si>
  <si>
    <t>Xóa sản phẩm khi mất kết nối Internet</t>
  </si>
  <si>
    <t xml:space="preserve">1. Nhấn xoá khi không có mạng
</t>
  </si>
  <si>
    <t>Hệ thống lưu các thao tác và cập nhật sau khi kết nối lại</t>
  </si>
  <si>
    <t>Kiểm tra hiển thị thông báo lỗi khi xoá sản phẩm</t>
  </si>
  <si>
    <t xml:space="preserve">1. Nhấn xoá một sản phẩm
</t>
  </si>
  <si>
    <t>Hệ thống không hiển thị thông báo lỗi.</t>
  </si>
  <si>
    <t>QMK</t>
  </si>
  <si>
    <t>Người dùng truy cập vào giao diện quên mật khẩu</t>
  </si>
  <si>
    <t>Kiểm tra tiêu đề của màn hình "Phục hồi mật khẩu"</t>
  </si>
  <si>
    <t>1. Quan sát tiêu đề "Phục hồi mật khẩu" ở đầu màn hình.</t>
  </si>
  <si>
    <t>Tiêu đề hiển thị đúng với font chữ và kích thước rõ ràng, căn giữa</t>
  </si>
  <si>
    <t>Kiểm tra placeholder trong ô nhập email</t>
  </si>
  <si>
    <t>1. Quan sát placeholder trong ô nhập email.</t>
  </si>
  <si>
    <t>Placeholder hiển thị chữ "Email" với font chữ dễ đọc.</t>
  </si>
  <si>
    <t>Kiểm tra nút "Gửi" và "Hủy"</t>
  </si>
  <si>
    <t>1. Quan sát hai nút "Gửi" và "Hủy".</t>
  </si>
  <si>
    <t>Nút "Gửi" và "Hủy" hiển thị rõ ràng, kích thước phù hợp, dễ bấm.</t>
  </si>
  <si>
    <t>1. Nhấn tổ hợp phím Ctrl + để phóng to.
2. Nhấn tổ hợp phím Ctrl - để thu nhỏ.</t>
  </si>
  <si>
    <t>Kiểm tra bố cục tổng thể</t>
  </si>
  <si>
    <t>1. Quan sát toàn bộ bố cục trên giao diện.</t>
  </si>
  <si>
    <t xml:space="preserve">Các thành phần được căn lề hợp lý, không bị tràn hoặc chồng lấn.	</t>
  </si>
  <si>
    <t>Kiểm thử chức năng quên mật khẩu</t>
  </si>
  <si>
    <t>Kiểm tra khi bỏ trống trường "Email"</t>
  </si>
  <si>
    <t>1. Để trống ô email.
2. Nhấn nút "Gửi đi".</t>
  </si>
  <si>
    <t>Hiển thị thông báo lỗi và báo chờ kiểm tra thông tin</t>
  </si>
  <si>
    <t>Kiểm tra khi nhập sai trường "Địa chỉ email"</t>
  </si>
  <si>
    <t>Kiểm tra nhập địa chỉ email thiếu "@gmail.com"</t>
  </si>
  <si>
    <t>1. Nhập email thiếu "@gmail.com" (vd: "thuy").
2. Nhấn "Gửi".</t>
  </si>
  <si>
    <t>1. Nhập email không hợp lệ (vd: "abc@gmail.com").
2. Nhấn nút "Gửi đi".</t>
  </si>
  <si>
    <t>Hiển thị thông báo "Không tồn tại email."</t>
  </si>
  <si>
    <t>Hệ thống thông báo nhập đúng định dạng email.</t>
  </si>
  <si>
    <t>Kiểm tra nhập địa chỉ email thiếu tên miền</t>
  </si>
  <si>
    <t>1. Nhập email chỉ chứa "@gmail.com".
2. Nhấn "Gửi".</t>
  </si>
  <si>
    <t>Hệ thống hiển thị "Vui lòng nhập phần đứng trước "@gmail.com" không hoàn chỉnh."</t>
  </si>
  <si>
    <t>Kiểm tra nhập địa chỉ email thiếu ký tự "@"</t>
  </si>
  <si>
    <t>1. Nhập email không có "@" (vd: "thuygmail.com").
2. Nhấn "Gửi".</t>
  </si>
  <si>
    <t>Kiểm tra nhập địa chỉ email thừa ký tự "@"</t>
  </si>
  <si>
    <t>1. Nhập email có hai ký tự "@" (vd: "thuy@@gmail.com").
2. Nhấn "Gửi".</t>
  </si>
  <si>
    <t>Hiển thị thông báo "Phần đứng sau @ không đước chứa "@""</t>
  </si>
  <si>
    <t>Hệ thống thông báo nhập thiếu @</t>
  </si>
  <si>
    <t>Kiểm tra nhập địa chỉ email sai vị trí "@" và "."</t>
  </si>
  <si>
    <t>1. Nhập email sai vị trí (vd: "thuy.gmail@com").
2. Nhấn "Gửi".</t>
  </si>
  <si>
    <t>Kiểm tra nhập email chứa ký tự đặc biệt không hợp lệ</t>
  </si>
  <si>
    <t>1. Nhập email chứa ký tự đặc biệt (vd: "abc@#gmail.com").
2. Nhấn "Gửi".</t>
  </si>
  <si>
    <t>Kiểm tra nhập email với khoảng trắng đầu/cuối</t>
  </si>
  <si>
    <t>1. Nhập email có khoảng trắng (vd: " abc@gmail.com ").
2. Nhấn "Gửi".</t>
  </si>
  <si>
    <t>Kiểm tra nhập email hợp lệ</t>
  </si>
  <si>
    <t>1. Nhập email đúng (vd: "tthuy251404@gmail.com").
2. Nhấn "Gửi".</t>
  </si>
  <si>
    <t>Hiển thị thông báo "Chúng tôi đã gửi thông tin qua email tthuy251404@gmail.com..."</t>
  </si>
  <si>
    <t>Hệ thống tự loại bỏ khoảng trắng và xử lý email hợp lệ.</t>
  </si>
  <si>
    <t>Hệ thống hiển thị "Yêu cầu không hợp lệ, hoặc quá hạn, phiền bạn thử lại"</t>
  </si>
  <si>
    <t>Kiểm tra thời gian tải trang</t>
  </si>
  <si>
    <t>1. Mở trình duyệt và truy cập vào trang cần kiểm thử.
2. Đo thời gian từ lúc nhấn Enter đến khi trang được tải đầy đủ.
3. Lặp lại trong các điều kiện mạng khác nhau (WiFi, 4G, 3G).</t>
  </si>
  <si>
    <t>Hệ thống phải có kết nối internet ổn định.</t>
  </si>
  <si>
    <t>Thời gian tải trang không vượt quá 3 giây trên WiFi và 5 giây trên 4G.</t>
  </si>
  <si>
    <t>Kiểm tra số lượng yêu cầu đồng thời</t>
  </si>
  <si>
    <t>Hệ thống phải cho phép nhiều tài khoản đăng nhập đồng thời.</t>
  </si>
  <si>
    <t>Kiểm tra tốc độ phản hồi của hệ thống</t>
  </si>
  <si>
    <t>Hệ thống phải cho phép gửi biểu mẫu mà không xảy ra lỗi kết nối.</t>
  </si>
  <si>
    <t>1. Nhập thông tin vào một biểu mẫu.
2. Nhấn nút gửi và đo thời gian từ lúc nhấn đến khi nhận được thông báo thành công.
3. Thực hiện kiểm thử với các biểu mẫu khác nhau.</t>
  </si>
  <si>
    <t>Thời gian phản hồi của hệ thống không vượt quá 2 giây.</t>
  </si>
  <si>
    <t>Hệ thống hiển thị "Không tìm thấy tài khoản này với email nào"</t>
  </si>
  <si>
    <t>Đăng nhập thất bại với email chứa ký tự đặc biệt</t>
  </si>
  <si>
    <t>Đăng nhập với mật khẩu chứa 6 khoảng trắng</t>
  </si>
  <si>
    <t>1. Nhập email đúng.
2. Nhập mật khẩu chứa 6 khoảng trắng.
3. Nhấn nút "Đăng nhập".</t>
  </si>
  <si>
    <t>Hiển thị lỗi "Mật khẩu không được chứ khoảng trắng".</t>
  </si>
  <si>
    <t>Tìm kiếm với từ sản phẩm không tồn tại</t>
  </si>
  <si>
    <t>Kiểm tra con trỏ có được trỏ vào email ngay khi mở trang không</t>
  </si>
  <si>
    <t>1.Quan sát giao diện</t>
  </si>
  <si>
    <t>Con trỏ không được trỏ vào giao diện</t>
  </si>
  <si>
    <t>Kiểm thử thời gian khi xoá 1 sản phẩm mất bao lâu</t>
  </si>
  <si>
    <t xml:space="preserve">1. Xoá một sản phẩm trong giỏ hàng
</t>
  </si>
  <si>
    <t>Hệ thống xoá sản phẩm chưa tới 2s</t>
  </si>
  <si>
    <t>Sản phẩm có trong hàng</t>
  </si>
  <si>
    <t>Kiểm thử thời gian khi sửa 1 sản phẩm mất bao lâu</t>
  </si>
  <si>
    <t xml:space="preserve">1. Sửa một sản phẩm trong giỏ hàng
</t>
  </si>
  <si>
    <t>Hệ thống sửa sản phẩm chưa tới 2s</t>
  </si>
  <si>
    <t>DH</t>
  </si>
  <si>
    <t>DK</t>
  </si>
  <si>
    <t>Bỏ trống trường "Họ"</t>
  </si>
  <si>
    <t>1. Bỏ trống trường "Họ"
2. Nhập đầy đủ các trường còn lại
3.Nhấn đăng ký</t>
  </si>
  <si>
    <t>Thông báo lỗi yêu cầu nhập Họ</t>
  </si>
  <si>
    <t>Bỏ trống trường "Tên"</t>
  </si>
  <si>
    <t>Bỏ trống trường "Email"</t>
  </si>
  <si>
    <t>Bỏ trống trường "Mật khẩu"</t>
  </si>
  <si>
    <t>1. Bỏ trống trường "Tên"
2. Nhập đầy đủ các trường còn lại
3.Nhấn đăng ký</t>
  </si>
  <si>
    <t>1. Bỏ trống trường "Email"
2. Nhập đầy đủ các trường còn lại
3.Nhấn đăng ký</t>
  </si>
  <si>
    <t>1. Bỏ trống trường "Mật khẩu"
2. Nhập đầy đủ các trường còn lại
3.Nhấn đăng ký</t>
  </si>
  <si>
    <t>Thông báo lỗi yêu cầu nhập Tên</t>
  </si>
  <si>
    <t>Thông báo lỗi yêu cầu nhập Mật khẩu tối thiểu 5 ký tự</t>
  </si>
  <si>
    <t>Nhập email thiếu @gmail.com</t>
  </si>
  <si>
    <t>Nhập mật khẩu dưới 5 ký tự</t>
  </si>
  <si>
    <t>Nhập email thiếu tên miền</t>
  </si>
  <si>
    <t>1. Nhập email "thuy14"
2. Nhập đầy đủ các trường còn lại
3.Nhấn đăng ký</t>
  </si>
  <si>
    <t>1. Nhập mật khẩu dưới 5 ký tự
2. Nhập đầy đủ các trường còn lại
3.Nhấn đăng ký</t>
  </si>
  <si>
    <t>Thông báo lỗi yêu cầu nhập Email có định dạng có "abc@gmail.com"</t>
  </si>
  <si>
    <t>Nhập email đã có tài khoản</t>
  </si>
  <si>
    <t>1. Nhập email đã đăng ký "tthuy251404@gmail.com"
2. Nhập đầy đủ các trường còn lại
3.Nhấn đăng ký</t>
  </si>
  <si>
    <t xml:space="preserve">Thông báo email đã được sử dụng, chọn email khác </t>
  </si>
  <si>
    <t>Nhập mật khẩu chứa 5 kí tự là khoản trắng</t>
  </si>
  <si>
    <t>1. Bỏ trống trường mật khẩu
2. Nhập đầy đủ các trường còn lại
3.Nhấn đăng ký</t>
  </si>
  <si>
    <t>1. Nhập mật khẩu chứa 5 kí tự là khoảng trắng "    "
2. Nhập đầy đủ các trường còn lại
3.Nhấn đăng ký</t>
  </si>
  <si>
    <t>thông báo mật khẩu không được để trống tối thiểu 5 ký tự</t>
  </si>
  <si>
    <t>Nhập đúng tất cả các thông tin</t>
  </si>
  <si>
    <t>1. Nhập đầy đủ đúng định từng trường
+ Họ: Dương
+ Tên: Thuỳ
+ Email: ppppp14102017@gmail.com
+ Mật khẩu: 12345</t>
  </si>
  <si>
    <t>Đăng ký thành công chuyển đến giao diện thông tin tài khoản</t>
  </si>
  <si>
    <t>Người dùng truy cập vào giao diện trang đăng ký</t>
  </si>
  <si>
    <t>Kiểm tra tiêu đề của màn hình "Đăng ký"</t>
  </si>
  <si>
    <t>Người dùng truy cập vào giao diện đăng ký</t>
  </si>
  <si>
    <t>1. Quan sát tiêu đề "Đăng ký" ở đầu màn hình.</t>
  </si>
  <si>
    <t xml:space="preserve">Các thành phần được căn lề trái, không bị tràn hoặc chồng lấn.	</t>
  </si>
  <si>
    <t>Con trỏ di chuyển lần lượt từ trên xuống dưới theo thứ tự:
Trường "Họ".
Trường "Tên".
Checkbox "Giới tính".
Textbox"Ngày sinh".
Textbox "Email".
Textbox "Mật khẩu".
Nút "Đăng ký".</t>
  </si>
  <si>
    <t>1. Nhấn vào textbox
2. Quan sát placeholder</t>
  </si>
  <si>
    <t>Placeholder bị mất sau khi nhấn và background chuyển từ xám sang trắng</t>
  </si>
  <si>
    <t>Kiểm tra nút "Đăng ký"</t>
  </si>
  <si>
    <t>1. Quan sát hai nút "Đăng ký"</t>
  </si>
  <si>
    <t>Nút "Đăng ký" hiển thị rõ ràng, kích thước phù hợp, dễ nhấn.</t>
  </si>
  <si>
    <t>Kiểm tra placeholder trong các textbox</t>
  </si>
  <si>
    <t>Kiểm thử chức năng đăng ký</t>
  </si>
  <si>
    <t>Kiểm thử chức năng đặt hàng</t>
  </si>
  <si>
    <t>Người dùng truy cập trang thanh toán</t>
  </si>
  <si>
    <t>Kiểm tra phông chữ hiển thị trong giao diện</t>
  </si>
  <si>
    <t>Quan sát toàn bộ giao diện và các thành phần văn bản.</t>
  </si>
  <si>
    <t>Phông chữ hiển thị rõ ràng, không lỗi hiển thị.</t>
  </si>
  <si>
    <t>Kiểm tra lỗi chính tả trong giao diện</t>
  </si>
  <si>
    <t>Đọc toàn bộ nội dung văn bản trên giao diện.</t>
  </si>
  <si>
    <t>Các thành phần được căn hợp lý, dãn cách đều.</t>
  </si>
  <si>
    <t>Kiểm tra placeholder của các trường nhập thông tin</t>
  </si>
  <si>
    <t>Quan sát placeholder trong các trường nhập thông tin.</t>
  </si>
  <si>
    <t>Placeholder hiển thị chính xác, dễ hiểu.</t>
  </si>
  <si>
    <t>Kiểm tra kích thước các trường nhập thông tin</t>
  </si>
  <si>
    <t>Quan sát các trường nhập thông tin (Họ và tên, Số điện thoại, Địa chỉ).</t>
  </si>
  <si>
    <t>Kích thước các trường nhập thông tin đồng đều và vừa đủ hiển thị.</t>
  </si>
  <si>
    <t>Người dùng truy cập vào giao diện đặt hàng</t>
  </si>
  <si>
    <t>Đặt hàng với đầy đủ thông tin</t>
  </si>
  <si>
    <t>1. Nhập đầy đủ thông tin vào các trường (Họ và tên, Số điện thoại, Địa chỉ).
 2. Nhấn "Đặt hàng".</t>
  </si>
  <si>
    <t>Hệ thống hiển thị thông báo đặt hàng thành công.</t>
  </si>
  <si>
    <t>Đặt hàng thiếu họ và tên</t>
  </si>
  <si>
    <t>1. Để trống trường "Họ và tên".
 2. Nhập các thông tin khác và nhấn "Đặt hàng".</t>
  </si>
  <si>
    <t>Hiển thị lỗi yêu cầu nhập họ và tên.</t>
  </si>
  <si>
    <t>Đặt hàng thiếu số điện thoại</t>
  </si>
  <si>
    <t>1. Để trống trường "Số điện thoại".
 2. Nhập các thông tin khác và nhấn "Đặt hàng".</t>
  </si>
  <si>
    <t>Hiển thị lỗi yêu cầu nhập số điện thoại.</t>
  </si>
  <si>
    <t>Đặt hàng với số điện thoại không hợp lệ</t>
  </si>
  <si>
    <t>1. Nhập số điện thoại sai định dạng (vd: 123abc).
 2. Nhấn "Đặt hàng".</t>
  </si>
  <si>
    <t>Hiển thị lỗi yêu cầu nhập số điện thoại hợp lệ.</t>
  </si>
  <si>
    <t>Đặt hàng thiếu địa chỉ</t>
  </si>
  <si>
    <t>1. Để trống trường "Địa chỉ". 
2. Nhập các thông tin khác và nhấn "Đặt hàng".</t>
  </si>
  <si>
    <t>Hiển thị lỗi yêu cầu nhập địa chỉ.</t>
  </si>
  <si>
    <t>Kiểm tra mã giảm giá hợp lệ</t>
  </si>
  <si>
    <t>1. Nhập mã giảm giá hợp lệ. 
2. Nhấn "Sử dụng".</t>
  </si>
  <si>
    <t>Mã giảm giá được áp dụng, tổng cộng giảm đúng giá trị.</t>
  </si>
  <si>
    <t>Kiểm tra mã giảm giá không hợp lệ</t>
  </si>
  <si>
    <t>1. Nhập mã giảm giá không hợp lệ. 
2. Nhấn "Sử dụng".</t>
  </si>
  <si>
    <t>Hiển thị lỗi "Mã giảm giá không hợp lệ".</t>
  </si>
  <si>
    <t>Kiểm tra thay đổi phương thức vận chuyển</t>
  </si>
  <si>
    <t>1. Chọn tỉnh/thành, quận/huyện. 
2. Chọn phương thức vận chuyển.</t>
  </si>
  <si>
    <t>Phương thức vận chuyển thay đổi đúng với lựa chọn của người dùng.</t>
  </si>
  <si>
    <t>Đặt hàng với phương thức thanh toán COD</t>
  </si>
  <si>
    <t>1. Chọn phương thức thanh toán "COD".
 2. Nhấn "Đặt hàng".</t>
  </si>
  <si>
    <t>Đặt hàng thành công với phương thức thanh toán COD được ghi nhận.</t>
  </si>
  <si>
    <t>Đặt hàng khi để trống phương thức vận chuyển</t>
  </si>
  <si>
    <t>1. Không chọn phương thức vận chuyển. 
2. Nhấn "Đặt hàng".</t>
  </si>
  <si>
    <t>Hiển thị lỗi yêu cầu chọn phương thức vận chuyển.</t>
  </si>
  <si>
    <t>Đặt hàng khi để trống tỉnh/thành</t>
  </si>
  <si>
    <t>1. Không chọn tỉnh/thành. 
2. Nhấn "Đặt hàng".</t>
  </si>
  <si>
    <t>Hiển thị lỗi yêu cầu chọn tỉnh/thành.</t>
  </si>
  <si>
    <t>Đặt hàng khi để trống quận/huyện</t>
  </si>
  <si>
    <t>1. Không chọn quận/huyện.
 2. Nhấn "Đặt hàng".</t>
  </si>
  <si>
    <t>Hiển thị lỗi yêu cầu chọn quận/huyện.</t>
  </si>
  <si>
    <t>Đặt hàng khi để trống phương/xã</t>
  </si>
  <si>
    <t>1. Không chọn phương/xã. 
2. Nhấn "Đặt hàng".</t>
  </si>
  <si>
    <t>Hiển thị lỗi yêu cầu chọn phương/xã.</t>
  </si>
  <si>
    <t>Đặt hàng khi tổng tiền là 0</t>
  </si>
  <si>
    <t>1. Không thêm sản phẩm nào vào giỏ hàng.
 2. Nhấn "Đặt hàng".</t>
  </si>
  <si>
    <t>Hiển thị lỗi yêu cầu chọn sản phẩm để đặt hàng.</t>
  </si>
  <si>
    <t>Đặt hàng với số lượng sản phẩm lớn</t>
  </si>
  <si>
    <t>1. Thêm sản phẩm với số lượng lớn (vd: 1000 chiếc). 
2. Nhấn "Đặt hàng".</t>
  </si>
  <si>
    <t>Hệ thống xử lý đúng, hiển thị tổng tiền chính xác.</t>
  </si>
  <si>
    <t>Kiểm tra hiển thị sản phẩm trong giỏ hàng</t>
  </si>
  <si>
    <t>1. Quan sát danh sách sản phẩm trong giỏ hàng.</t>
  </si>
  <si>
    <t>Danh sách hiển thị chính xác sản phẩm đã thêm.</t>
  </si>
  <si>
    <t>Đặt hàng khi thêm sản phẩm không còn tồn kho</t>
  </si>
  <si>
    <t>1. Thêm sản phẩm đã hết hàng vào giỏ. 
2. Nhấn "Đặt hàng".</t>
  </si>
  <si>
    <t>Hiển thị lỗi "Sản phẩm không còn tồn kho".</t>
  </si>
  <si>
    <t>Đặt hàng khi đăng xuất tài khoản</t>
  </si>
  <si>
    <t>1. Không đăng nhập. 2. Nhấn "Đặt hàng".</t>
  </si>
  <si>
    <t>Hiển thị yêu cầu đăng nhập để tiếp tục.</t>
  </si>
  <si>
    <t>Đặt hàng với nhiều mã giảm giá</t>
  </si>
  <si>
    <t>1. Nhập đồng thời nhiều mã giảm giá.
 2. Nhấn "Sử dụng".</t>
  </si>
  <si>
    <t>Hiển thị lỗi "Chỉ có thể áp dụng một mã giảm giá".</t>
  </si>
  <si>
    <t>Đặt hàng khi hệ thống lỗi</t>
  </si>
  <si>
    <t>1. Giả lập lỗi hệ thống.
 2. Nhấn "Đặt hàng".</t>
  </si>
  <si>
    <t>Hiển thị lỗi "Hệ thống đang bận, vui lòng thử lại sau".</t>
  </si>
  <si>
    <t>Kiểm tra thời gian tải giao diện thanh toán</t>
  </si>
  <si>
    <t>1. Đo thời gian tải toàn bộ giao diện.</t>
  </si>
  <si>
    <t>Kiểm tra xử lý khi đặt hàng với số lượng lớn sản phẩm</t>
  </si>
  <si>
    <t>1. Thêm sản phẩm với số lượng lớn (vd: 1000 chiếc). 
2. Đo thời gian xử lý.</t>
  </si>
  <si>
    <t>Kiểm tra khi có nhiều người dùng truy cập cùng lúc</t>
  </si>
  <si>
    <t>1. Giả lập 500 người dùng. 2. Thử đặt hàng và quan sát thời gian phản hồi.</t>
  </si>
  <si>
    <t>Hệ thống đang có 500 người dùng truy cập</t>
  </si>
  <si>
    <t>Kiểm tra thời gian xử lý khi người dùng đăng ký tài khoản mới</t>
  </si>
  <si>
    <t>1. Nhập thông tin đầy đủ vào các trường đăng ký (Họ tên, Email, Mật khẩu).
 2. Nhấn "Đăng ký". 
3. Đo thời gian xử lý.</t>
  </si>
  <si>
    <t>Hệ thống xử lý hoàn tất và tạo tài khoản trong vòng &lt; 2 giây.</t>
  </si>
  <si>
    <t>Kiểm tra hiệu suất khi có nhiều người dùng đăng ký đồng thời</t>
  </si>
  <si>
    <t>1. Giả lập 1000 yêu cầu đăng ký đồng thời. 
2. Quan sát thời gian xử lý và phản hồi từ hệ thống.</t>
  </si>
  <si>
    <t>Kiểm tra thời gian tải trang đăng ký</t>
  </si>
  <si>
    <t>1. Người dùng mở trang đăng ký. 
2. Đo thời gian tải toàn bộ giao diện trang đăng ký.</t>
  </si>
  <si>
    <t>Trang đăng ký được tải hoàn tất trong vòng &lt; 2 giây.</t>
  </si>
  <si>
    <t>Kiểm tra con trỏ có được trỏ vào dòng đầu tiên ngay khi mở trang không</t>
  </si>
  <si>
    <t>Con trỏ không được trỏ vào dòng đầu tiên trên giao diện</t>
  </si>
  <si>
    <t>Bỏ trống trường "Ngày sinh"</t>
  </si>
  <si>
    <t>1. Bỏ trống trường "Ngày sinh"
2. Nhập đầy đủ các trường còn lại
3.Nhấn đăng ký</t>
  </si>
  <si>
    <t>Basic flow</t>
  </si>
  <si>
    <t>Alternative flow</t>
  </si>
  <si>
    <t>Exception flow</t>
  </si>
  <si>
    <t>1. Tạo 100 tài khoản người dùng khác nhau.
2. Đăng nhập đồng thời trên tất cả tài khoản (dùng các thiết bị hoặc trình duyệt khác nhau).
3. Quan sát thời gian phản hồi và lỗi nếu có.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</si>
</sst>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yy"/>
  </numFmts>
  <fonts count="16" x14ac:knownFonts="1">
    <font>
      <sz val="11"/>
      <color theme="1"/>
      <name val="Calibri"/>
      <family val="2"/>
      <scheme val="minor"/>
    </font>
    <font>
      <b/>
      <sz val="10"/>
      <color rgb="FFFFFFFF"/>
      <name val="Tahoma"/>
      <family val="2"/>
    </font>
    <font>
      <b/>
      <sz val="10"/>
      <color theme="1"/>
      <name val="Tahoma"/>
      <family val="2"/>
    </font>
    <font>
      <sz val="10"/>
      <color theme="1"/>
      <name val="Tahoma"/>
      <family val="2"/>
    </font>
    <font>
      <sz val="10"/>
      <color rgb="FFFF0000"/>
      <name val="Tahoma"/>
      <family val="2"/>
    </font>
    <font>
      <sz val="11"/>
      <color theme="1"/>
      <name val="Tahoma"/>
      <family val="2"/>
    </font>
    <font>
      <sz val="10"/>
      <name val="Tahoma"/>
      <family val="2"/>
    </font>
    <font>
      <sz val="10"/>
      <color rgb="FF000000"/>
      <name val="Tahoma"/>
      <family val="2"/>
    </font>
    <font>
      <sz val="11"/>
      <name val="Calibri"/>
      <family val="2"/>
    </font>
    <font>
      <i/>
      <sz val="10"/>
      <color rgb="FF008000"/>
      <name val="Tahoma"/>
      <family val="2"/>
    </font>
    <font>
      <i/>
      <sz val="10"/>
      <color rgb="FFFF0000"/>
      <name val="Tahoma"/>
      <family val="2"/>
    </font>
    <font>
      <b/>
      <sz val="10"/>
      <color rgb="FF000000"/>
      <name val="Tahoma"/>
      <family val="2"/>
    </font>
    <font>
      <b/>
      <sz val="10"/>
      <color rgb="FFFF0000"/>
      <name val="Tahoma"/>
      <family val="2"/>
    </font>
    <font>
      <b/>
      <sz val="13"/>
      <color theme="1"/>
      <name val="Tahoma"/>
      <family val="2"/>
    </font>
    <font>
      <b/>
      <sz val="13"/>
      <name val="Tahoma"/>
      <family val="2"/>
    </font>
    <font>
      <b/>
      <sz val="13"/>
      <color theme="2" tint="-9.9978637043366805E-2"/>
      <name val="Tahoma"/>
      <family val="2"/>
    </font>
  </fonts>
  <fills count="6">
    <fill>
      <patternFill patternType="none"/>
    </fill>
    <fill>
      <patternFill patternType="gray125"/>
    </fill>
    <fill>
      <patternFill patternType="solid">
        <fgColor rgb="FF525252"/>
        <bgColor rgb="FF525252"/>
      </patternFill>
    </fill>
    <fill>
      <patternFill patternType="solid">
        <fgColor rgb="FFD0CECE"/>
        <bgColor rgb="FFD0CECE"/>
      </patternFill>
    </fill>
    <fill>
      <patternFill patternType="solid">
        <fgColor rgb="FFFFFFFF"/>
        <bgColor rgb="FFFFFFFF"/>
      </patternFill>
    </fill>
    <fill>
      <patternFill patternType="solid">
        <fgColor theme="2" tint="-9.9978637043366805E-2"/>
        <bgColor indexed="64"/>
      </patternFill>
    </fill>
  </fills>
  <borders count="21">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indexed="64"/>
      </left>
      <right style="thin">
        <color indexed="64"/>
      </right>
      <top style="thin">
        <color indexed="64"/>
      </top>
      <bottom/>
      <diagonal/>
    </border>
    <border>
      <left style="medium">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diagonal/>
    </border>
    <border>
      <left/>
      <right/>
      <top style="thin">
        <color rgb="FF000000"/>
      </top>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right style="thin">
        <color rgb="FF000000"/>
      </right>
      <top style="thin">
        <color rgb="FF000000"/>
      </top>
      <bottom/>
      <diagonal/>
    </border>
    <border>
      <left style="thin">
        <color rgb="FF000000"/>
      </left>
      <right/>
      <top/>
      <bottom/>
      <diagonal/>
    </border>
    <border>
      <left style="thin">
        <color indexed="64"/>
      </left>
      <right/>
      <top style="thin">
        <color indexed="64"/>
      </top>
      <bottom style="thin">
        <color indexed="64"/>
      </bottom>
      <diagonal/>
    </border>
  </borders>
  <cellStyleXfs count="1">
    <xf numFmtId="0" fontId="0" fillId="0" borderId="0"/>
  </cellStyleXfs>
  <cellXfs count="63">
    <xf numFmtId="0" fontId="0" fillId="0" borderId="0" xfId="0"/>
    <xf numFmtId="164" fontId="1" fillId="2" borderId="1" xfId="0" applyNumberFormat="1" applyFont="1" applyFill="1" applyBorder="1" applyAlignment="1">
      <alignment horizontal="center" vertical="center" wrapText="1"/>
    </xf>
    <xf numFmtId="0" fontId="1" fillId="2" borderId="1" xfId="0" applyFont="1" applyFill="1" applyBorder="1" applyAlignment="1">
      <alignment horizontal="center" vertical="center" wrapText="1"/>
    </xf>
    <xf numFmtId="164" fontId="4" fillId="0" borderId="1" xfId="0" applyNumberFormat="1" applyFont="1" applyBorder="1" applyAlignment="1">
      <alignment horizontal="center" vertical="center" wrapText="1"/>
    </xf>
    <xf numFmtId="164" fontId="3" fillId="0" borderId="1" xfId="0" applyNumberFormat="1" applyFont="1" applyBorder="1" applyAlignment="1">
      <alignment horizontal="center" vertical="center" wrapText="1"/>
    </xf>
    <xf numFmtId="164" fontId="3" fillId="0" borderId="2" xfId="0" applyNumberFormat="1" applyFont="1" applyBorder="1" applyAlignment="1">
      <alignment horizontal="center" vertical="center" wrapText="1"/>
    </xf>
    <xf numFmtId="0" fontId="7" fillId="4" borderId="0" xfId="0" applyFont="1" applyFill="1" applyAlignment="1">
      <alignment horizontal="left" vertical="top"/>
    </xf>
    <xf numFmtId="164" fontId="2" fillId="4" borderId="6" xfId="0" applyNumberFormat="1" applyFont="1" applyFill="1" applyBorder="1" applyAlignment="1">
      <alignment horizontal="left" vertical="top" wrapText="1"/>
    </xf>
    <xf numFmtId="164" fontId="3" fillId="4" borderId="0" xfId="0" applyNumberFormat="1" applyFont="1" applyFill="1" applyAlignment="1">
      <alignment horizontal="center" vertical="center" wrapText="1"/>
    </xf>
    <xf numFmtId="164" fontId="3" fillId="4" borderId="0" xfId="0" applyNumberFormat="1" applyFont="1" applyFill="1" applyAlignment="1">
      <alignment horizontal="left" vertical="top" wrapText="1"/>
    </xf>
    <xf numFmtId="0" fontId="4" fillId="4" borderId="0" xfId="0" applyFont="1" applyFill="1" applyAlignment="1">
      <alignment horizontal="center" vertical="center" wrapText="1"/>
    </xf>
    <xf numFmtId="164" fontId="2" fillId="4" borderId="10" xfId="0" applyNumberFormat="1" applyFont="1" applyFill="1" applyBorder="1" applyAlignment="1">
      <alignment horizontal="left" vertical="top" wrapText="1"/>
    </xf>
    <xf numFmtId="164" fontId="9" fillId="4" borderId="0" xfId="0" applyNumberFormat="1" applyFont="1" applyFill="1" applyAlignment="1">
      <alignment horizontal="center" vertical="center" wrapText="1"/>
    </xf>
    <xf numFmtId="164" fontId="9" fillId="4" borderId="0" xfId="0" applyNumberFormat="1" applyFont="1" applyFill="1" applyAlignment="1">
      <alignment horizontal="left" vertical="top" wrapText="1"/>
    </xf>
    <xf numFmtId="0" fontId="11" fillId="4" borderId="12" xfId="0" applyFont="1" applyFill="1" applyBorder="1" applyAlignment="1">
      <alignment horizontal="center" vertical="top"/>
    </xf>
    <xf numFmtId="0" fontId="11" fillId="4" borderId="1" xfId="0" applyFont="1" applyFill="1" applyBorder="1" applyAlignment="1">
      <alignment horizontal="center" vertical="top" wrapText="1"/>
    </xf>
    <xf numFmtId="0" fontId="11" fillId="4" borderId="7" xfId="0" applyFont="1" applyFill="1" applyBorder="1" applyAlignment="1">
      <alignment horizontal="center" vertical="top" wrapText="1"/>
    </xf>
    <xf numFmtId="0" fontId="11" fillId="4" borderId="0" xfId="0" applyFont="1" applyFill="1" applyAlignment="1">
      <alignment horizontal="left" vertical="top" wrapText="1"/>
    </xf>
    <xf numFmtId="0" fontId="7" fillId="4" borderId="12" xfId="0" applyFont="1" applyFill="1" applyBorder="1" applyAlignment="1">
      <alignment horizontal="center" vertical="top"/>
    </xf>
    <xf numFmtId="0" fontId="7" fillId="4" borderId="1" xfId="0" applyFont="1" applyFill="1" applyBorder="1" applyAlignment="1">
      <alignment horizontal="center" vertical="top" wrapText="1"/>
    </xf>
    <xf numFmtId="0" fontId="7" fillId="4" borderId="7" xfId="0" applyFont="1" applyFill="1" applyBorder="1" applyAlignment="1">
      <alignment horizontal="center" vertical="top" wrapText="1"/>
    </xf>
    <xf numFmtId="0" fontId="7" fillId="4" borderId="13" xfId="0" applyFont="1" applyFill="1" applyBorder="1" applyAlignment="1">
      <alignment horizontal="center" vertical="top"/>
    </xf>
    <xf numFmtId="0" fontId="7" fillId="4" borderId="3" xfId="0" applyFont="1" applyFill="1" applyBorder="1" applyAlignment="1">
      <alignment horizontal="center" vertical="top" wrapText="1"/>
    </xf>
    <xf numFmtId="0" fontId="7" fillId="4" borderId="14" xfId="0" applyFont="1" applyFill="1" applyBorder="1" applyAlignment="1">
      <alignment horizontal="center" vertical="top" wrapText="1"/>
    </xf>
    <xf numFmtId="9" fontId="12" fillId="4" borderId="15" xfId="0" applyNumberFormat="1" applyFont="1" applyFill="1" applyBorder="1" applyAlignment="1">
      <alignment horizontal="left" vertical="top"/>
    </xf>
    <xf numFmtId="3" fontId="7" fillId="4" borderId="16" xfId="0" applyNumberFormat="1" applyFont="1" applyFill="1" applyBorder="1" applyAlignment="1">
      <alignment horizontal="left" vertical="top"/>
    </xf>
    <xf numFmtId="3" fontId="7" fillId="4" borderId="16" xfId="0" applyNumberFormat="1" applyFont="1" applyFill="1" applyBorder="1" applyAlignment="1">
      <alignment horizontal="left" vertical="top" wrapText="1"/>
    </xf>
    <xf numFmtId="3" fontId="7" fillId="4" borderId="17" xfId="0" applyNumberFormat="1" applyFont="1" applyFill="1" applyBorder="1" applyAlignment="1">
      <alignment horizontal="left" vertical="top"/>
    </xf>
    <xf numFmtId="3" fontId="7" fillId="4" borderId="0" xfId="0" applyNumberFormat="1" applyFont="1" applyFill="1" applyAlignment="1">
      <alignment horizontal="left" vertical="top" wrapText="1"/>
    </xf>
    <xf numFmtId="0" fontId="7" fillId="4" borderId="0" xfId="0" applyFont="1" applyFill="1" applyAlignment="1">
      <alignment horizontal="left" vertical="top" wrapText="1"/>
    </xf>
    <xf numFmtId="164" fontId="1" fillId="2" borderId="1" xfId="0" applyNumberFormat="1" applyFont="1" applyFill="1" applyBorder="1" applyAlignment="1">
      <alignment horizontal="left" vertical="center" wrapText="1"/>
    </xf>
    <xf numFmtId="164" fontId="6" fillId="0" borderId="7" xfId="0" applyNumberFormat="1" applyFont="1" applyBorder="1" applyAlignment="1">
      <alignment horizontal="center" vertical="center" wrapText="1"/>
    </xf>
    <xf numFmtId="164" fontId="3" fillId="0" borderId="11" xfId="0" applyNumberFormat="1" applyFont="1" applyBorder="1" applyAlignment="1">
      <alignment horizontal="center" vertical="center" wrapText="1"/>
    </xf>
    <xf numFmtId="164" fontId="3" fillId="0" borderId="18" xfId="0" applyNumberFormat="1" applyFont="1" applyBorder="1" applyAlignment="1">
      <alignment horizontal="center" vertical="center" wrapText="1"/>
    </xf>
    <xf numFmtId="0" fontId="5" fillId="0" borderId="2" xfId="0" applyFont="1" applyBorder="1" applyAlignment="1">
      <alignment vertical="center" wrapText="1"/>
    </xf>
    <xf numFmtId="164" fontId="6" fillId="0" borderId="4" xfId="0" applyNumberFormat="1" applyFont="1" applyBorder="1" applyAlignment="1">
      <alignment horizontal="center" vertical="center" wrapText="1"/>
    </xf>
    <xf numFmtId="0" fontId="5" fillId="0" borderId="5" xfId="0" applyFont="1" applyBorder="1" applyAlignment="1">
      <alignment vertical="center" wrapText="1"/>
    </xf>
    <xf numFmtId="164" fontId="4" fillId="0" borderId="3" xfId="0" applyNumberFormat="1" applyFont="1" applyBorder="1" applyAlignment="1">
      <alignment horizontal="center" vertical="center" wrapText="1"/>
    </xf>
    <xf numFmtId="164" fontId="6" fillId="0" borderId="2" xfId="0" applyNumberFormat="1" applyFont="1" applyBorder="1" applyAlignment="1">
      <alignment horizontal="center" vertical="center" wrapText="1"/>
    </xf>
    <xf numFmtId="164" fontId="4" fillId="0" borderId="2" xfId="0" applyNumberFormat="1" applyFont="1" applyBorder="1" applyAlignment="1">
      <alignment horizontal="center" vertical="center" wrapText="1"/>
    </xf>
    <xf numFmtId="0" fontId="5" fillId="0" borderId="0" xfId="0" applyFont="1"/>
    <xf numFmtId="164" fontId="3" fillId="0" borderId="7" xfId="0" applyNumberFormat="1" applyFont="1" applyBorder="1" applyAlignment="1">
      <alignment horizontal="center" vertical="center" wrapText="1"/>
    </xf>
    <xf numFmtId="164" fontId="3" fillId="0" borderId="4" xfId="0" applyNumberFormat="1" applyFont="1" applyBorder="1" applyAlignment="1">
      <alignment horizontal="center" vertical="center" wrapText="1"/>
    </xf>
    <xf numFmtId="164" fontId="3" fillId="0" borderId="20" xfId="0" applyNumberFormat="1" applyFont="1" applyBorder="1" applyAlignment="1">
      <alignment horizontal="center" vertical="center" wrapText="1"/>
    </xf>
    <xf numFmtId="0" fontId="5" fillId="0" borderId="2" xfId="0" applyFont="1" applyBorder="1" applyAlignment="1">
      <alignment vertical="center"/>
    </xf>
    <xf numFmtId="0" fontId="5" fillId="0" borderId="0" xfId="0" applyFont="1" applyAlignment="1">
      <alignment vertical="center"/>
    </xf>
    <xf numFmtId="0" fontId="5" fillId="0" borderId="2" xfId="0" applyFont="1" applyBorder="1" applyAlignment="1">
      <alignment horizontal="center" vertical="center" wrapText="1"/>
    </xf>
    <xf numFmtId="0" fontId="5" fillId="0" borderId="2" xfId="0" applyFont="1" applyBorder="1" applyAlignment="1">
      <alignment horizontal="center" vertical="center"/>
    </xf>
    <xf numFmtId="0" fontId="14" fillId="5" borderId="0" xfId="0" applyFont="1" applyFill="1" applyAlignment="1">
      <alignment horizontal="left" vertical="center"/>
    </xf>
    <xf numFmtId="0" fontId="15" fillId="5" borderId="0" xfId="0" applyFont="1" applyFill="1" applyAlignment="1">
      <alignment horizontal="left" vertical="center"/>
    </xf>
    <xf numFmtId="164" fontId="2" fillId="4" borderId="7" xfId="0" applyNumberFormat="1" applyFont="1" applyFill="1" applyBorder="1" applyAlignment="1">
      <alignment horizontal="left" vertical="top" wrapText="1"/>
    </xf>
    <xf numFmtId="0" fontId="8" fillId="0" borderId="8" xfId="0" applyFont="1" applyBorder="1"/>
    <xf numFmtId="0" fontId="8" fillId="0" borderId="9" xfId="0" applyFont="1" applyBorder="1"/>
    <xf numFmtId="164" fontId="3" fillId="0" borderId="7" xfId="0" applyNumberFormat="1" applyFont="1" applyBorder="1" applyAlignment="1">
      <alignment horizontal="left" vertical="top" wrapText="1"/>
    </xf>
    <xf numFmtId="0" fontId="8" fillId="0" borderId="11" xfId="0" applyFont="1" applyBorder="1"/>
    <xf numFmtId="164" fontId="10" fillId="4" borderId="7" xfId="0" applyNumberFormat="1" applyFont="1" applyFill="1" applyBorder="1" applyAlignment="1">
      <alignment horizontal="left" vertical="top" wrapText="1"/>
    </xf>
    <xf numFmtId="164" fontId="13" fillId="3" borderId="0" xfId="0" applyNumberFormat="1" applyFont="1" applyFill="1" applyAlignment="1">
      <alignment horizontal="left" vertical="center"/>
    </xf>
    <xf numFmtId="164" fontId="14" fillId="5" borderId="19" xfId="0" applyNumberFormat="1" applyFont="1" applyFill="1" applyBorder="1" applyAlignment="1">
      <alignment horizontal="left" vertical="center" wrapText="1"/>
    </xf>
    <xf numFmtId="164" fontId="6" fillId="5" borderId="0" xfId="0" applyNumberFormat="1" applyFont="1" applyFill="1" applyAlignment="1">
      <alignment horizontal="left" vertical="center" wrapText="1"/>
    </xf>
    <xf numFmtId="164" fontId="6" fillId="5" borderId="7" xfId="0" applyNumberFormat="1" applyFont="1" applyFill="1" applyBorder="1" applyAlignment="1">
      <alignment horizontal="left" vertical="center" wrapText="1"/>
    </xf>
    <xf numFmtId="0" fontId="14" fillId="5" borderId="2" xfId="0" applyFont="1" applyFill="1" applyBorder="1" applyAlignment="1">
      <alignment horizontal="left" vertical="center"/>
    </xf>
    <xf numFmtId="0" fontId="15" fillId="5" borderId="2" xfId="0" applyFont="1" applyFill="1" applyBorder="1" applyAlignment="1">
      <alignment horizontal="left" vertical="center"/>
    </xf>
    <xf numFmtId="164" fontId="6" fillId="5" borderId="4" xfId="0" applyNumberFormat="1" applyFont="1" applyFill="1" applyBorder="1" applyAlignment="1">
      <alignment horizontal="left" vertical="center" wrapText="1"/>
    </xf>
  </cellXfs>
  <cellStyles count="1">
    <cellStyle name="Normal" xfId="0" builtinId="0"/>
  </cellStyles>
  <dxfs count="32">
    <dxf>
      <fill>
        <patternFill>
          <bgColor theme="9"/>
        </patternFill>
      </fill>
    </dxf>
    <dxf>
      <fill>
        <patternFill>
          <bgColor rgb="FFFFC7CE"/>
        </patternFill>
      </fill>
    </dxf>
    <dxf>
      <font>
        <color rgb="FF9C0006"/>
      </font>
      <fill>
        <patternFill>
          <bgColor rgb="FFFFC7CE"/>
        </patternFill>
      </fill>
    </dxf>
    <dxf>
      <font>
        <color rgb="FF9C5700"/>
      </font>
      <fill>
        <patternFill>
          <bgColor rgb="FFFFEB9C"/>
        </patternFill>
      </fill>
    </dxf>
    <dxf>
      <fill>
        <patternFill>
          <bgColor theme="9"/>
        </patternFill>
      </fill>
    </dxf>
    <dxf>
      <fill>
        <patternFill>
          <bgColor rgb="FFFFC7CE"/>
        </patternFill>
      </fill>
    </dxf>
    <dxf>
      <font>
        <color rgb="FF9C0006"/>
      </font>
      <fill>
        <patternFill>
          <bgColor rgb="FFFFC7CE"/>
        </patternFill>
      </fill>
    </dxf>
    <dxf>
      <font>
        <color rgb="FF9C5700"/>
      </font>
      <fill>
        <patternFill>
          <bgColor rgb="FFFFEB9C"/>
        </patternFill>
      </fill>
    </dxf>
    <dxf>
      <fill>
        <patternFill>
          <bgColor theme="9"/>
        </patternFill>
      </fill>
    </dxf>
    <dxf>
      <fill>
        <patternFill>
          <bgColor rgb="FFFFC7CE"/>
        </patternFill>
      </fill>
    </dxf>
    <dxf>
      <font>
        <color rgb="FF9C0006"/>
      </font>
      <fill>
        <patternFill>
          <bgColor rgb="FFFFC7CE"/>
        </patternFill>
      </fill>
    </dxf>
    <dxf>
      <font>
        <color rgb="FF9C5700"/>
      </font>
      <fill>
        <patternFill>
          <bgColor rgb="FFFFEB9C"/>
        </patternFill>
      </fill>
    </dxf>
    <dxf>
      <fill>
        <patternFill>
          <bgColor theme="9"/>
        </patternFill>
      </fill>
    </dxf>
    <dxf>
      <fill>
        <patternFill>
          <bgColor rgb="FFFFC7CE"/>
        </patternFill>
      </fill>
    </dxf>
    <dxf>
      <font>
        <color rgb="FF9C0006"/>
      </font>
      <fill>
        <patternFill>
          <bgColor rgb="FFFFC7CE"/>
        </patternFill>
      </fill>
    </dxf>
    <dxf>
      <font>
        <color rgb="FF9C5700"/>
      </font>
      <fill>
        <patternFill>
          <bgColor rgb="FFFFEB9C"/>
        </patternFill>
      </fill>
    </dxf>
    <dxf>
      <fill>
        <patternFill>
          <bgColor theme="9"/>
        </patternFill>
      </fill>
    </dxf>
    <dxf>
      <fill>
        <patternFill>
          <bgColor rgb="FFFFC7CE"/>
        </patternFill>
      </fill>
    </dxf>
    <dxf>
      <font>
        <color rgb="FF9C0006"/>
      </font>
      <fill>
        <patternFill>
          <bgColor rgb="FFFFC7CE"/>
        </patternFill>
      </fill>
    </dxf>
    <dxf>
      <font>
        <color rgb="FF9C5700"/>
      </font>
      <fill>
        <patternFill>
          <bgColor rgb="FFFFEB9C"/>
        </patternFill>
      </fill>
    </dxf>
    <dxf>
      <fill>
        <patternFill>
          <bgColor theme="9"/>
        </patternFill>
      </fill>
    </dxf>
    <dxf>
      <fill>
        <patternFill>
          <bgColor rgb="FFFFC7CE"/>
        </patternFill>
      </fill>
    </dxf>
    <dxf>
      <font>
        <color rgb="FF9C0006"/>
      </font>
      <fill>
        <patternFill>
          <bgColor rgb="FFFFC7CE"/>
        </patternFill>
      </fill>
    </dxf>
    <dxf>
      <font>
        <color rgb="FF9C5700"/>
      </font>
      <fill>
        <patternFill>
          <bgColor rgb="FFFFEB9C"/>
        </patternFill>
      </fill>
    </dxf>
    <dxf>
      <fill>
        <patternFill>
          <bgColor theme="9"/>
        </patternFill>
      </fill>
    </dxf>
    <dxf>
      <fill>
        <patternFill>
          <bgColor rgb="FFFFC7CE"/>
        </patternFill>
      </fill>
    </dxf>
    <dxf>
      <font>
        <color rgb="FF9C0006"/>
      </font>
      <fill>
        <patternFill>
          <bgColor rgb="FFFFC7CE"/>
        </patternFill>
      </fill>
    </dxf>
    <dxf>
      <font>
        <color rgb="FF9C5700"/>
      </font>
      <fill>
        <patternFill>
          <bgColor rgb="FFFFEB9C"/>
        </patternFill>
      </fill>
    </dxf>
    <dxf>
      <fill>
        <patternFill>
          <bgColor theme="9"/>
        </patternFill>
      </fill>
    </dxf>
    <dxf>
      <fill>
        <patternFill>
          <bgColor rgb="FFFFC7CE"/>
        </patternFill>
      </fill>
    </dxf>
    <dxf>
      <font>
        <color rgb="FF9C0006"/>
      </font>
      <fill>
        <patternFill>
          <bgColor rgb="FFFFC7CE"/>
        </patternFill>
      </fill>
    </dxf>
    <dxf>
      <font>
        <color rgb="FF9C5700"/>
      </font>
      <fill>
        <patternFill>
          <bgColor rgb="FFFFEB9C"/>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61BDA1-5D5E-457A-B4AF-E9BCD8FAB4D3}">
  <dimension ref="A1:I44"/>
  <sheetViews>
    <sheetView topLeftCell="A7" zoomScale="61" workbookViewId="0">
      <selection activeCell="K36" sqref="K36"/>
    </sheetView>
  </sheetViews>
  <sheetFormatPr defaultRowHeight="14.4" x14ac:dyDescent="0.3"/>
  <cols>
    <col min="1" max="1" width="19.109375" customWidth="1"/>
    <col min="2" max="2" width="24" customWidth="1"/>
    <col min="3" max="3" width="26" customWidth="1"/>
    <col min="4" max="4" width="31.21875" customWidth="1"/>
    <col min="5" max="5" width="28.44140625" customWidth="1"/>
    <col min="6" max="6" width="10.6640625" customWidth="1"/>
    <col min="7" max="7" width="12.5546875" customWidth="1"/>
    <col min="8" max="8" width="16.21875" customWidth="1"/>
    <col min="9" max="9" width="14.33203125" customWidth="1"/>
  </cols>
  <sheetData>
    <row r="1" spans="1:9" x14ac:dyDescent="0.3">
      <c r="A1" s="7" t="s">
        <v>12</v>
      </c>
      <c r="B1" s="50" t="s">
        <v>9</v>
      </c>
      <c r="C1" s="51"/>
      <c r="D1" s="51"/>
      <c r="E1" s="52"/>
      <c r="F1" s="8"/>
      <c r="G1" s="9"/>
      <c r="H1" s="9"/>
      <c r="I1" s="10"/>
    </row>
    <row r="2" spans="1:9" ht="39.6" x14ac:dyDescent="0.3">
      <c r="A2" s="11" t="s">
        <v>13</v>
      </c>
      <c r="B2" s="53" t="s">
        <v>14</v>
      </c>
      <c r="C2" s="51"/>
      <c r="D2" s="51"/>
      <c r="E2" s="54"/>
      <c r="F2" s="12"/>
      <c r="G2" s="13"/>
      <c r="H2" s="13"/>
      <c r="I2" s="10"/>
    </row>
    <row r="3" spans="1:9" x14ac:dyDescent="0.3">
      <c r="A3" s="7" t="s">
        <v>7</v>
      </c>
      <c r="B3" s="55" t="s">
        <v>15</v>
      </c>
      <c r="C3" s="51"/>
      <c r="D3" s="51"/>
      <c r="E3" s="54"/>
      <c r="F3" s="12"/>
      <c r="G3" s="13"/>
      <c r="H3" s="13"/>
      <c r="I3" s="10"/>
    </row>
    <row r="4" spans="1:9" ht="39.6" x14ac:dyDescent="0.3">
      <c r="A4" s="14" t="s">
        <v>10</v>
      </c>
      <c r="B4" s="15" t="s">
        <v>11</v>
      </c>
      <c r="C4" s="15" t="s">
        <v>16</v>
      </c>
      <c r="D4" s="16" t="s">
        <v>17</v>
      </c>
      <c r="E4" s="15" t="s">
        <v>18</v>
      </c>
      <c r="F4" s="17"/>
      <c r="G4" s="17"/>
      <c r="H4" s="17"/>
      <c r="I4" s="6"/>
    </row>
    <row r="5" spans="1:9" x14ac:dyDescent="0.3">
      <c r="A5" s="18">
        <f>COUNTIF(F:F,"Pass")</f>
        <v>26</v>
      </c>
      <c r="B5" s="19">
        <f>COUNTIF(F:F,"Fail")</f>
        <v>0</v>
      </c>
      <c r="C5" s="19">
        <f>COUNTIF(F:F,"Untested")</f>
        <v>0</v>
      </c>
      <c r="D5" s="20">
        <f>COUNTIF(F:F,"N/A")</f>
        <v>0</v>
      </c>
      <c r="E5" s="19">
        <f>SUM(A5:D5)</f>
        <v>26</v>
      </c>
      <c r="F5" s="17"/>
      <c r="G5" s="17"/>
      <c r="H5" s="17"/>
      <c r="I5" s="6"/>
    </row>
    <row r="6" spans="1:9" x14ac:dyDescent="0.3">
      <c r="A6" s="21" t="s">
        <v>19</v>
      </c>
      <c r="B6" s="22" t="s">
        <v>19</v>
      </c>
      <c r="C6" s="22" t="s">
        <v>19</v>
      </c>
      <c r="D6" s="23" t="s">
        <v>19</v>
      </c>
      <c r="E6" s="22"/>
      <c r="F6" s="17"/>
      <c r="G6" s="17"/>
      <c r="H6" s="17"/>
      <c r="I6" s="6"/>
    </row>
    <row r="7" spans="1:9" ht="15" thickBot="1" x14ac:dyDescent="0.35">
      <c r="A7" s="24"/>
      <c r="B7" s="25"/>
      <c r="C7" s="26"/>
      <c r="D7" s="27"/>
      <c r="E7" s="26"/>
      <c r="F7" s="28"/>
      <c r="G7" s="28"/>
      <c r="H7" s="29"/>
      <c r="I7" s="6"/>
    </row>
    <row r="8" spans="1:9" s="40" customFormat="1" ht="44.4" customHeight="1" x14ac:dyDescent="0.25">
      <c r="A8" s="30" t="s">
        <v>0</v>
      </c>
      <c r="B8" s="30" t="s">
        <v>1</v>
      </c>
      <c r="C8" s="30" t="s">
        <v>2</v>
      </c>
      <c r="D8" s="30" t="s">
        <v>3</v>
      </c>
      <c r="E8" s="30" t="s">
        <v>4</v>
      </c>
      <c r="F8" s="1" t="s">
        <v>5</v>
      </c>
      <c r="G8" s="1" t="s">
        <v>6</v>
      </c>
      <c r="H8" s="1" t="s">
        <v>7</v>
      </c>
      <c r="I8" s="2" t="s">
        <v>8</v>
      </c>
    </row>
    <row r="9" spans="1:9" s="56" customFormat="1" ht="27.6" customHeight="1" x14ac:dyDescent="0.3">
      <c r="A9" s="56" t="s">
        <v>20</v>
      </c>
    </row>
    <row r="10" spans="1:9" s="40" customFormat="1" ht="81" customHeight="1" x14ac:dyDescent="0.25">
      <c r="A10" s="31" t="str">
        <f>IF(AND(E10=""),"","["&amp;TEXT($B$1,"##")&amp;"-"&amp;TEXT(ROW()-9- COUNTBLANK($E$8:E9) +1,"##")&amp;"]")</f>
        <v>[Login-1]</v>
      </c>
      <c r="B10" s="34" t="s">
        <v>22</v>
      </c>
      <c r="C10" s="34" t="s">
        <v>21</v>
      </c>
      <c r="D10" s="34" t="s">
        <v>23</v>
      </c>
      <c r="E10" s="34" t="s">
        <v>24</v>
      </c>
      <c r="F10" s="32" t="s">
        <v>10</v>
      </c>
      <c r="G10" s="3">
        <f ca="1">TODAY()</f>
        <v>45672</v>
      </c>
      <c r="H10" s="41" t="str">
        <f>$B$3</f>
        <v>Dương Thị Thuỳ</v>
      </c>
      <c r="I10" s="34" t="s">
        <v>459</v>
      </c>
    </row>
    <row r="11" spans="1:9" s="40" customFormat="1" ht="49.8" customHeight="1" x14ac:dyDescent="0.25">
      <c r="A11" s="31" t="str">
        <f>IF(AND(E11=""),"","["&amp;TEXT($B$1,"##")&amp;"-"&amp;TEXT(ROW()-9- COUNTBLANK($E$8:E10) +1,"##")&amp;"]")</f>
        <v>[Login-2]</v>
      </c>
      <c r="B11" s="34" t="s">
        <v>25</v>
      </c>
      <c r="C11" s="34" t="s">
        <v>21</v>
      </c>
      <c r="D11" s="34" t="s">
        <v>26</v>
      </c>
      <c r="E11" s="34" t="s">
        <v>27</v>
      </c>
      <c r="F11" s="32" t="s">
        <v>10</v>
      </c>
      <c r="G11" s="3">
        <f t="shared" ref="G11:G21" ca="1" si="0">TODAY()</f>
        <v>45672</v>
      </c>
      <c r="H11" s="41" t="str">
        <f t="shared" ref="H11:H21" si="1">$B$3</f>
        <v>Dương Thị Thuỳ</v>
      </c>
      <c r="I11" s="34" t="s">
        <v>459</v>
      </c>
    </row>
    <row r="12" spans="1:9" s="40" customFormat="1" ht="63" customHeight="1" x14ac:dyDescent="0.25">
      <c r="A12" s="31" t="str">
        <f>IF(AND(E12=""),"","["&amp;TEXT($B$1,"##")&amp;"-"&amp;TEXT(ROW()-9- COUNTBLANK($E$8:E11) +1,"##")&amp;"]")</f>
        <v>[Login-3]</v>
      </c>
      <c r="B12" s="34" t="s">
        <v>28</v>
      </c>
      <c r="C12" s="34" t="s">
        <v>21</v>
      </c>
      <c r="D12" s="34" t="s">
        <v>29</v>
      </c>
      <c r="E12" s="34" t="s">
        <v>30</v>
      </c>
      <c r="F12" s="32" t="s">
        <v>10</v>
      </c>
      <c r="G12" s="3">
        <f t="shared" ca="1" si="0"/>
        <v>45672</v>
      </c>
      <c r="H12" s="41" t="str">
        <f t="shared" si="1"/>
        <v>Dương Thị Thuỳ</v>
      </c>
      <c r="I12" s="34" t="s">
        <v>459</v>
      </c>
    </row>
    <row r="13" spans="1:9" s="40" customFormat="1" ht="48" customHeight="1" x14ac:dyDescent="0.25">
      <c r="A13" s="31" t="str">
        <f>IF(AND(E13=""),"","["&amp;TEXT($B$1,"##")&amp;"-"&amp;TEXT(ROW()-9- COUNTBLANK($E$8:E12) +1,"##")&amp;"]")</f>
        <v>[Login-4]</v>
      </c>
      <c r="B13" s="34" t="s">
        <v>31</v>
      </c>
      <c r="C13" s="34" t="s">
        <v>21</v>
      </c>
      <c r="D13" s="34" t="s">
        <v>32</v>
      </c>
      <c r="E13" s="34" t="s">
        <v>33</v>
      </c>
      <c r="F13" s="32" t="s">
        <v>10</v>
      </c>
      <c r="G13" s="3">
        <f t="shared" ca="1" si="0"/>
        <v>45672</v>
      </c>
      <c r="H13" s="41" t="str">
        <f t="shared" si="1"/>
        <v>Dương Thị Thuỳ</v>
      </c>
      <c r="I13" s="34" t="s">
        <v>459</v>
      </c>
    </row>
    <row r="14" spans="1:9" s="40" customFormat="1" ht="41.4" customHeight="1" x14ac:dyDescent="0.25">
      <c r="A14" s="31" t="str">
        <f>IF(AND(E14=""),"","["&amp;TEXT($B$1,"##")&amp;"-"&amp;TEXT(ROW()-9- COUNTBLANK($E$8:E13) +1,"##")&amp;"]")</f>
        <v>[Login-5]</v>
      </c>
      <c r="B14" s="34" t="s">
        <v>34</v>
      </c>
      <c r="C14" s="34" t="s">
        <v>21</v>
      </c>
      <c r="D14" s="34" t="s">
        <v>35</v>
      </c>
      <c r="E14" s="34" t="s">
        <v>36</v>
      </c>
      <c r="F14" s="32" t="s">
        <v>10</v>
      </c>
      <c r="G14" s="3">
        <f t="shared" ca="1" si="0"/>
        <v>45672</v>
      </c>
      <c r="H14" s="41" t="str">
        <f t="shared" si="1"/>
        <v>Dương Thị Thuỳ</v>
      </c>
      <c r="I14" s="34" t="s">
        <v>459</v>
      </c>
    </row>
    <row r="15" spans="1:9" s="40" customFormat="1" ht="41.4" x14ac:dyDescent="0.25">
      <c r="A15" s="31" t="str">
        <f>IF(AND(E15=""),"","["&amp;TEXT($B$1,"##")&amp;"-"&amp;TEXT(ROW()-9- COUNTBLANK($E$8:E14) +1,"##")&amp;"]")</f>
        <v>[Login-6]</v>
      </c>
      <c r="B15" s="34" t="s">
        <v>37</v>
      </c>
      <c r="C15" s="34" t="s">
        <v>21</v>
      </c>
      <c r="D15" s="34" t="s">
        <v>38</v>
      </c>
      <c r="E15" s="34" t="s">
        <v>36</v>
      </c>
      <c r="F15" s="32" t="s">
        <v>10</v>
      </c>
      <c r="G15" s="3">
        <f t="shared" ca="1" si="0"/>
        <v>45672</v>
      </c>
      <c r="H15" s="41" t="str">
        <f t="shared" si="1"/>
        <v>Dương Thị Thuỳ</v>
      </c>
      <c r="I15" s="34" t="s">
        <v>459</v>
      </c>
    </row>
    <row r="16" spans="1:9" s="40" customFormat="1" ht="38.4" customHeight="1" x14ac:dyDescent="0.25">
      <c r="A16" s="31" t="str">
        <f>IF(AND(E16=""),"","["&amp;TEXT($B$1,"##")&amp;"-"&amp;TEXT(ROW()-9- COUNTBLANK($E$8:E15) +1,"##")&amp;"]")</f>
        <v>[Login-7]</v>
      </c>
      <c r="B16" s="34" t="s">
        <v>39</v>
      </c>
      <c r="C16" s="34" t="s">
        <v>21</v>
      </c>
      <c r="D16" s="34" t="s">
        <v>40</v>
      </c>
      <c r="E16" s="34" t="s">
        <v>41</v>
      </c>
      <c r="F16" s="32" t="s">
        <v>10</v>
      </c>
      <c r="G16" s="3">
        <f t="shared" ca="1" si="0"/>
        <v>45672</v>
      </c>
      <c r="H16" s="41" t="str">
        <f t="shared" si="1"/>
        <v>Dương Thị Thuỳ</v>
      </c>
      <c r="I16" s="34" t="s">
        <v>459</v>
      </c>
    </row>
    <row r="17" spans="1:9" s="40" customFormat="1" ht="43.2" customHeight="1" x14ac:dyDescent="0.25">
      <c r="A17" s="31" t="str">
        <f>IF(AND(E17=""),"","["&amp;TEXT($B$1,"##")&amp;"-"&amp;TEXT(ROW()-9- COUNTBLANK($E$8:E16) +1,"##")&amp;"]")</f>
        <v>[Login-8]</v>
      </c>
      <c r="B17" s="34" t="s">
        <v>42</v>
      </c>
      <c r="C17" s="34" t="s">
        <v>21</v>
      </c>
      <c r="D17" s="34" t="s">
        <v>43</v>
      </c>
      <c r="E17" s="34" t="s">
        <v>44</v>
      </c>
      <c r="F17" s="32" t="s">
        <v>10</v>
      </c>
      <c r="G17" s="3">
        <f t="shared" ca="1" si="0"/>
        <v>45672</v>
      </c>
      <c r="H17" s="41" t="str">
        <f t="shared" si="1"/>
        <v>Dương Thị Thuỳ</v>
      </c>
      <c r="I17" s="34" t="s">
        <v>459</v>
      </c>
    </row>
    <row r="18" spans="1:9" s="40" customFormat="1" ht="109.8" customHeight="1" x14ac:dyDescent="0.25">
      <c r="A18" s="31" t="str">
        <f>IF(AND(E18=""),"","["&amp;TEXT($B$1,"##")&amp;"-"&amp;TEXT(ROW()-9- COUNTBLANK($E$8:E17) +1,"##")&amp;"]")</f>
        <v>[Login-9]</v>
      </c>
      <c r="B18" s="36" t="s">
        <v>47</v>
      </c>
      <c r="C18" s="34" t="s">
        <v>21</v>
      </c>
      <c r="D18" s="36" t="s">
        <v>97</v>
      </c>
      <c r="E18" s="36" t="s">
        <v>45</v>
      </c>
      <c r="F18" s="32" t="s">
        <v>10</v>
      </c>
      <c r="G18" s="3">
        <f t="shared" ca="1" si="0"/>
        <v>45672</v>
      </c>
      <c r="H18" s="41" t="str">
        <f t="shared" si="1"/>
        <v>Dương Thị Thuỳ</v>
      </c>
      <c r="I18" s="34" t="s">
        <v>459</v>
      </c>
    </row>
    <row r="19" spans="1:9" s="40" customFormat="1" ht="54" customHeight="1" x14ac:dyDescent="0.25">
      <c r="A19" s="31" t="str">
        <f>IF(AND(E19=""),"","["&amp;TEXT($B$1,"##")&amp;"-"&amp;TEXT(ROW()-9- COUNTBLANK($E$8:E18) +1,"##")&amp;"]")</f>
        <v>[Login-10]</v>
      </c>
      <c r="B19" s="36" t="s">
        <v>99</v>
      </c>
      <c r="C19" s="34" t="s">
        <v>21</v>
      </c>
      <c r="D19" s="36" t="s">
        <v>100</v>
      </c>
      <c r="E19" s="36" t="s">
        <v>98</v>
      </c>
      <c r="F19" s="32" t="s">
        <v>10</v>
      </c>
      <c r="G19" s="3">
        <f t="shared" ca="1" si="0"/>
        <v>45672</v>
      </c>
      <c r="H19" s="41" t="str">
        <f t="shared" si="1"/>
        <v>Dương Thị Thuỳ</v>
      </c>
      <c r="I19" s="34" t="s">
        <v>460</v>
      </c>
    </row>
    <row r="20" spans="1:9" s="40" customFormat="1" ht="54" customHeight="1" x14ac:dyDescent="0.25">
      <c r="A20" s="31" t="str">
        <f>IF(AND(E20=""),"","["&amp;TEXT($B$1,"##")&amp;"-"&amp;TEXT(ROW()-9- COUNTBLANK($E$8:E19) +1,"##")&amp;"]")</f>
        <v>[Login-11]</v>
      </c>
      <c r="B20" s="36" t="s">
        <v>101</v>
      </c>
      <c r="C20" s="34" t="s">
        <v>21</v>
      </c>
      <c r="D20" s="36" t="s">
        <v>102</v>
      </c>
      <c r="E20" s="36" t="s">
        <v>103</v>
      </c>
      <c r="F20" s="32" t="s">
        <v>10</v>
      </c>
      <c r="G20" s="3">
        <f t="shared" ca="1" si="0"/>
        <v>45672</v>
      </c>
      <c r="H20" s="41" t="str">
        <f t="shared" si="1"/>
        <v>Dương Thị Thuỳ</v>
      </c>
      <c r="I20" s="34" t="s">
        <v>460</v>
      </c>
    </row>
    <row r="21" spans="1:9" s="40" customFormat="1" ht="62.4" customHeight="1" x14ac:dyDescent="0.25">
      <c r="A21" s="31" t="str">
        <f>IF(AND(E21=""),"","["&amp;TEXT($B$1,"##")&amp;"-"&amp;TEXT(ROW()-9- COUNTBLANK($E$8:E18) +1,"##")&amp;"]")</f>
        <v>[Login-12]</v>
      </c>
      <c r="B21" s="34" t="s">
        <v>46</v>
      </c>
      <c r="C21" s="34" t="s">
        <v>21</v>
      </c>
      <c r="D21" s="34" t="s">
        <v>48</v>
      </c>
      <c r="E21" s="34" t="s">
        <v>49</v>
      </c>
      <c r="F21" s="32" t="s">
        <v>10</v>
      </c>
      <c r="G21" s="3">
        <f t="shared" ca="1" si="0"/>
        <v>45672</v>
      </c>
      <c r="H21" s="41" t="str">
        <f t="shared" si="1"/>
        <v>Dương Thị Thuỳ</v>
      </c>
      <c r="I21" s="34" t="s">
        <v>460</v>
      </c>
    </row>
    <row r="22" spans="1:9" s="59" customFormat="1" ht="29.4" customHeight="1" x14ac:dyDescent="0.3">
      <c r="A22" s="57" t="s">
        <v>50</v>
      </c>
      <c r="B22" s="58"/>
      <c r="C22" s="58"/>
      <c r="D22" s="58"/>
      <c r="E22" s="58"/>
      <c r="F22" s="58"/>
      <c r="G22" s="58"/>
      <c r="H22" s="58"/>
      <c r="I22" s="58"/>
    </row>
    <row r="23" spans="1:9" s="45" customFormat="1" ht="50.4" customHeight="1" x14ac:dyDescent="0.3">
      <c r="A23" s="31" t="str">
        <f>IF(AND(E23=""),"","["&amp;TEXT($B$1,"##")&amp;"-"&amp;TEXT(ROW()-9- COUNTBLANK($E$8:E22) +1,"##")&amp;"]")</f>
        <v>[Login-13]</v>
      </c>
      <c r="B23" s="34" t="s">
        <v>51</v>
      </c>
      <c r="C23" s="34" t="s">
        <v>52</v>
      </c>
      <c r="D23" s="34" t="s">
        <v>79</v>
      </c>
      <c r="E23" s="34" t="s">
        <v>80</v>
      </c>
      <c r="F23" s="32" t="s">
        <v>10</v>
      </c>
      <c r="G23" s="3">
        <f ca="1">TODAY()</f>
        <v>45672</v>
      </c>
      <c r="H23" s="41" t="str">
        <f>$B$3</f>
        <v>Dương Thị Thuỳ</v>
      </c>
      <c r="I23" s="44" t="s">
        <v>459</v>
      </c>
    </row>
    <row r="24" spans="1:9" s="45" customFormat="1" ht="51.6" customHeight="1" x14ac:dyDescent="0.3">
      <c r="A24" s="31" t="str">
        <f>IF(AND(E24=""),"","["&amp;TEXT($B$1,"##")&amp;"-"&amp;TEXT(ROW()-9- COUNTBLANK($E$8:E23) +1,"##")&amp;"]")</f>
        <v>[Login-14]</v>
      </c>
      <c r="B24" s="34" t="s">
        <v>53</v>
      </c>
      <c r="C24" s="34" t="s">
        <v>54</v>
      </c>
      <c r="D24" s="34" t="s">
        <v>81</v>
      </c>
      <c r="E24" s="34" t="s">
        <v>55</v>
      </c>
      <c r="F24" s="32" t="s">
        <v>10</v>
      </c>
      <c r="G24" s="3">
        <f t="shared" ref="G24:G37" ca="1" si="2">TODAY()</f>
        <v>45672</v>
      </c>
      <c r="H24" s="41" t="str">
        <f t="shared" ref="H24:H37" si="3">$B$3</f>
        <v>Dương Thị Thuỳ</v>
      </c>
      <c r="I24" s="44" t="s">
        <v>461</v>
      </c>
    </row>
    <row r="25" spans="1:9" s="45" customFormat="1" ht="51.6" customHeight="1" x14ac:dyDescent="0.3">
      <c r="A25" s="31" t="str">
        <f>IF(AND(E25=""),"","["&amp;TEXT($B$1,"##")&amp;"-"&amp;TEXT(ROW()-9- COUNTBLANK($E$8:E24) +1,"##")&amp;"]")</f>
        <v>[Login-15]</v>
      </c>
      <c r="B25" s="34" t="s">
        <v>56</v>
      </c>
      <c r="C25" s="34" t="s">
        <v>57</v>
      </c>
      <c r="D25" s="34" t="s">
        <v>82</v>
      </c>
      <c r="E25" s="34" t="s">
        <v>58</v>
      </c>
      <c r="F25" s="32" t="s">
        <v>10</v>
      </c>
      <c r="G25" s="3">
        <f t="shared" ca="1" si="2"/>
        <v>45672</v>
      </c>
      <c r="H25" s="41" t="str">
        <f t="shared" si="3"/>
        <v>Dương Thị Thuỳ</v>
      </c>
      <c r="I25" s="44" t="s">
        <v>461</v>
      </c>
    </row>
    <row r="26" spans="1:9" s="45" customFormat="1" ht="51.6" customHeight="1" x14ac:dyDescent="0.3">
      <c r="A26" s="31" t="str">
        <f>IF(AND(E26=""),"","["&amp;TEXT($B$1,"##")&amp;"-"&amp;TEXT(ROW()-9- COUNTBLANK($E$8:E25) +1,"##")&amp;"]")</f>
        <v>[Login-16]</v>
      </c>
      <c r="B26" s="34" t="s">
        <v>59</v>
      </c>
      <c r="C26" s="34" t="s">
        <v>60</v>
      </c>
      <c r="D26" s="34" t="s">
        <v>83</v>
      </c>
      <c r="E26" s="34" t="s">
        <v>61</v>
      </c>
      <c r="F26" s="32" t="s">
        <v>10</v>
      </c>
      <c r="G26" s="3">
        <f t="shared" ca="1" si="2"/>
        <v>45672</v>
      </c>
      <c r="H26" s="41" t="str">
        <f t="shared" si="3"/>
        <v>Dương Thị Thuỳ</v>
      </c>
      <c r="I26" s="44" t="s">
        <v>461</v>
      </c>
    </row>
    <row r="27" spans="1:9" s="45" customFormat="1" ht="48.6" customHeight="1" x14ac:dyDescent="0.3">
      <c r="A27" s="31" t="str">
        <f>IF(AND(E27=""),"","["&amp;TEXT($B$1,"##")&amp;"-"&amp;TEXT(ROW()-9- COUNTBLANK($E$8:E26) +1,"##")&amp;"]")</f>
        <v>[Login-17]</v>
      </c>
      <c r="B27" s="34" t="s">
        <v>62</v>
      </c>
      <c r="C27" s="34" t="s">
        <v>57</v>
      </c>
      <c r="D27" s="34" t="s">
        <v>84</v>
      </c>
      <c r="E27" s="34" t="s">
        <v>63</v>
      </c>
      <c r="F27" s="32" t="s">
        <v>10</v>
      </c>
      <c r="G27" s="3">
        <f t="shared" ca="1" si="2"/>
        <v>45672</v>
      </c>
      <c r="H27" s="41" t="str">
        <f t="shared" si="3"/>
        <v>Dương Thị Thuỳ</v>
      </c>
      <c r="I27" s="44" t="s">
        <v>461</v>
      </c>
    </row>
    <row r="28" spans="1:9" s="45" customFormat="1" ht="49.8" customHeight="1" x14ac:dyDescent="0.3">
      <c r="A28" s="31" t="str">
        <f>IF(AND(E28=""),"","["&amp;TEXT($B$1,"##")&amp;"-"&amp;TEXT(ROW()-9- COUNTBLANK($E$8:E27) +1,"##")&amp;"]")</f>
        <v>[Login-18]</v>
      </c>
      <c r="B28" s="34" t="s">
        <v>64</v>
      </c>
      <c r="C28" s="34" t="s">
        <v>65</v>
      </c>
      <c r="D28" s="34" t="s">
        <v>85</v>
      </c>
      <c r="E28" s="34" t="s">
        <v>66</v>
      </c>
      <c r="F28" s="32" t="s">
        <v>10</v>
      </c>
      <c r="G28" s="3">
        <f t="shared" ca="1" si="2"/>
        <v>45672</v>
      </c>
      <c r="H28" s="41" t="str">
        <f t="shared" si="3"/>
        <v>Dương Thị Thuỳ</v>
      </c>
      <c r="I28" s="44" t="s">
        <v>461</v>
      </c>
    </row>
    <row r="29" spans="1:9" s="45" customFormat="1" ht="41.4" x14ac:dyDescent="0.3">
      <c r="A29" s="31" t="str">
        <f>IF(AND(E29=""),"","["&amp;TEXT($B$1,"##")&amp;"-"&amp;TEXT(ROW()-9- COUNTBLANK($E$8:E28) +1,"##")&amp;"]")</f>
        <v>[Login-19]</v>
      </c>
      <c r="B29" s="34" t="s">
        <v>67</v>
      </c>
      <c r="C29" s="34" t="s">
        <v>68</v>
      </c>
      <c r="D29" s="34" t="s">
        <v>86</v>
      </c>
      <c r="E29" s="34" t="s">
        <v>69</v>
      </c>
      <c r="F29" s="32" t="s">
        <v>10</v>
      </c>
      <c r="G29" s="3">
        <f t="shared" ca="1" si="2"/>
        <v>45672</v>
      </c>
      <c r="H29" s="41" t="str">
        <f t="shared" si="3"/>
        <v>Dương Thị Thuỳ</v>
      </c>
      <c r="I29" s="44" t="s">
        <v>461</v>
      </c>
    </row>
    <row r="30" spans="1:9" s="45" customFormat="1" ht="55.2" x14ac:dyDescent="0.3">
      <c r="A30" s="35" t="str">
        <f>IF(AND(E30=""),"","["&amp;TEXT($B$1,"##")&amp;"-"&amp;TEXT(ROW()-9- COUNTBLANK($E$8:E29) +1,"##")&amp;"]")</f>
        <v>[Login-20]</v>
      </c>
      <c r="B30" s="34" t="s">
        <v>70</v>
      </c>
      <c r="C30" s="34" t="s">
        <v>57</v>
      </c>
      <c r="D30" s="34" t="s">
        <v>87</v>
      </c>
      <c r="E30" s="34" t="s">
        <v>71</v>
      </c>
      <c r="F30" s="33" t="s">
        <v>10</v>
      </c>
      <c r="G30" s="37">
        <f t="shared" ca="1" si="2"/>
        <v>45672</v>
      </c>
      <c r="H30" s="42" t="str">
        <f t="shared" si="3"/>
        <v>Dương Thị Thuỳ</v>
      </c>
      <c r="I30" s="44" t="s">
        <v>461</v>
      </c>
    </row>
    <row r="31" spans="1:9" s="45" customFormat="1" ht="55.2" x14ac:dyDescent="0.3">
      <c r="A31" s="35" t="str">
        <f>IF(AND(E31=""),"","["&amp;TEXT($B$1,"##")&amp;"-"&amp;TEXT(ROW()-9- COUNTBLANK($E$8:E30) +1,"##")&amp;"]")</f>
        <v>[Login-21]</v>
      </c>
      <c r="B31" s="34" t="s">
        <v>90</v>
      </c>
      <c r="C31" s="34" t="s">
        <v>57</v>
      </c>
      <c r="D31" s="34" t="s">
        <v>91</v>
      </c>
      <c r="E31" s="34" t="s">
        <v>92</v>
      </c>
      <c r="F31" s="33" t="s">
        <v>10</v>
      </c>
      <c r="G31" s="37">
        <f t="shared" ca="1" si="2"/>
        <v>45672</v>
      </c>
      <c r="H31" s="42" t="str">
        <f t="shared" si="3"/>
        <v>Dương Thị Thuỳ</v>
      </c>
      <c r="I31" s="44" t="s">
        <v>461</v>
      </c>
    </row>
    <row r="32" spans="1:9" s="45" customFormat="1" ht="41.4" x14ac:dyDescent="0.3">
      <c r="A32" s="35" t="str">
        <f>IF(AND(E32=""),"","["&amp;TEXT($B$1,"##")&amp;"-"&amp;TEXT(ROW()-9- COUNTBLANK($E$8:E31) +1,"##")&amp;"]")</f>
        <v>[Login-22]</v>
      </c>
      <c r="B32" s="34" t="s">
        <v>72</v>
      </c>
      <c r="C32" s="34" t="s">
        <v>60</v>
      </c>
      <c r="D32" s="34" t="s">
        <v>93</v>
      </c>
      <c r="E32" s="34" t="s">
        <v>73</v>
      </c>
      <c r="F32" s="33" t="s">
        <v>10</v>
      </c>
      <c r="G32" s="37">
        <f t="shared" ca="1" si="2"/>
        <v>45672</v>
      </c>
      <c r="H32" s="42" t="str">
        <f t="shared" si="3"/>
        <v>Dương Thị Thuỳ</v>
      </c>
      <c r="I32" s="44" t="s">
        <v>461</v>
      </c>
    </row>
    <row r="33" spans="1:9" s="45" customFormat="1" ht="55.2" x14ac:dyDescent="0.3">
      <c r="A33" s="35" t="str">
        <f>IF(AND(E33=""),"","["&amp;TEXT($B$1,"##")&amp;"-"&amp;TEXT(ROW()-9- COUNTBLANK($E$8:E32) +1,"##")&amp;"]")</f>
        <v>[Login-23]</v>
      </c>
      <c r="B33" s="34" t="s">
        <v>74</v>
      </c>
      <c r="C33" s="34" t="s">
        <v>75</v>
      </c>
      <c r="D33" s="34" t="s">
        <v>88</v>
      </c>
      <c r="E33" s="34" t="s">
        <v>76</v>
      </c>
      <c r="F33" s="33" t="s">
        <v>10</v>
      </c>
      <c r="G33" s="37">
        <f t="shared" ca="1" si="2"/>
        <v>45672</v>
      </c>
      <c r="H33" s="42" t="str">
        <f t="shared" si="3"/>
        <v>Dương Thị Thuỳ</v>
      </c>
      <c r="I33" s="44" t="s">
        <v>460</v>
      </c>
    </row>
    <row r="34" spans="1:9" s="45" customFormat="1" ht="69" x14ac:dyDescent="0.3">
      <c r="A34" s="35" t="str">
        <f>IF(AND(E34=""),"","["&amp;TEXT($B$1,"##")&amp;"-"&amp;TEXT(ROW()-9- COUNTBLANK($E$8:E33) +1,"##")&amp;"]")</f>
        <v>[Login-24]</v>
      </c>
      <c r="B34" s="34" t="s">
        <v>308</v>
      </c>
      <c r="C34" s="34" t="s">
        <v>57</v>
      </c>
      <c r="D34" s="34" t="s">
        <v>95</v>
      </c>
      <c r="E34" s="34" t="s">
        <v>71</v>
      </c>
      <c r="F34" s="33" t="s">
        <v>10</v>
      </c>
      <c r="G34" s="37">
        <f t="shared" ca="1" si="2"/>
        <v>45672</v>
      </c>
      <c r="H34" s="42" t="str">
        <f t="shared" si="3"/>
        <v>Dương Thị Thuỳ</v>
      </c>
      <c r="I34" s="44" t="s">
        <v>460</v>
      </c>
    </row>
    <row r="35" spans="1:9" s="45" customFormat="1" ht="69" x14ac:dyDescent="0.3">
      <c r="A35" s="35" t="str">
        <f>IF(AND(E35=""),"","["&amp;TEXT($B$1,"##")&amp;"-"&amp;TEXT(ROW()-9- COUNTBLANK($E$8:E34) +1,"##")&amp;"]")</f>
        <v>[Login-25]</v>
      </c>
      <c r="B35" s="34" t="s">
        <v>77</v>
      </c>
      <c r="C35" s="34" t="s">
        <v>57</v>
      </c>
      <c r="D35" s="34" t="s">
        <v>94</v>
      </c>
      <c r="E35" s="34" t="s">
        <v>96</v>
      </c>
      <c r="F35" s="33"/>
      <c r="G35" s="37">
        <f t="shared" ca="1" si="2"/>
        <v>45672</v>
      </c>
      <c r="H35" s="42" t="str">
        <f t="shared" si="3"/>
        <v>Dương Thị Thuỳ</v>
      </c>
      <c r="I35" s="44" t="s">
        <v>460</v>
      </c>
    </row>
    <row r="36" spans="1:9" s="45" customFormat="1" ht="55.2" x14ac:dyDescent="0.3">
      <c r="A36" s="35" t="str">
        <f>IF(AND(E36=""),"","["&amp;TEXT($B$1,"##")&amp;"-"&amp;TEXT(ROW()-9- COUNTBLANK($E$8:E35) +1,"##")&amp;"]")</f>
        <v>[Login-26]</v>
      </c>
      <c r="B36" s="36" t="s">
        <v>309</v>
      </c>
      <c r="C36" s="36" t="s">
        <v>57</v>
      </c>
      <c r="D36" s="36" t="s">
        <v>310</v>
      </c>
      <c r="E36" s="36" t="s">
        <v>311</v>
      </c>
      <c r="F36" s="33" t="s">
        <v>10</v>
      </c>
      <c r="G36" s="37">
        <f t="shared" ca="1" si="2"/>
        <v>45672</v>
      </c>
      <c r="H36" s="42" t="str">
        <f t="shared" si="3"/>
        <v>Dương Thị Thuỳ</v>
      </c>
      <c r="I36" s="44" t="s">
        <v>460</v>
      </c>
    </row>
    <row r="37" spans="1:9" s="45" customFormat="1" ht="55.2" x14ac:dyDescent="0.3">
      <c r="A37" s="38" t="str">
        <f>IF(AND(E37=""),"","["&amp;TEXT($B$1,"##")&amp;"-"&amp;TEXT(ROW()-9- COUNTBLANK($E$8:E36) +1,"##")&amp;"]")</f>
        <v>[Login-27]</v>
      </c>
      <c r="B37" s="34" t="s">
        <v>78</v>
      </c>
      <c r="C37" s="34" t="s">
        <v>57</v>
      </c>
      <c r="D37" s="34" t="s">
        <v>89</v>
      </c>
      <c r="E37" s="34" t="s">
        <v>55</v>
      </c>
      <c r="F37" s="5"/>
      <c r="G37" s="39">
        <f t="shared" ca="1" si="2"/>
        <v>45672</v>
      </c>
      <c r="H37" s="43" t="str">
        <f t="shared" si="3"/>
        <v>Dương Thị Thuỳ</v>
      </c>
      <c r="I37" s="44" t="s">
        <v>461</v>
      </c>
    </row>
    <row r="38" spans="1:9" s="49" customFormat="1" ht="22.8" customHeight="1" x14ac:dyDescent="0.3">
      <c r="A38" s="48" t="s">
        <v>104</v>
      </c>
    </row>
    <row r="39" spans="1:9" s="45" customFormat="1" ht="69" x14ac:dyDescent="0.3">
      <c r="A39" s="31" t="str">
        <f>IF(AND(E39=""),"","["&amp;TEXT($B$1,"##")&amp;"-"&amp;TEXT(ROW()-9- COUNTBLANK($E$8:E38) +1,"##")&amp;"]")</f>
        <v/>
      </c>
      <c r="B39" s="34" t="s">
        <v>106</v>
      </c>
      <c r="C39" s="34" t="s">
        <v>105</v>
      </c>
      <c r="D39" s="34" t="s">
        <v>107</v>
      </c>
      <c r="E39" s="34"/>
      <c r="F39" s="32"/>
      <c r="G39" s="3">
        <f ca="1">TODAY()</f>
        <v>45672</v>
      </c>
      <c r="H39" s="41" t="str">
        <f>$B$3</f>
        <v>Dương Thị Thuỳ</v>
      </c>
      <c r="I39" s="44" t="s">
        <v>461</v>
      </c>
    </row>
    <row r="40" spans="1:9" s="45" customFormat="1" ht="76.2" customHeight="1" x14ac:dyDescent="0.3">
      <c r="A40" s="31" t="str">
        <f>IF(AND(E40=""),"","["&amp;TEXT($B$1,"##")&amp;"-"&amp;TEXT(ROW()-9- COUNTBLANK($E$8:E39) +1,"##")&amp;"]")</f>
        <v>[Login-28]</v>
      </c>
      <c r="B40" s="34" t="s">
        <v>108</v>
      </c>
      <c r="C40" s="34" t="s">
        <v>105</v>
      </c>
      <c r="D40" s="34" t="s">
        <v>109</v>
      </c>
      <c r="E40" s="34" t="s">
        <v>110</v>
      </c>
      <c r="F40" s="32" t="s">
        <v>10</v>
      </c>
      <c r="G40" s="3">
        <f t="shared" ref="G40:G44" ca="1" si="4">TODAY()</f>
        <v>45672</v>
      </c>
      <c r="H40" s="41" t="str">
        <f t="shared" ref="H40:H44" si="5">$B$3</f>
        <v>Dương Thị Thuỳ</v>
      </c>
      <c r="I40" s="44" t="s">
        <v>461</v>
      </c>
    </row>
    <row r="41" spans="1:9" s="45" customFormat="1" ht="65.400000000000006" customHeight="1" x14ac:dyDescent="0.3">
      <c r="A41" s="31" t="str">
        <f>IF(AND(E41=""),"","["&amp;TEXT($B$1,"##")&amp;"-"&amp;TEXT(ROW()-9- COUNTBLANK($E$8:E40) +1,"##")&amp;"]")</f>
        <v>[Login-29]</v>
      </c>
      <c r="B41" s="34" t="s">
        <v>111</v>
      </c>
      <c r="C41" s="34" t="s">
        <v>105</v>
      </c>
      <c r="D41" s="34" t="s">
        <v>112</v>
      </c>
      <c r="E41" s="34" t="s">
        <v>110</v>
      </c>
      <c r="F41" s="32"/>
      <c r="G41" s="3">
        <f t="shared" ca="1" si="4"/>
        <v>45672</v>
      </c>
      <c r="H41" s="41" t="str">
        <f t="shared" si="5"/>
        <v>Dương Thị Thuỳ</v>
      </c>
      <c r="I41" s="44" t="s">
        <v>461</v>
      </c>
    </row>
    <row r="42" spans="1:9" s="45" customFormat="1" ht="55.2" x14ac:dyDescent="0.3">
      <c r="A42" s="31" t="str">
        <f>IF(AND(E42=""),"","["&amp;TEXT($B$1,"##")&amp;"-"&amp;TEXT(ROW()-9- COUNTBLANK($E$8:E41) +1,"##")&amp;"]")</f>
        <v>[Login-30]</v>
      </c>
      <c r="B42" s="34" t="s">
        <v>113</v>
      </c>
      <c r="C42" s="34" t="s">
        <v>105</v>
      </c>
      <c r="D42" s="34" t="s">
        <v>114</v>
      </c>
      <c r="E42" s="34" t="s">
        <v>110</v>
      </c>
      <c r="F42" s="32"/>
      <c r="G42" s="3">
        <f t="shared" ca="1" si="4"/>
        <v>45672</v>
      </c>
      <c r="H42" s="41" t="str">
        <f t="shared" si="5"/>
        <v>Dương Thị Thuỳ</v>
      </c>
      <c r="I42" s="44" t="s">
        <v>461</v>
      </c>
    </row>
    <row r="43" spans="1:9" s="45" customFormat="1" ht="69" x14ac:dyDescent="0.3">
      <c r="A43" s="31" t="str">
        <f>IF(AND(E43=""),"","["&amp;TEXT($B$1,"##")&amp;"-"&amp;TEXT(ROW()-9- COUNTBLANK($E$8:E42) +1,"##")&amp;"]")</f>
        <v>[Login-31]</v>
      </c>
      <c r="B43" s="34" t="s">
        <v>115</v>
      </c>
      <c r="C43" s="34" t="s">
        <v>105</v>
      </c>
      <c r="D43" s="34" t="s">
        <v>116</v>
      </c>
      <c r="E43" s="34" t="s">
        <v>110</v>
      </c>
      <c r="F43" s="32"/>
      <c r="G43" s="3">
        <f t="shared" ca="1" si="4"/>
        <v>45672</v>
      </c>
      <c r="H43" s="41" t="str">
        <f t="shared" si="5"/>
        <v>Dương Thị Thuỳ</v>
      </c>
      <c r="I43" s="44" t="s">
        <v>461</v>
      </c>
    </row>
    <row r="44" spans="1:9" s="45" customFormat="1" ht="62.4" customHeight="1" x14ac:dyDescent="0.3">
      <c r="A44" s="31" t="str">
        <f>IF(AND(E44=""),"","["&amp;TEXT($B$1,"##")&amp;"-"&amp;TEXT(ROW()-9- COUNTBLANK($E$8:E43) +1,"##")&amp;"]")</f>
        <v/>
      </c>
      <c r="B44" s="34" t="s">
        <v>117</v>
      </c>
      <c r="C44" s="34" t="s">
        <v>105</v>
      </c>
      <c r="D44" s="34" t="s">
        <v>118</v>
      </c>
      <c r="E44" s="34"/>
      <c r="F44" s="32"/>
      <c r="G44" s="3">
        <f t="shared" ca="1" si="4"/>
        <v>45672</v>
      </c>
      <c r="H44" s="41" t="str">
        <f t="shared" si="5"/>
        <v>Dương Thị Thuỳ</v>
      </c>
      <c r="I44" s="44" t="s">
        <v>460</v>
      </c>
    </row>
  </sheetData>
  <mergeCells count="6">
    <mergeCell ref="A38:XFD38"/>
    <mergeCell ref="B1:E1"/>
    <mergeCell ref="B2:E2"/>
    <mergeCell ref="B3:E3"/>
    <mergeCell ref="A9:XFD9"/>
    <mergeCell ref="A22:XFD22"/>
  </mergeCells>
  <conditionalFormatting sqref="F1:F8 F10:F21 F23:F37 F39:F44">
    <cfRule type="cellIs" dxfId="31" priority="9" operator="equal">
      <formula>"N/A"</formula>
    </cfRule>
    <cfRule type="cellIs" dxfId="30" priority="10" operator="equal">
      <formula>"Fail"</formula>
    </cfRule>
    <cfRule type="cellIs" dxfId="29" priority="11" operator="equal">
      <formula>Fail</formula>
    </cfRule>
    <cfRule type="cellIs" dxfId="28" priority="12" operator="equal">
      <formula>"Pass"</formula>
    </cfRule>
  </conditionalFormatting>
  <dataValidations count="2">
    <dataValidation type="list" allowBlank="1" showErrorMessage="1" sqref="F23:F37 F10:F21 F39:F44" xr:uid="{853F6855-7C29-410F-9D4C-116DEB0CA840}">
      <formula1>"Pass,Fail,N/A,Untested"</formula1>
    </dataValidation>
    <dataValidation type="list" allowBlank="1" showErrorMessage="1" sqref="F1:H2" xr:uid="{04165145-35E9-4B99-BB2D-9CB64E333836}">
      <formula1>$J$1:$J$5</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49038-5B4B-4989-9608-3AD762339FC4}">
  <dimension ref="A1:I32"/>
  <sheetViews>
    <sheetView topLeftCell="A12" zoomScale="70" zoomScaleNormal="70" workbookViewId="0">
      <selection activeCell="I25" sqref="I25"/>
    </sheetView>
  </sheetViews>
  <sheetFormatPr defaultRowHeight="14.4" x14ac:dyDescent="0.3"/>
  <cols>
    <col min="1" max="1" width="16" customWidth="1"/>
    <col min="2" max="2" width="21.88671875" customWidth="1"/>
    <col min="3" max="3" width="23.33203125" customWidth="1"/>
    <col min="4" max="4" width="20.33203125" customWidth="1"/>
    <col min="5" max="5" width="23.6640625" customWidth="1"/>
    <col min="6" max="6" width="11.77734375" customWidth="1"/>
    <col min="7" max="7" width="14.5546875" customWidth="1"/>
    <col min="8" max="8" width="17.33203125" customWidth="1"/>
    <col min="9" max="9" width="22.21875" customWidth="1"/>
  </cols>
  <sheetData>
    <row r="1" spans="1:9" x14ac:dyDescent="0.3">
      <c r="A1" s="7" t="s">
        <v>12</v>
      </c>
      <c r="B1" s="50" t="s">
        <v>119</v>
      </c>
      <c r="C1" s="51"/>
      <c r="D1" s="51"/>
      <c r="E1" s="52"/>
      <c r="F1" s="8"/>
      <c r="G1" s="9"/>
      <c r="H1" s="9"/>
      <c r="I1" s="10"/>
    </row>
    <row r="2" spans="1:9" ht="39.6" x14ac:dyDescent="0.3">
      <c r="A2" s="11" t="s">
        <v>13</v>
      </c>
      <c r="B2" s="53" t="s">
        <v>14</v>
      </c>
      <c r="C2" s="51"/>
      <c r="D2" s="51"/>
      <c r="E2" s="54"/>
      <c r="F2" s="12"/>
      <c r="G2" s="13"/>
      <c r="H2" s="13"/>
      <c r="I2" s="10"/>
    </row>
    <row r="3" spans="1:9" x14ac:dyDescent="0.3">
      <c r="A3" s="7" t="s">
        <v>7</v>
      </c>
      <c r="B3" s="55" t="s">
        <v>15</v>
      </c>
      <c r="C3" s="51"/>
      <c r="D3" s="51"/>
      <c r="E3" s="54"/>
      <c r="F3" s="12"/>
      <c r="G3" s="13"/>
      <c r="H3" s="13"/>
      <c r="I3" s="10"/>
    </row>
    <row r="4" spans="1:9" ht="39.6" x14ac:dyDescent="0.3">
      <c r="A4" s="14" t="s">
        <v>10</v>
      </c>
      <c r="B4" s="15" t="s">
        <v>11</v>
      </c>
      <c r="C4" s="15" t="s">
        <v>16</v>
      </c>
      <c r="D4" s="16" t="s">
        <v>17</v>
      </c>
      <c r="E4" s="15" t="s">
        <v>18</v>
      </c>
      <c r="F4" s="17"/>
      <c r="G4" s="17"/>
      <c r="H4" s="17"/>
      <c r="I4" s="6"/>
    </row>
    <row r="5" spans="1:9" x14ac:dyDescent="0.3">
      <c r="A5" s="18">
        <f>COUNTIF(F:F,"Pass")</f>
        <v>20</v>
      </c>
      <c r="B5" s="19">
        <f>COUNTIF(F:F,"Fail")</f>
        <v>1</v>
      </c>
      <c r="C5" s="19">
        <f>COUNTIF(F:F,"Untested")</f>
        <v>0</v>
      </c>
      <c r="D5" s="20">
        <f>COUNTIF(F:F,"N/A")</f>
        <v>0</v>
      </c>
      <c r="E5" s="19">
        <f>SUM(A5:D5)</f>
        <v>21</v>
      </c>
      <c r="F5" s="17"/>
      <c r="G5" s="17"/>
      <c r="H5" s="17"/>
      <c r="I5" s="6"/>
    </row>
    <row r="6" spans="1:9" x14ac:dyDescent="0.3">
      <c r="A6" s="21" t="s">
        <v>19</v>
      </c>
      <c r="B6" s="22" t="s">
        <v>19</v>
      </c>
      <c r="C6" s="22" t="s">
        <v>19</v>
      </c>
      <c r="D6" s="23" t="s">
        <v>19</v>
      </c>
      <c r="E6" s="22"/>
      <c r="F6" s="17"/>
      <c r="G6" s="17"/>
      <c r="H6" s="17"/>
      <c r="I6" s="6"/>
    </row>
    <row r="7" spans="1:9" ht="15" thickBot="1" x14ac:dyDescent="0.35">
      <c r="A7" s="24"/>
      <c r="B7" s="25"/>
      <c r="C7" s="26"/>
      <c r="D7" s="27"/>
      <c r="E7" s="26"/>
      <c r="F7" s="28"/>
      <c r="G7" s="28"/>
      <c r="H7" s="29"/>
      <c r="I7" s="6"/>
    </row>
    <row r="8" spans="1:9" s="40" customFormat="1" ht="44.4" customHeight="1" x14ac:dyDescent="0.25">
      <c r="A8" s="30" t="s">
        <v>0</v>
      </c>
      <c r="B8" s="30" t="s">
        <v>1</v>
      </c>
      <c r="C8" s="30" t="s">
        <v>2</v>
      </c>
      <c r="D8" s="30" t="s">
        <v>3</v>
      </c>
      <c r="E8" s="30" t="s">
        <v>4</v>
      </c>
      <c r="F8" s="1" t="s">
        <v>5</v>
      </c>
      <c r="G8" s="1" t="s">
        <v>6</v>
      </c>
      <c r="H8" s="1" t="s">
        <v>7</v>
      </c>
      <c r="I8" s="2" t="s">
        <v>8</v>
      </c>
    </row>
    <row r="9" spans="1:9" s="56" customFormat="1" ht="27.6" customHeight="1" x14ac:dyDescent="0.3">
      <c r="A9" s="56" t="s">
        <v>20</v>
      </c>
    </row>
    <row r="10" spans="1:9" s="40" customFormat="1" ht="81" customHeight="1" x14ac:dyDescent="0.25">
      <c r="A10" s="31" t="str">
        <f>IF(AND(E10=""),"","["&amp;TEXT($B$1,"##")&amp;"-"&amp;TEXT(ROW()-9- COUNTBLANK($E$8:E9) +1,"##")&amp;"]")</f>
        <v>[Search-1]</v>
      </c>
      <c r="B10" s="34" t="s">
        <v>120</v>
      </c>
      <c r="C10" s="34" t="s">
        <v>121</v>
      </c>
      <c r="D10" s="34" t="s">
        <v>23</v>
      </c>
      <c r="E10" s="34" t="s">
        <v>122</v>
      </c>
      <c r="F10" s="32" t="s">
        <v>10</v>
      </c>
      <c r="G10" s="3">
        <f ca="1">TODAY()</f>
        <v>45672</v>
      </c>
      <c r="H10" s="41" t="str">
        <f>$B$3</f>
        <v>Dương Thị Thuỳ</v>
      </c>
      <c r="I10" s="34" t="s">
        <v>459</v>
      </c>
    </row>
    <row r="11" spans="1:9" s="40" customFormat="1" ht="81" customHeight="1" x14ac:dyDescent="0.25">
      <c r="A11" s="31" t="str">
        <f>IF(AND(E11=""),"","["&amp;TEXT($B$1,"##")&amp;"-"&amp;TEXT(ROW()-9- COUNTBLANK($E$8:E10) +1,"##")&amp;"]")</f>
        <v>[Search-2]</v>
      </c>
      <c r="B11" s="34" t="s">
        <v>127</v>
      </c>
      <c r="C11" s="34" t="s">
        <v>121</v>
      </c>
      <c r="D11" s="34" t="s">
        <v>128</v>
      </c>
      <c r="E11" s="34" t="s">
        <v>129</v>
      </c>
      <c r="F11" s="32" t="s">
        <v>10</v>
      </c>
      <c r="G11" s="3">
        <f t="shared" ref="G11:G13" ca="1" si="0">TODAY()</f>
        <v>45672</v>
      </c>
      <c r="H11" s="41" t="str">
        <f t="shared" ref="H11:H15" si="1">$B$3</f>
        <v>Dương Thị Thuỳ</v>
      </c>
      <c r="I11" s="34" t="s">
        <v>459</v>
      </c>
    </row>
    <row r="12" spans="1:9" s="40" customFormat="1" ht="81" customHeight="1" x14ac:dyDescent="0.25">
      <c r="A12" s="31" t="str">
        <f>IF(AND(E12=""),"","["&amp;TEXT($B$1,"##")&amp;"-"&amp;TEXT(ROW()-9- COUNTBLANK($E$8:E11) +1,"##")&amp;"]")</f>
        <v>[Search-3]</v>
      </c>
      <c r="B12" s="34" t="s">
        <v>131</v>
      </c>
      <c r="C12" s="34" t="s">
        <v>121</v>
      </c>
      <c r="D12" s="34" t="s">
        <v>130</v>
      </c>
      <c r="E12" s="34" t="s">
        <v>132</v>
      </c>
      <c r="F12" s="32" t="s">
        <v>10</v>
      </c>
      <c r="G12" s="3">
        <f t="shared" ca="1" si="0"/>
        <v>45672</v>
      </c>
      <c r="H12" s="41" t="str">
        <f t="shared" si="1"/>
        <v>Dương Thị Thuỳ</v>
      </c>
      <c r="I12" s="34" t="s">
        <v>459</v>
      </c>
    </row>
    <row r="13" spans="1:9" s="40" customFormat="1" ht="81" customHeight="1" x14ac:dyDescent="0.25">
      <c r="A13" s="31" t="str">
        <f>IF(AND(E13=""),"","["&amp;TEXT($B$1,"##")&amp;"-"&amp;TEXT(ROW()-9- COUNTBLANK($E$8:E12) +1,"##")&amp;"]")</f>
        <v>[Search-4]</v>
      </c>
      <c r="B13" s="34" t="s">
        <v>133</v>
      </c>
      <c r="C13" s="34" t="s">
        <v>121</v>
      </c>
      <c r="D13" s="34" t="s">
        <v>134</v>
      </c>
      <c r="E13" s="34" t="s">
        <v>135</v>
      </c>
      <c r="F13" s="32" t="s">
        <v>10</v>
      </c>
      <c r="G13" s="3">
        <f t="shared" ca="1" si="0"/>
        <v>45672</v>
      </c>
      <c r="H13" s="41" t="str">
        <f t="shared" si="1"/>
        <v>Dương Thị Thuỳ</v>
      </c>
      <c r="I13" s="34" t="s">
        <v>459</v>
      </c>
    </row>
    <row r="14" spans="1:9" s="40" customFormat="1" ht="81" customHeight="1" x14ac:dyDescent="0.25">
      <c r="A14" s="31" t="str">
        <f>IF(AND(E14=""),"","["&amp;TEXT($B$1,"##")&amp;"-"&amp;TEXT(ROW()-9- COUNTBLANK($E$8:E12) +1,"##")&amp;"]")</f>
        <v>[Search-5]</v>
      </c>
      <c r="B14" s="34" t="s">
        <v>124</v>
      </c>
      <c r="C14" s="34" t="s">
        <v>121</v>
      </c>
      <c r="D14" s="34" t="s">
        <v>125</v>
      </c>
      <c r="E14" s="34" t="s">
        <v>126</v>
      </c>
      <c r="F14" s="32" t="s">
        <v>10</v>
      </c>
      <c r="G14" s="3">
        <f ca="1">TODAY()</f>
        <v>45672</v>
      </c>
      <c r="H14" s="41" t="str">
        <f t="shared" si="1"/>
        <v>Dương Thị Thuỳ</v>
      </c>
      <c r="I14" s="34" t="s">
        <v>459</v>
      </c>
    </row>
    <row r="15" spans="1:9" s="40" customFormat="1" ht="48.6" customHeight="1" x14ac:dyDescent="0.25">
      <c r="A15" s="31" t="str">
        <f>IF(AND(E15=""),"","["&amp;TEXT($B$1,"##")&amp;"-"&amp;TEXT(ROW()-9- COUNTBLANK($E$8:E10) +1,"##")&amp;"]")</f>
        <v>[Search-6]</v>
      </c>
      <c r="B15" s="34" t="s">
        <v>39</v>
      </c>
      <c r="C15" s="34" t="s">
        <v>121</v>
      </c>
      <c r="D15" s="34" t="s">
        <v>40</v>
      </c>
      <c r="E15" s="34" t="s">
        <v>41</v>
      </c>
      <c r="F15" s="32" t="s">
        <v>10</v>
      </c>
      <c r="G15" s="3">
        <f t="shared" ref="G15:G17" ca="1" si="2">TODAY()</f>
        <v>45672</v>
      </c>
      <c r="H15" s="41" t="str">
        <f t="shared" si="1"/>
        <v>Dương Thị Thuỳ</v>
      </c>
      <c r="I15" s="34" t="s">
        <v>460</v>
      </c>
    </row>
    <row r="16" spans="1:9" s="40" customFormat="1" ht="43.2" customHeight="1" x14ac:dyDescent="0.25">
      <c r="A16" s="31" t="str">
        <f>IF(AND(E16=""),"","["&amp;TEXT($B$1,"##")&amp;"-"&amp;TEXT(ROW()-9- COUNTBLANK($E$8:E15) +1,"##")&amp;"]")</f>
        <v>[Search-7]</v>
      </c>
      <c r="B16" s="34" t="s">
        <v>42</v>
      </c>
      <c r="C16" s="34" t="s">
        <v>121</v>
      </c>
      <c r="D16" s="34" t="s">
        <v>43</v>
      </c>
      <c r="E16" s="34" t="s">
        <v>44</v>
      </c>
      <c r="F16" s="32" t="s">
        <v>10</v>
      </c>
      <c r="G16" s="3">
        <f t="shared" ca="1" si="2"/>
        <v>45672</v>
      </c>
      <c r="H16" s="41" t="str">
        <f t="shared" ref="H16:H17" si="3">$B$3</f>
        <v>Dương Thị Thuỳ</v>
      </c>
      <c r="I16" s="34" t="s">
        <v>461</v>
      </c>
    </row>
    <row r="17" spans="1:9" s="40" customFormat="1" ht="90" customHeight="1" x14ac:dyDescent="0.25">
      <c r="A17" s="31" t="str">
        <f>IF(AND(E17=""),"","["&amp;TEXT($B$1,"##")&amp;"-"&amp;TEXT(ROW()-9- COUNTBLANK($E$8:E16) +1,"##")&amp;"]")</f>
        <v>[Search-8]</v>
      </c>
      <c r="B17" s="34" t="s">
        <v>46</v>
      </c>
      <c r="C17" s="34" t="s">
        <v>121</v>
      </c>
      <c r="D17" s="34" t="s">
        <v>48</v>
      </c>
      <c r="E17" s="34" t="s">
        <v>49</v>
      </c>
      <c r="F17" s="32" t="s">
        <v>10</v>
      </c>
      <c r="G17" s="3">
        <f t="shared" ca="1" si="2"/>
        <v>45672</v>
      </c>
      <c r="H17" s="41" t="str">
        <f t="shared" si="3"/>
        <v>Dương Thị Thuỳ</v>
      </c>
      <c r="I17" s="34" t="s">
        <v>460</v>
      </c>
    </row>
    <row r="18" spans="1:9" s="62" customFormat="1" ht="29.4" customHeight="1" x14ac:dyDescent="0.3">
      <c r="A18" s="57" t="s">
        <v>123</v>
      </c>
      <c r="B18" s="58"/>
      <c r="C18" s="58"/>
      <c r="D18" s="58"/>
      <c r="E18" s="58"/>
      <c r="F18" s="58"/>
      <c r="G18" s="58"/>
      <c r="H18" s="58"/>
      <c r="I18" s="58"/>
    </row>
    <row r="19" spans="1:9" s="44" customFormat="1" ht="41.4" x14ac:dyDescent="0.3">
      <c r="A19" s="38" t="str">
        <f>IF(AND(E19=""),"","["&amp;TEXT($B$1,"##")&amp;"-"&amp;TEXT(ROW()-9- COUNTBLANK($E$8:E18) +1,"##")&amp;"]")</f>
        <v>[Search-9]</v>
      </c>
      <c r="B19" s="34" t="s">
        <v>136</v>
      </c>
      <c r="C19" s="34" t="s">
        <v>121</v>
      </c>
      <c r="D19" s="34" t="s">
        <v>137</v>
      </c>
      <c r="E19" s="34" t="s">
        <v>138</v>
      </c>
      <c r="F19" s="5" t="s">
        <v>10</v>
      </c>
      <c r="G19" s="39">
        <f ca="1">TODAY()</f>
        <v>45672</v>
      </c>
      <c r="H19" s="5" t="str">
        <f>$B$3</f>
        <v>Dương Thị Thuỳ</v>
      </c>
      <c r="I19" s="44" t="s">
        <v>459</v>
      </c>
    </row>
    <row r="20" spans="1:9" s="44" customFormat="1" ht="55.2" customHeight="1" x14ac:dyDescent="0.3">
      <c r="A20" s="38" t="str">
        <f>IF(AND(E20=""),"","["&amp;TEXT($B$1,"##")&amp;"-"&amp;TEXT(ROW()-9- COUNTBLANK($E$8:E19) +1,"##")&amp;"]")</f>
        <v>[Search-10]</v>
      </c>
      <c r="B20" s="34" t="s">
        <v>139</v>
      </c>
      <c r="C20" s="34" t="s">
        <v>121</v>
      </c>
      <c r="D20" s="34" t="s">
        <v>140</v>
      </c>
      <c r="E20" s="34" t="s">
        <v>141</v>
      </c>
      <c r="F20" s="5" t="s">
        <v>10</v>
      </c>
      <c r="G20" s="39">
        <f t="shared" ref="G20:G30" ca="1" si="4">TODAY()</f>
        <v>45672</v>
      </c>
      <c r="H20" s="5" t="str">
        <f t="shared" ref="H20:H30" si="5">$B$3</f>
        <v>Dương Thị Thuỳ</v>
      </c>
      <c r="I20" s="44" t="s">
        <v>460</v>
      </c>
    </row>
    <row r="21" spans="1:9" s="44" customFormat="1" ht="58.8" customHeight="1" x14ac:dyDescent="0.3">
      <c r="A21" s="38" t="str">
        <f>IF(AND(E21=""),"","["&amp;TEXT($B$1,"##")&amp;"-"&amp;TEXT(ROW()-9- COUNTBLANK($E$8:E20) +1,"##")&amp;"]")</f>
        <v>[Search-11]</v>
      </c>
      <c r="B21" s="34" t="s">
        <v>142</v>
      </c>
      <c r="C21" s="34" t="s">
        <v>121</v>
      </c>
      <c r="D21" s="34" t="s">
        <v>143</v>
      </c>
      <c r="E21" s="34" t="s">
        <v>144</v>
      </c>
      <c r="F21" s="5" t="s">
        <v>10</v>
      </c>
      <c r="G21" s="39">
        <f t="shared" ca="1" si="4"/>
        <v>45672</v>
      </c>
      <c r="H21" s="5" t="str">
        <f t="shared" si="5"/>
        <v>Dương Thị Thuỳ</v>
      </c>
      <c r="I21" s="44" t="s">
        <v>459</v>
      </c>
    </row>
    <row r="22" spans="1:9" s="44" customFormat="1" ht="41.4" x14ac:dyDescent="0.3">
      <c r="A22" s="38" t="str">
        <f>IF(AND(E22=""),"","["&amp;TEXT($B$1,"##")&amp;"-"&amp;TEXT(ROW()-9- COUNTBLANK($E$8:E21) +1,"##")&amp;"]")</f>
        <v>[Search-12]</v>
      </c>
      <c r="B22" s="34" t="s">
        <v>145</v>
      </c>
      <c r="C22" s="34" t="s">
        <v>121</v>
      </c>
      <c r="D22" s="34" t="s">
        <v>147</v>
      </c>
      <c r="E22" s="34" t="s">
        <v>146</v>
      </c>
      <c r="F22" s="5" t="s">
        <v>11</v>
      </c>
      <c r="G22" s="39">
        <f t="shared" ca="1" si="4"/>
        <v>45672</v>
      </c>
      <c r="H22" s="5" t="str">
        <f t="shared" si="5"/>
        <v>Dương Thị Thuỳ</v>
      </c>
      <c r="I22" s="44" t="s">
        <v>461</v>
      </c>
    </row>
    <row r="23" spans="1:9" s="44" customFormat="1" ht="41.4" x14ac:dyDescent="0.3">
      <c r="A23" s="38" t="str">
        <f>IF(AND(E23=""),"","["&amp;TEXT($B$1,"##")&amp;"-"&amp;TEXT(ROW()-9- COUNTBLANK($E$8:E22) +1,"##")&amp;"]")</f>
        <v>[Search-13]</v>
      </c>
      <c r="B23" s="34" t="s">
        <v>148</v>
      </c>
      <c r="C23" s="34" t="s">
        <v>121</v>
      </c>
      <c r="D23" s="34" t="s">
        <v>149</v>
      </c>
      <c r="E23" s="34" t="s">
        <v>150</v>
      </c>
      <c r="F23" s="5" t="s">
        <v>10</v>
      </c>
      <c r="G23" s="39">
        <f t="shared" ca="1" si="4"/>
        <v>45672</v>
      </c>
      <c r="H23" s="5" t="str">
        <f t="shared" si="5"/>
        <v>Dương Thị Thuỳ</v>
      </c>
      <c r="I23" s="44" t="s">
        <v>460</v>
      </c>
    </row>
    <row r="24" spans="1:9" s="44" customFormat="1" ht="49.8" customHeight="1" x14ac:dyDescent="0.3">
      <c r="A24" s="38" t="str">
        <f>IF(AND(E24=""),"","["&amp;TEXT($B$1,"##")&amp;"-"&amp;TEXT(ROW()-9- COUNTBLANK($E$8:E23) +1,"##")&amp;"]")</f>
        <v>[Search-14]</v>
      </c>
      <c r="B24" s="34" t="s">
        <v>312</v>
      </c>
      <c r="C24" s="34" t="s">
        <v>121</v>
      </c>
      <c r="D24" s="34" t="s">
        <v>151</v>
      </c>
      <c r="E24" s="34" t="s">
        <v>152</v>
      </c>
      <c r="F24" s="5" t="s">
        <v>10</v>
      </c>
      <c r="G24" s="39">
        <f t="shared" ca="1" si="4"/>
        <v>45672</v>
      </c>
      <c r="H24" s="5" t="str">
        <f t="shared" si="5"/>
        <v>Dương Thị Thuỳ</v>
      </c>
      <c r="I24" s="44" t="s">
        <v>460</v>
      </c>
    </row>
    <row r="25" spans="1:9" s="44" customFormat="1" ht="82.8" x14ac:dyDescent="0.3">
      <c r="A25" s="38" t="str">
        <f>IF(AND(E25=""),"","["&amp;TEXT($B$1,"##")&amp;"-"&amp;TEXT(ROW()-9- COUNTBLANK($E$8:E24) +1,"##")&amp;"]")</f>
        <v>[Search-15]</v>
      </c>
      <c r="B25" s="34" t="s">
        <v>153</v>
      </c>
      <c r="C25" s="34" t="s">
        <v>121</v>
      </c>
      <c r="D25" s="34" t="s">
        <v>154</v>
      </c>
      <c r="E25" s="34" t="s">
        <v>155</v>
      </c>
      <c r="F25" s="5" t="s">
        <v>10</v>
      </c>
      <c r="G25" s="39">
        <f t="shared" ca="1" si="4"/>
        <v>45672</v>
      </c>
      <c r="H25" s="5" t="str">
        <f t="shared" si="5"/>
        <v>Dương Thị Thuỳ</v>
      </c>
      <c r="I25" s="44" t="s">
        <v>459</v>
      </c>
    </row>
    <row r="26" spans="1:9" s="44" customFormat="1" ht="55.2" customHeight="1" x14ac:dyDescent="0.3">
      <c r="A26" s="38" t="str">
        <f>IF(AND(E26=""),"","["&amp;TEXT($B$1,"##")&amp;"-"&amp;TEXT(ROW()-9- COUNTBLANK($E$8:E25) +1,"##")&amp;"]")</f>
        <v>[Search-16]</v>
      </c>
      <c r="B26" s="34" t="s">
        <v>156</v>
      </c>
      <c r="C26" s="34" t="s">
        <v>121</v>
      </c>
      <c r="D26" s="34" t="s">
        <v>157</v>
      </c>
      <c r="E26" s="34" t="s">
        <v>158</v>
      </c>
      <c r="F26" s="5" t="s">
        <v>10</v>
      </c>
      <c r="G26" s="39">
        <f t="shared" ca="1" si="4"/>
        <v>45672</v>
      </c>
      <c r="H26" s="5" t="str">
        <f t="shared" si="5"/>
        <v>Dương Thị Thuỳ</v>
      </c>
      <c r="I26" s="44" t="s">
        <v>459</v>
      </c>
    </row>
    <row r="27" spans="1:9" s="44" customFormat="1" ht="41.4" x14ac:dyDescent="0.3">
      <c r="A27" s="38" t="str">
        <f>IF(AND(E27=""),"","["&amp;TEXT($B$1,"##")&amp;"-"&amp;TEXT(ROW()-9- COUNTBLANK($E$8:E26) +1,"##")&amp;"]")</f>
        <v>[Search-17]</v>
      </c>
      <c r="B27" s="34" t="s">
        <v>159</v>
      </c>
      <c r="C27" s="34" t="s">
        <v>121</v>
      </c>
      <c r="D27" s="34" t="s">
        <v>160</v>
      </c>
      <c r="E27" s="34" t="s">
        <v>161</v>
      </c>
      <c r="F27" s="5" t="s">
        <v>10</v>
      </c>
      <c r="G27" s="39">
        <f t="shared" ca="1" si="4"/>
        <v>45672</v>
      </c>
      <c r="H27" s="5" t="str">
        <f t="shared" si="5"/>
        <v>Dương Thị Thuỳ</v>
      </c>
      <c r="I27" s="44" t="s">
        <v>460</v>
      </c>
    </row>
    <row r="28" spans="1:9" s="44" customFormat="1" ht="96.6" x14ac:dyDescent="0.3">
      <c r="A28" s="38" t="str">
        <f>IF(AND(E28=""),"","["&amp;TEXT($B$1,"##")&amp;"-"&amp;TEXT(ROW()-9- COUNTBLANK($E$8:E27) +1,"##")&amp;"]")</f>
        <v>[Search-18]</v>
      </c>
      <c r="B28" s="34" t="s">
        <v>162</v>
      </c>
      <c r="C28" s="34" t="s">
        <v>121</v>
      </c>
      <c r="D28" s="34" t="s">
        <v>163</v>
      </c>
      <c r="E28" s="34" t="s">
        <v>164</v>
      </c>
      <c r="F28" s="5" t="s">
        <v>10</v>
      </c>
      <c r="G28" s="39">
        <f t="shared" ca="1" si="4"/>
        <v>45672</v>
      </c>
      <c r="H28" s="5" t="str">
        <f t="shared" si="5"/>
        <v>Dương Thị Thuỳ</v>
      </c>
      <c r="I28" s="44" t="s">
        <v>459</v>
      </c>
    </row>
    <row r="29" spans="1:9" s="44" customFormat="1" ht="41.4" x14ac:dyDescent="0.3">
      <c r="A29" s="38" t="str">
        <f>IF(AND(E29=""),"","["&amp;TEXT($B$1,"##")&amp;"-"&amp;TEXT(ROW()-9- COUNTBLANK($E$8:E28) +1,"##")&amp;"]")</f>
        <v>[Search-19]</v>
      </c>
      <c r="B29" s="34" t="s">
        <v>165</v>
      </c>
      <c r="C29" s="34" t="s">
        <v>121</v>
      </c>
      <c r="D29" s="34" t="s">
        <v>166</v>
      </c>
      <c r="E29" s="34" t="s">
        <v>167</v>
      </c>
      <c r="F29" s="5" t="s">
        <v>10</v>
      </c>
      <c r="G29" s="39">
        <f t="shared" ca="1" si="4"/>
        <v>45672</v>
      </c>
      <c r="H29" s="5" t="str">
        <f t="shared" si="5"/>
        <v>Dương Thị Thuỳ</v>
      </c>
      <c r="I29" s="44" t="s">
        <v>461</v>
      </c>
    </row>
    <row r="30" spans="1:9" s="44" customFormat="1" ht="82.8" x14ac:dyDescent="0.3">
      <c r="A30" s="38" t="str">
        <f>IF(AND(E30=""),"","["&amp;TEXT($B$1,"##")&amp;"-"&amp;TEXT(ROW()-9- COUNTBLANK($E$8:E29) +1,"##")&amp;"]")</f>
        <v>[Search-20]</v>
      </c>
      <c r="B30" s="34" t="s">
        <v>168</v>
      </c>
      <c r="C30" s="34" t="s">
        <v>121</v>
      </c>
      <c r="D30" s="34" t="s">
        <v>169</v>
      </c>
      <c r="E30" s="34" t="s">
        <v>167</v>
      </c>
      <c r="F30" s="5" t="s">
        <v>10</v>
      </c>
      <c r="G30" s="39">
        <f t="shared" ca="1" si="4"/>
        <v>45672</v>
      </c>
      <c r="H30" s="5" t="str">
        <f t="shared" si="5"/>
        <v>Dương Thị Thuỳ</v>
      </c>
      <c r="I30" s="44" t="s">
        <v>460</v>
      </c>
    </row>
    <row r="31" spans="1:9" s="61" customFormat="1" ht="22.8" customHeight="1" x14ac:dyDescent="0.3">
      <c r="A31" s="60" t="s">
        <v>104</v>
      </c>
    </row>
    <row r="32" spans="1:9" s="44" customFormat="1" ht="55.2" x14ac:dyDescent="0.3">
      <c r="A32" s="38" t="str">
        <f>IF(AND(E32=""),"","["&amp;TEXT($B$1,"##")&amp;"-"&amp;TEXT(ROW()-9- COUNTBLANK($E$8:E31) +1,"##")&amp;"]")</f>
        <v>[Search-21]</v>
      </c>
      <c r="B32" s="34" t="s">
        <v>170</v>
      </c>
      <c r="C32" s="34" t="s">
        <v>171</v>
      </c>
      <c r="D32" s="34" t="s">
        <v>172</v>
      </c>
      <c r="E32" s="34" t="s">
        <v>173</v>
      </c>
      <c r="F32" s="5" t="s">
        <v>10</v>
      </c>
      <c r="G32" s="39">
        <f ca="1">TODAY()</f>
        <v>45672</v>
      </c>
      <c r="H32" s="5" t="str">
        <f>$B$3</f>
        <v>Dương Thị Thuỳ</v>
      </c>
    </row>
  </sheetData>
  <mergeCells count="6">
    <mergeCell ref="A31:XFD31"/>
    <mergeCell ref="B1:E1"/>
    <mergeCell ref="B2:E2"/>
    <mergeCell ref="B3:E3"/>
    <mergeCell ref="A9:XFD9"/>
    <mergeCell ref="A18:XFD18"/>
  </mergeCells>
  <conditionalFormatting sqref="F1:F8 F10:F17 F19:F30 F32">
    <cfRule type="cellIs" dxfId="27" priority="1" operator="equal">
      <formula>"N/A"</formula>
    </cfRule>
    <cfRule type="cellIs" dxfId="26" priority="2" operator="equal">
      <formula>"Fail"</formula>
    </cfRule>
    <cfRule type="cellIs" dxfId="25" priority="3" operator="equal">
      <formula>Fail</formula>
    </cfRule>
    <cfRule type="cellIs" dxfId="24" priority="4" operator="equal">
      <formula>"Pass"</formula>
    </cfRule>
  </conditionalFormatting>
  <dataValidations count="2">
    <dataValidation type="list" allowBlank="1" showErrorMessage="1" sqref="F1:H2" xr:uid="{F886588E-5863-4F53-A109-6BCF354CD4C5}">
      <formula1>$J$1:$J$5</formula1>
    </dataValidation>
    <dataValidation type="list" allowBlank="1" showErrorMessage="1" sqref="F19:F30 F32 F10:F17" xr:uid="{CCA2CCEE-299D-44E6-A9A7-25C52ADD76FB}">
      <formula1>"Pass,Fail,N/A,Untested"</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D565A1-8DD9-4473-BC8F-F6370F5D2530}">
  <dimension ref="A1:I40"/>
  <sheetViews>
    <sheetView tabSelected="1" topLeftCell="A26" zoomScale="69" workbookViewId="0">
      <selection activeCell="F25" sqref="F25:F26"/>
    </sheetView>
  </sheetViews>
  <sheetFormatPr defaultRowHeight="14.4" x14ac:dyDescent="0.3"/>
  <cols>
    <col min="1" max="1" width="13.77734375" customWidth="1"/>
    <col min="2" max="2" width="20.88671875" customWidth="1"/>
    <col min="3" max="3" width="19.44140625" customWidth="1"/>
    <col min="4" max="4" width="23.44140625" customWidth="1"/>
    <col min="5" max="5" width="27.6640625" customWidth="1"/>
    <col min="7" max="7" width="15.44140625" customWidth="1"/>
    <col min="8" max="8" width="15.5546875" customWidth="1"/>
    <col min="9" max="9" width="17.44140625" customWidth="1"/>
  </cols>
  <sheetData>
    <row r="1" spans="1:9" x14ac:dyDescent="0.3">
      <c r="A1" s="7" t="s">
        <v>12</v>
      </c>
      <c r="B1" s="50" t="s">
        <v>174</v>
      </c>
      <c r="C1" s="51"/>
      <c r="D1" s="51"/>
      <c r="E1" s="52"/>
      <c r="F1" s="8"/>
      <c r="G1" s="9"/>
      <c r="H1" s="9"/>
      <c r="I1" s="10"/>
    </row>
    <row r="2" spans="1:9" ht="39.6" x14ac:dyDescent="0.3">
      <c r="A2" s="11" t="s">
        <v>13</v>
      </c>
      <c r="B2" s="53" t="s">
        <v>14</v>
      </c>
      <c r="C2" s="51"/>
      <c r="D2" s="51"/>
      <c r="E2" s="54"/>
      <c r="F2" s="12"/>
      <c r="G2" s="13"/>
      <c r="H2" s="13"/>
      <c r="I2" s="10"/>
    </row>
    <row r="3" spans="1:9" x14ac:dyDescent="0.3">
      <c r="A3" s="7" t="s">
        <v>7</v>
      </c>
      <c r="B3" s="55" t="s">
        <v>15</v>
      </c>
      <c r="C3" s="51"/>
      <c r="D3" s="51"/>
      <c r="E3" s="54"/>
      <c r="F3" s="12"/>
      <c r="G3" s="13"/>
      <c r="H3" s="13"/>
      <c r="I3" s="10"/>
    </row>
    <row r="4" spans="1:9" ht="39.6" x14ac:dyDescent="0.3">
      <c r="A4" s="14" t="s">
        <v>10</v>
      </c>
      <c r="B4" s="15" t="s">
        <v>11</v>
      </c>
      <c r="C4" s="15" t="s">
        <v>16</v>
      </c>
      <c r="D4" s="16" t="s">
        <v>17</v>
      </c>
      <c r="E4" s="15" t="s">
        <v>18</v>
      </c>
      <c r="F4" s="17"/>
      <c r="G4" s="17"/>
      <c r="H4" s="17"/>
      <c r="I4" s="6"/>
    </row>
    <row r="5" spans="1:9" x14ac:dyDescent="0.3">
      <c r="A5" s="18">
        <f>COUNTIF(F:F,"Pass")</f>
        <v>28</v>
      </c>
      <c r="B5" s="19">
        <f>COUNTIF(F:F,"Fail")</f>
        <v>0</v>
      </c>
      <c r="C5" s="19">
        <f>COUNTIF(F:F,"Untested")</f>
        <v>0</v>
      </c>
      <c r="D5" s="20">
        <f>COUNTIF(F:F,"N/A")</f>
        <v>0</v>
      </c>
      <c r="E5" s="19">
        <f>SUM(A5:D5)</f>
        <v>28</v>
      </c>
      <c r="F5" s="17"/>
      <c r="G5" s="17"/>
      <c r="H5" s="17"/>
      <c r="I5" s="6"/>
    </row>
    <row r="6" spans="1:9" x14ac:dyDescent="0.3">
      <c r="A6" s="21" t="s">
        <v>19</v>
      </c>
      <c r="B6" s="22" t="s">
        <v>19</v>
      </c>
      <c r="C6" s="22" t="s">
        <v>19</v>
      </c>
      <c r="D6" s="23" t="s">
        <v>19</v>
      </c>
      <c r="E6" s="22"/>
      <c r="F6" s="17"/>
      <c r="G6" s="17"/>
      <c r="H6" s="17"/>
      <c r="I6" s="6"/>
    </row>
    <row r="7" spans="1:9" ht="15" thickBot="1" x14ac:dyDescent="0.35">
      <c r="A7" s="24"/>
      <c r="B7" s="25"/>
      <c r="C7" s="26"/>
      <c r="D7" s="27"/>
      <c r="E7" s="26"/>
      <c r="F7" s="28"/>
      <c r="G7" s="28"/>
      <c r="H7" s="29"/>
      <c r="I7" s="6"/>
    </row>
    <row r="8" spans="1:9" s="40" customFormat="1" ht="44.4" customHeight="1" x14ac:dyDescent="0.25">
      <c r="A8" s="30" t="s">
        <v>0</v>
      </c>
      <c r="B8" s="30" t="s">
        <v>1</v>
      </c>
      <c r="C8" s="30" t="s">
        <v>2</v>
      </c>
      <c r="D8" s="30" t="s">
        <v>3</v>
      </c>
      <c r="E8" s="30" t="s">
        <v>4</v>
      </c>
      <c r="F8" s="1" t="s">
        <v>5</v>
      </c>
      <c r="G8" s="1" t="s">
        <v>6</v>
      </c>
      <c r="H8" s="1" t="s">
        <v>7</v>
      </c>
      <c r="I8" s="2" t="s">
        <v>8</v>
      </c>
    </row>
    <row r="9" spans="1:9" s="56" customFormat="1" ht="27.6" customHeight="1" x14ac:dyDescent="0.3">
      <c r="A9" s="56" t="s">
        <v>20</v>
      </c>
    </row>
    <row r="10" spans="1:9" s="40" customFormat="1" ht="81" customHeight="1" x14ac:dyDescent="0.25">
      <c r="A10" s="31" t="str">
        <f>IF(AND(E10=""),"","["&amp;TEXT($B$1,"##")&amp;"-"&amp;TEXT(ROW()-9- COUNTBLANK($E$8:E9) +1,"##")&amp;"]")</f>
        <v>[GH-1]</v>
      </c>
      <c r="B10" s="34" t="s">
        <v>175</v>
      </c>
      <c r="C10" s="34" t="s">
        <v>176</v>
      </c>
      <c r="D10" s="34" t="s">
        <v>177</v>
      </c>
      <c r="E10" s="34" t="s">
        <v>178</v>
      </c>
      <c r="F10" s="32" t="s">
        <v>10</v>
      </c>
      <c r="G10" s="3">
        <f ca="1">TODAY()</f>
        <v>45672</v>
      </c>
      <c r="H10" s="41" t="str">
        <f>$B$3</f>
        <v>Dương Thị Thuỳ</v>
      </c>
      <c r="I10" s="46" t="s">
        <v>459</v>
      </c>
    </row>
    <row r="11" spans="1:9" s="40" customFormat="1" ht="106.8" customHeight="1" x14ac:dyDescent="0.25">
      <c r="A11" s="31" t="str">
        <f>IF(AND(E11=""),"","["&amp;TEXT($B$1,"##")&amp;"-"&amp;TEXT(ROW()-9- COUNTBLANK($E$8:E10) +1,"##")&amp;"]")</f>
        <v>[GH-2]</v>
      </c>
      <c r="B11" s="34" t="s">
        <v>179</v>
      </c>
      <c r="C11" s="34" t="s">
        <v>176</v>
      </c>
      <c r="D11" s="34" t="s">
        <v>177</v>
      </c>
      <c r="E11" s="34" t="s">
        <v>180</v>
      </c>
      <c r="F11" s="32" t="s">
        <v>10</v>
      </c>
      <c r="G11" s="3">
        <f t="shared" ref="G11:G13" ca="1" si="0">TODAY()</f>
        <v>45672</v>
      </c>
      <c r="H11" s="41" t="str">
        <f t="shared" ref="H11:H19" si="1">$B$3</f>
        <v>Dương Thị Thuỳ</v>
      </c>
      <c r="I11" s="46" t="s">
        <v>459</v>
      </c>
    </row>
    <row r="12" spans="1:9" s="40" customFormat="1" ht="81" customHeight="1" x14ac:dyDescent="0.25">
      <c r="A12" s="31" t="str">
        <f>IF(AND(E12=""),"","["&amp;TEXT($B$1,"##")&amp;"-"&amp;TEXT(ROW()-9- COUNTBLANK($E$8:E11) +1,"##")&amp;"]")</f>
        <v>[GH-3]</v>
      </c>
      <c r="B12" s="34" t="s">
        <v>181</v>
      </c>
      <c r="C12" s="34" t="s">
        <v>176</v>
      </c>
      <c r="D12" s="34" t="s">
        <v>182</v>
      </c>
      <c r="E12" s="34" t="s">
        <v>183</v>
      </c>
      <c r="F12" s="32" t="s">
        <v>10</v>
      </c>
      <c r="G12" s="3">
        <f t="shared" ca="1" si="0"/>
        <v>45672</v>
      </c>
      <c r="H12" s="41" t="str">
        <f t="shared" si="1"/>
        <v>Dương Thị Thuỳ</v>
      </c>
      <c r="I12" s="46" t="s">
        <v>459</v>
      </c>
    </row>
    <row r="13" spans="1:9" s="40" customFormat="1" ht="81" customHeight="1" x14ac:dyDescent="0.25">
      <c r="A13" s="31" t="str">
        <f>IF(AND(E13=""),"","["&amp;TEXT($B$1,"##")&amp;"-"&amp;TEXT(ROW()-9- COUNTBLANK($E$8:E12) +1,"##")&amp;"]")</f>
        <v>[GH-4]</v>
      </c>
      <c r="B13" s="34" t="s">
        <v>184</v>
      </c>
      <c r="C13" s="34" t="s">
        <v>176</v>
      </c>
      <c r="D13" s="34" t="s">
        <v>185</v>
      </c>
      <c r="E13" s="34" t="s">
        <v>186</v>
      </c>
      <c r="F13" s="32" t="s">
        <v>10</v>
      </c>
      <c r="G13" s="3">
        <f t="shared" ca="1" si="0"/>
        <v>45672</v>
      </c>
      <c r="H13" s="41" t="str">
        <f t="shared" si="1"/>
        <v>Dương Thị Thuỳ</v>
      </c>
      <c r="I13" s="46" t="s">
        <v>459</v>
      </c>
    </row>
    <row r="14" spans="1:9" s="40" customFormat="1" ht="81" customHeight="1" x14ac:dyDescent="0.25">
      <c r="A14" s="31" t="str">
        <f>IF(AND(E14=""),"","["&amp;TEXT($B$1,"##")&amp;"-"&amp;TEXT(ROW()-9- COUNTBLANK($E$8:E13) +1,"##")&amp;"]")</f>
        <v>[GH-5]</v>
      </c>
      <c r="B14" s="34" t="s">
        <v>187</v>
      </c>
      <c r="C14" s="34" t="s">
        <v>176</v>
      </c>
      <c r="D14" s="34" t="s">
        <v>188</v>
      </c>
      <c r="E14" s="34" t="s">
        <v>189</v>
      </c>
      <c r="F14" s="32" t="s">
        <v>10</v>
      </c>
      <c r="G14" s="3">
        <f ca="1">TODAY()</f>
        <v>45672</v>
      </c>
      <c r="H14" s="41" t="str">
        <f t="shared" si="1"/>
        <v>Dương Thị Thuỳ</v>
      </c>
      <c r="I14" s="46" t="s">
        <v>459</v>
      </c>
    </row>
    <row r="15" spans="1:9" s="40" customFormat="1" ht="112.2" customHeight="1" x14ac:dyDescent="0.25">
      <c r="A15" s="31" t="str">
        <f>IF(AND(E15=""),"","["&amp;TEXT($B$1,"##")&amp;"-"&amp;TEXT(ROW()-9- COUNTBLANK($E$8:E14) +1,"##")&amp;"]")</f>
        <v>[GH-6]</v>
      </c>
      <c r="B15" s="34" t="s">
        <v>190</v>
      </c>
      <c r="C15" s="34" t="s">
        <v>176</v>
      </c>
      <c r="D15" s="34" t="s">
        <v>40</v>
      </c>
      <c r="E15" s="34" t="s">
        <v>191</v>
      </c>
      <c r="F15" s="32" t="s">
        <v>10</v>
      </c>
      <c r="G15" s="3">
        <f t="shared" ref="G15:G19" ca="1" si="2">TODAY()</f>
        <v>45672</v>
      </c>
      <c r="H15" s="41" t="str">
        <f t="shared" si="1"/>
        <v>Dương Thị Thuỳ</v>
      </c>
      <c r="I15" s="46" t="s">
        <v>459</v>
      </c>
    </row>
    <row r="16" spans="1:9" s="40" customFormat="1" ht="43.2" customHeight="1" x14ac:dyDescent="0.25">
      <c r="A16" s="31" t="str">
        <f>IF(AND(E16=""),"","["&amp;TEXT($B$1,"##")&amp;"-"&amp;TEXT(ROW()-9- COUNTBLANK($E$8:E15) +1,"##")&amp;"]")</f>
        <v>[GH-7]</v>
      </c>
      <c r="B16" s="34" t="s">
        <v>42</v>
      </c>
      <c r="C16" s="34" t="s">
        <v>176</v>
      </c>
      <c r="D16" s="34" t="s">
        <v>43</v>
      </c>
      <c r="E16" s="34" t="s">
        <v>44</v>
      </c>
      <c r="F16" s="32" t="s">
        <v>10</v>
      </c>
      <c r="G16" s="3">
        <f t="shared" ca="1" si="2"/>
        <v>45672</v>
      </c>
      <c r="H16" s="41" t="str">
        <f t="shared" si="1"/>
        <v>Dương Thị Thuỳ</v>
      </c>
      <c r="I16" s="46" t="s">
        <v>459</v>
      </c>
    </row>
    <row r="17" spans="1:9" s="40" customFormat="1" ht="43.2" customHeight="1" x14ac:dyDescent="0.25">
      <c r="A17" s="31" t="str">
        <f>IF(AND(E17=""),"","["&amp;TEXT($B$1,"##")&amp;"-"&amp;TEXT(ROW()-9- COUNTBLANK($E$8:E16) +1,"##")&amp;"]")</f>
        <v>[GH-8]</v>
      </c>
      <c r="B17" s="34" t="s">
        <v>192</v>
      </c>
      <c r="C17" s="34" t="s">
        <v>176</v>
      </c>
      <c r="D17" s="34" t="s">
        <v>193</v>
      </c>
      <c r="E17" s="34" t="s">
        <v>194</v>
      </c>
      <c r="F17" s="32" t="s">
        <v>10</v>
      </c>
      <c r="G17" s="3">
        <f t="shared" ca="1" si="2"/>
        <v>45672</v>
      </c>
      <c r="H17" s="41" t="str">
        <f t="shared" si="1"/>
        <v>Dương Thị Thuỳ</v>
      </c>
      <c r="I17" s="46" t="s">
        <v>459</v>
      </c>
    </row>
    <row r="18" spans="1:9" s="40" customFormat="1" ht="43.2" customHeight="1" x14ac:dyDescent="0.25">
      <c r="A18" s="31" t="str">
        <f>IF(AND(E18=""),"","["&amp;TEXT($B$1,"##")&amp;"-"&amp;TEXT(ROW()-9- COUNTBLANK($E$8:E17) +1,"##")&amp;"]")</f>
        <v>[GH-9]</v>
      </c>
      <c r="B18" s="34" t="s">
        <v>195</v>
      </c>
      <c r="C18" s="34" t="s">
        <v>176</v>
      </c>
      <c r="D18" s="34" t="s">
        <v>196</v>
      </c>
      <c r="E18" s="34" t="s">
        <v>197</v>
      </c>
      <c r="F18" s="32" t="s">
        <v>10</v>
      </c>
      <c r="G18" s="3">
        <f t="shared" ca="1" si="2"/>
        <v>45672</v>
      </c>
      <c r="H18" s="41" t="str">
        <f t="shared" si="1"/>
        <v>Dương Thị Thuỳ</v>
      </c>
      <c r="I18" s="46" t="s">
        <v>459</v>
      </c>
    </row>
    <row r="19" spans="1:9" s="40" customFormat="1" ht="124.2" customHeight="1" x14ac:dyDescent="0.25">
      <c r="A19" s="31" t="str">
        <f>IF(AND(E19=""),"","["&amp;TEXT($B$1,"##")&amp;"-"&amp;TEXT(ROW()-9- COUNTBLANK($E$8:E18) +1,"##")&amp;"]")</f>
        <v>[GH-10]</v>
      </c>
      <c r="B19" s="34" t="s">
        <v>229</v>
      </c>
      <c r="C19" s="34" t="s">
        <v>176</v>
      </c>
      <c r="D19" s="34" t="s">
        <v>230</v>
      </c>
      <c r="E19" s="34" t="s">
        <v>231</v>
      </c>
      <c r="F19" s="32" t="s">
        <v>10</v>
      </c>
      <c r="G19" s="3">
        <f t="shared" ca="1" si="2"/>
        <v>45672</v>
      </c>
      <c r="H19" s="41" t="str">
        <f t="shared" si="1"/>
        <v>Dương Thị Thuỳ</v>
      </c>
      <c r="I19" s="46" t="s">
        <v>459</v>
      </c>
    </row>
    <row r="20" spans="1:9" s="59" customFormat="1" ht="29.4" customHeight="1" x14ac:dyDescent="0.3">
      <c r="A20" s="57" t="s">
        <v>198</v>
      </c>
      <c r="B20" s="58"/>
      <c r="C20" s="58"/>
      <c r="D20" s="58"/>
      <c r="E20" s="58"/>
      <c r="F20" s="58"/>
      <c r="G20" s="58"/>
      <c r="H20" s="58"/>
      <c r="I20" s="58"/>
    </row>
    <row r="21" spans="1:9" s="40" customFormat="1" ht="41.4" x14ac:dyDescent="0.25">
      <c r="A21" s="31" t="str">
        <f>IF(AND(E21=""),"","["&amp;TEXT($B$1,"##")&amp;"-"&amp;TEXT(ROW()-9- COUNTBLANK($E$8:E20) +1,"##")&amp;"]")</f>
        <v>[GH-11]</v>
      </c>
      <c r="B21" s="34" t="s">
        <v>199</v>
      </c>
      <c r="C21" s="34" t="s">
        <v>176</v>
      </c>
      <c r="D21" s="34" t="s">
        <v>200</v>
      </c>
      <c r="E21" s="34" t="s">
        <v>201</v>
      </c>
      <c r="F21" s="32" t="s">
        <v>10</v>
      </c>
      <c r="G21" s="3">
        <f ca="1">TODAY()</f>
        <v>45672</v>
      </c>
      <c r="H21" s="41" t="str">
        <f>$B$3</f>
        <v>Dương Thị Thuỳ</v>
      </c>
      <c r="I21" s="47" t="s">
        <v>459</v>
      </c>
    </row>
    <row r="22" spans="1:9" s="40" customFormat="1" ht="55.2" customHeight="1" x14ac:dyDescent="0.25">
      <c r="A22" s="31" t="str">
        <f>IF(AND(E22=""),"","["&amp;TEXT($B$1,"##")&amp;"-"&amp;TEXT(ROW()-9- COUNTBLANK($E$8:E21) +1,"##")&amp;"]")</f>
        <v>[GH-12]</v>
      </c>
      <c r="B22" s="34" t="s">
        <v>202</v>
      </c>
      <c r="C22" s="34" t="s">
        <v>176</v>
      </c>
      <c r="D22" s="34" t="s">
        <v>203</v>
      </c>
      <c r="E22" s="34" t="s">
        <v>204</v>
      </c>
      <c r="F22" s="32" t="s">
        <v>10</v>
      </c>
      <c r="G22" s="3">
        <f t="shared" ref="G22:G30" ca="1" si="3">TODAY()</f>
        <v>45672</v>
      </c>
      <c r="H22" s="41" t="str">
        <f t="shared" ref="H22:H30" si="4">$B$3</f>
        <v>Dương Thị Thuỳ</v>
      </c>
      <c r="I22" s="47" t="s">
        <v>459</v>
      </c>
    </row>
    <row r="23" spans="1:9" s="40" customFormat="1" ht="58.8" customHeight="1" x14ac:dyDescent="0.25">
      <c r="A23" s="31" t="str">
        <f>IF(AND(E23=""),"","["&amp;TEXT($B$1,"##")&amp;"-"&amp;TEXT(ROW()-9- COUNTBLANK($E$8:E22) +1,"##")&amp;"]")</f>
        <v>[GH-13]</v>
      </c>
      <c r="B23" s="34" t="s">
        <v>205</v>
      </c>
      <c r="C23" s="34" t="s">
        <v>176</v>
      </c>
      <c r="D23" s="34" t="s">
        <v>206</v>
      </c>
      <c r="E23" s="34" t="s">
        <v>207</v>
      </c>
      <c r="F23" s="32" t="s">
        <v>10</v>
      </c>
      <c r="G23" s="3">
        <f t="shared" ca="1" si="3"/>
        <v>45672</v>
      </c>
      <c r="H23" s="41" t="str">
        <f t="shared" si="4"/>
        <v>Dương Thị Thuỳ</v>
      </c>
      <c r="I23" s="47" t="s">
        <v>459</v>
      </c>
    </row>
    <row r="24" spans="1:9" s="40" customFormat="1" ht="41.4" x14ac:dyDescent="0.25">
      <c r="A24" s="31" t="str">
        <f>IF(AND(E24=""),"","["&amp;TEXT($B$1,"##")&amp;"-"&amp;TEXT(ROW()-9- COUNTBLANK($E$8:E23) +1,"##")&amp;"]")</f>
        <v>[GH-14]</v>
      </c>
      <c r="B24" s="34" t="s">
        <v>208</v>
      </c>
      <c r="C24" s="34" t="s">
        <v>176</v>
      </c>
      <c r="D24" s="34" t="s">
        <v>209</v>
      </c>
      <c r="E24" s="34" t="s">
        <v>210</v>
      </c>
      <c r="F24" s="32" t="s">
        <v>10</v>
      </c>
      <c r="G24" s="3">
        <f t="shared" ca="1" si="3"/>
        <v>45672</v>
      </c>
      <c r="H24" s="41" t="str">
        <f t="shared" si="4"/>
        <v>Dương Thị Thuỳ</v>
      </c>
      <c r="I24" s="47" t="s">
        <v>459</v>
      </c>
    </row>
    <row r="25" spans="1:9" s="40" customFormat="1" ht="41.4" x14ac:dyDescent="0.25">
      <c r="A25" s="31" t="str">
        <f>IF(AND(E25=""),"","["&amp;TEXT($B$1,"##")&amp;"-"&amp;TEXT(ROW()-9- COUNTBLANK($E$8:E24) +1,"##")&amp;"]")</f>
        <v>[GH-15]</v>
      </c>
      <c r="B25" s="34" t="s">
        <v>211</v>
      </c>
      <c r="C25" s="34" t="s">
        <v>176</v>
      </c>
      <c r="D25" s="34" t="s">
        <v>212</v>
      </c>
      <c r="E25" s="34" t="s">
        <v>213</v>
      </c>
      <c r="F25" s="32" t="s">
        <v>10</v>
      </c>
      <c r="G25" s="3">
        <f t="shared" ca="1" si="3"/>
        <v>45672</v>
      </c>
      <c r="H25" s="41" t="str">
        <f t="shared" si="4"/>
        <v>Dương Thị Thuỳ</v>
      </c>
      <c r="I25" s="47" t="s">
        <v>460</v>
      </c>
    </row>
    <row r="26" spans="1:9" s="40" customFormat="1" ht="49.8" customHeight="1" x14ac:dyDescent="0.25">
      <c r="A26" s="31" t="str">
        <f>IF(AND(E26=""),"","["&amp;TEXT($B$1,"##")&amp;"-"&amp;TEXT(ROW()-9- COUNTBLANK($E$8:E25) +1,"##")&amp;"]")</f>
        <v>[GH-16]</v>
      </c>
      <c r="B26" s="34" t="s">
        <v>214</v>
      </c>
      <c r="C26" s="34" t="s">
        <v>176</v>
      </c>
      <c r="D26" s="34" t="s">
        <v>215</v>
      </c>
      <c r="E26" s="34" t="s">
        <v>216</v>
      </c>
      <c r="F26" s="32" t="s">
        <v>10</v>
      </c>
      <c r="G26" s="3">
        <f t="shared" ca="1" si="3"/>
        <v>45672</v>
      </c>
      <c r="H26" s="41" t="str">
        <f t="shared" si="4"/>
        <v>Dương Thị Thuỳ</v>
      </c>
      <c r="I26" s="47" t="s">
        <v>460</v>
      </c>
    </row>
    <row r="27" spans="1:9" s="40" customFormat="1" ht="74.400000000000006" customHeight="1" x14ac:dyDescent="0.25">
      <c r="A27" s="31" t="str">
        <f>IF(AND(E27=""),"","["&amp;TEXT($B$1,"##")&amp;"-"&amp;TEXT(ROW()-9- COUNTBLANK($E$8:E26) +1,"##")&amp;"]")</f>
        <v>[GH-17]</v>
      </c>
      <c r="B27" s="34" t="s">
        <v>217</v>
      </c>
      <c r="C27" s="34" t="s">
        <v>176</v>
      </c>
      <c r="D27" s="34" t="s">
        <v>218</v>
      </c>
      <c r="E27" s="34" t="s">
        <v>219</v>
      </c>
      <c r="F27" s="32" t="s">
        <v>10</v>
      </c>
      <c r="G27" s="3">
        <f t="shared" ca="1" si="3"/>
        <v>45672</v>
      </c>
      <c r="H27" s="41" t="str">
        <f t="shared" si="4"/>
        <v>Dương Thị Thuỳ</v>
      </c>
      <c r="I27" s="47" t="s">
        <v>461</v>
      </c>
    </row>
    <row r="28" spans="1:9" s="40" customFormat="1" ht="55.2" customHeight="1" x14ac:dyDescent="0.25">
      <c r="A28" s="35" t="str">
        <f>IF(AND(E28=""),"","["&amp;TEXT($B$1,"##")&amp;"-"&amp;TEXT(ROW()-9- COUNTBLANK($E$8:E27) +1,"##")&amp;"]")</f>
        <v>[GH-18]</v>
      </c>
      <c r="B28" s="34" t="s">
        <v>220</v>
      </c>
      <c r="C28" s="34" t="s">
        <v>176</v>
      </c>
      <c r="D28" s="34" t="s">
        <v>221</v>
      </c>
      <c r="E28" s="34" t="s">
        <v>222</v>
      </c>
      <c r="F28" s="33" t="s">
        <v>10</v>
      </c>
      <c r="G28" s="37">
        <f t="shared" ca="1" si="3"/>
        <v>45672</v>
      </c>
      <c r="H28" s="42" t="str">
        <f t="shared" si="4"/>
        <v>Dương Thị Thuỳ</v>
      </c>
      <c r="I28" s="47" t="s">
        <v>459</v>
      </c>
    </row>
    <row r="29" spans="1:9" s="40" customFormat="1" ht="65.400000000000006" customHeight="1" x14ac:dyDescent="0.25">
      <c r="A29" s="35" t="str">
        <f>IF(AND(E29=""),"","["&amp;TEXT($B$1,"##")&amp;"-"&amp;TEXT(ROW()-9- COUNTBLANK($E$8:E28) +1,"##")&amp;"]")</f>
        <v>[GH-19]</v>
      </c>
      <c r="B29" s="34" t="s">
        <v>223</v>
      </c>
      <c r="C29" s="34" t="s">
        <v>176</v>
      </c>
      <c r="D29" s="34" t="s">
        <v>224</v>
      </c>
      <c r="E29" s="34" t="s">
        <v>225</v>
      </c>
      <c r="F29" s="33" t="s">
        <v>10</v>
      </c>
      <c r="G29" s="37">
        <f t="shared" ca="1" si="3"/>
        <v>45672</v>
      </c>
      <c r="H29" s="42" t="str">
        <f t="shared" si="4"/>
        <v>Dương Thị Thuỳ</v>
      </c>
      <c r="I29" s="47" t="s">
        <v>461</v>
      </c>
    </row>
    <row r="30" spans="1:9" s="40" customFormat="1" ht="55.2" x14ac:dyDescent="0.25">
      <c r="A30" s="35" t="str">
        <f>IF(AND(E30=""),"","["&amp;TEXT($B$1,"##")&amp;"-"&amp;TEXT(ROW()-9- COUNTBLANK($E$8:E29) +1,"##")&amp;"]")</f>
        <v>[GH-20]</v>
      </c>
      <c r="B30" s="34" t="s">
        <v>226</v>
      </c>
      <c r="C30" s="34" t="s">
        <v>176</v>
      </c>
      <c r="D30" s="34" t="s">
        <v>228</v>
      </c>
      <c r="E30" s="34" t="s">
        <v>227</v>
      </c>
      <c r="F30" s="33" t="s">
        <v>10</v>
      </c>
      <c r="G30" s="37">
        <f t="shared" ca="1" si="3"/>
        <v>45672</v>
      </c>
      <c r="H30" s="42" t="str">
        <f t="shared" si="4"/>
        <v>Dương Thị Thuỳ</v>
      </c>
      <c r="I30" s="47" t="s">
        <v>461</v>
      </c>
    </row>
    <row r="31" spans="1:9" s="49" customFormat="1" ht="22.8" customHeight="1" x14ac:dyDescent="0.3">
      <c r="A31" s="48" t="s">
        <v>232</v>
      </c>
    </row>
    <row r="32" spans="1:9" s="40" customFormat="1" ht="41.4" x14ac:dyDescent="0.25">
      <c r="A32" s="31" t="str">
        <f>IF(AND(E32=""),"","["&amp;TEXT($B$1,"##")&amp;"-"&amp;TEXT(ROW()-9- COUNTBLANK($E$8:E31) +1,"##")&amp;"]")</f>
        <v>[GH-21]</v>
      </c>
      <c r="B32" s="34" t="s">
        <v>233</v>
      </c>
      <c r="C32" s="34" t="s">
        <v>237</v>
      </c>
      <c r="D32" s="34" t="s">
        <v>234</v>
      </c>
      <c r="E32" s="34" t="s">
        <v>235</v>
      </c>
      <c r="F32" s="32" t="s">
        <v>10</v>
      </c>
      <c r="G32" s="3">
        <f ca="1">TODAY()</f>
        <v>45672</v>
      </c>
      <c r="H32" s="41" t="str">
        <f>$B$3</f>
        <v>Dương Thị Thuỳ</v>
      </c>
      <c r="I32" s="47" t="s">
        <v>459</v>
      </c>
    </row>
    <row r="33" spans="1:9" ht="27.6" x14ac:dyDescent="0.3">
      <c r="A33" s="31" t="str">
        <f>IF(AND(E33=""),"","["&amp;TEXT($B$1,"##")&amp;"-"&amp;TEXT(ROW()-9- COUNTBLANK($E$8:E32) +1,"##")&amp;"]")</f>
        <v>[GH-22]</v>
      </c>
      <c r="B33" s="34" t="s">
        <v>236</v>
      </c>
      <c r="C33" s="34" t="s">
        <v>237</v>
      </c>
      <c r="D33" s="34" t="s">
        <v>238</v>
      </c>
      <c r="E33" s="34" t="s">
        <v>239</v>
      </c>
      <c r="F33" s="32" t="s">
        <v>10</v>
      </c>
      <c r="G33" s="3">
        <f t="shared" ref="G33:G37" ca="1" si="5">TODAY()</f>
        <v>45672</v>
      </c>
      <c r="H33" s="41" t="str">
        <f t="shared" ref="H33:H37" si="6">$B$3</f>
        <v>Dương Thị Thuỳ</v>
      </c>
      <c r="I33" s="47" t="s">
        <v>459</v>
      </c>
    </row>
    <row r="34" spans="1:9" ht="41.4" x14ac:dyDescent="0.3">
      <c r="A34" s="31" t="str">
        <f>IF(AND(E34=""),"","["&amp;TEXT($B$1,"##")&amp;"-"&amp;TEXT(ROW()-9- COUNTBLANK($E$8:E33) +1,"##")&amp;"]")</f>
        <v>[GH-23]</v>
      </c>
      <c r="B34" s="34" t="s">
        <v>240</v>
      </c>
      <c r="C34" s="34" t="s">
        <v>237</v>
      </c>
      <c r="D34" s="34" t="s">
        <v>241</v>
      </c>
      <c r="E34" s="34" t="s">
        <v>242</v>
      </c>
      <c r="F34" s="32" t="s">
        <v>10</v>
      </c>
      <c r="G34" s="3">
        <f t="shared" ca="1" si="5"/>
        <v>45672</v>
      </c>
      <c r="H34" s="41" t="str">
        <f t="shared" si="6"/>
        <v>Dương Thị Thuỳ</v>
      </c>
      <c r="I34" s="47" t="s">
        <v>459</v>
      </c>
    </row>
    <row r="35" spans="1:9" ht="41.4" x14ac:dyDescent="0.3">
      <c r="A35" s="31" t="str">
        <f>IF(AND(E35=""),"","["&amp;TEXT($B$1,"##")&amp;"-"&amp;TEXT(ROW()-9- COUNTBLANK($E$8:E34) +1,"##")&amp;"]")</f>
        <v>[GH-24]</v>
      </c>
      <c r="B35" s="34" t="s">
        <v>243</v>
      </c>
      <c r="C35" s="34" t="s">
        <v>237</v>
      </c>
      <c r="D35" s="34" t="s">
        <v>244</v>
      </c>
      <c r="E35" s="34" t="s">
        <v>245</v>
      </c>
      <c r="F35" s="32" t="s">
        <v>10</v>
      </c>
      <c r="G35" s="3">
        <f t="shared" ca="1" si="5"/>
        <v>45672</v>
      </c>
      <c r="H35" s="41" t="str">
        <f t="shared" si="6"/>
        <v>Dương Thị Thuỳ</v>
      </c>
      <c r="I35" s="47" t="s">
        <v>459</v>
      </c>
    </row>
    <row r="36" spans="1:9" ht="41.4" x14ac:dyDescent="0.3">
      <c r="A36" s="31" t="str">
        <f>IF(AND(E36=""),"","["&amp;TEXT($B$1,"##")&amp;"-"&amp;TEXT(ROW()-9- COUNTBLANK($E$8:E35) +1,"##")&amp;"]")</f>
        <v>[GH-25]</v>
      </c>
      <c r="B36" s="34" t="s">
        <v>246</v>
      </c>
      <c r="C36" s="34" t="s">
        <v>237</v>
      </c>
      <c r="D36" s="34" t="s">
        <v>247</v>
      </c>
      <c r="E36" s="34" t="s">
        <v>248</v>
      </c>
      <c r="F36" s="32" t="s">
        <v>10</v>
      </c>
      <c r="G36" s="3">
        <f t="shared" ca="1" si="5"/>
        <v>45672</v>
      </c>
      <c r="H36" s="41" t="str">
        <f t="shared" si="6"/>
        <v>Dương Thị Thuỳ</v>
      </c>
      <c r="I36" s="47" t="s">
        <v>459</v>
      </c>
    </row>
    <row r="37" spans="1:9" ht="41.4" x14ac:dyDescent="0.3">
      <c r="A37" s="31" t="str">
        <f>IF(AND(E37=""),"","["&amp;TEXT($B$1,"##")&amp;"-"&amp;TEXT(ROW()-9- COUNTBLANK($E$8:E36) +1,"##")&amp;"]")</f>
        <v>[GH-26]</v>
      </c>
      <c r="B37" s="34" t="s">
        <v>249</v>
      </c>
      <c r="C37" s="34" t="s">
        <v>237</v>
      </c>
      <c r="D37" s="34" t="s">
        <v>250</v>
      </c>
      <c r="E37" s="34" t="s">
        <v>251</v>
      </c>
      <c r="F37" s="32" t="s">
        <v>10</v>
      </c>
      <c r="G37" s="3">
        <f t="shared" ca="1" si="5"/>
        <v>45672</v>
      </c>
      <c r="H37" s="41" t="str">
        <f t="shared" si="6"/>
        <v>Dương Thị Thuỳ</v>
      </c>
      <c r="I37" s="47" t="s">
        <v>459</v>
      </c>
    </row>
    <row r="38" spans="1:9" s="49" customFormat="1" ht="22.8" customHeight="1" x14ac:dyDescent="0.3">
      <c r="A38" s="48" t="s">
        <v>104</v>
      </c>
    </row>
    <row r="39" spans="1:9" s="40" customFormat="1" ht="41.4" x14ac:dyDescent="0.25">
      <c r="A39" s="31" t="str">
        <f>IF(AND(E39=""),"","["&amp;TEXT($B$1,"##")&amp;"-"&amp;TEXT(ROW()-9- COUNTBLANK($E$8:E38) +1,"##")&amp;"]")</f>
        <v>[GH-27]</v>
      </c>
      <c r="B39" s="34" t="s">
        <v>316</v>
      </c>
      <c r="C39" s="34" t="s">
        <v>319</v>
      </c>
      <c r="D39" s="34" t="s">
        <v>317</v>
      </c>
      <c r="E39" s="34" t="s">
        <v>318</v>
      </c>
      <c r="F39" s="32" t="s">
        <v>10</v>
      </c>
      <c r="G39" s="3">
        <f ca="1">TODAY()</f>
        <v>45672</v>
      </c>
      <c r="H39" s="41" t="str">
        <f>$B$3</f>
        <v>Dương Thị Thuỳ</v>
      </c>
      <c r="I39" s="47" t="s">
        <v>459</v>
      </c>
    </row>
    <row r="40" spans="1:9" s="40" customFormat="1" ht="41.4" x14ac:dyDescent="0.25">
      <c r="A40" s="31" t="str">
        <f>IF(AND(E40=""),"","["&amp;TEXT($B$1,"##")&amp;"-"&amp;TEXT(ROW()-9- COUNTBLANK($E$8:E39) +1,"##")&amp;"]")</f>
        <v>[GH-28]</v>
      </c>
      <c r="B40" s="34" t="s">
        <v>320</v>
      </c>
      <c r="C40" s="34" t="s">
        <v>319</v>
      </c>
      <c r="D40" s="34" t="s">
        <v>321</v>
      </c>
      <c r="E40" s="34" t="s">
        <v>322</v>
      </c>
      <c r="F40" s="32" t="s">
        <v>10</v>
      </c>
      <c r="G40" s="3">
        <f ca="1">TODAY()</f>
        <v>45672</v>
      </c>
      <c r="H40" s="41" t="str">
        <f>$B$3</f>
        <v>Dương Thị Thuỳ</v>
      </c>
      <c r="I40" s="47" t="s">
        <v>459</v>
      </c>
    </row>
  </sheetData>
  <mergeCells count="7">
    <mergeCell ref="A38:XFD38"/>
    <mergeCell ref="B1:E1"/>
    <mergeCell ref="B2:E2"/>
    <mergeCell ref="B3:E3"/>
    <mergeCell ref="A9:XFD9"/>
    <mergeCell ref="A20:XFD20"/>
    <mergeCell ref="A31:XFD31"/>
  </mergeCells>
  <conditionalFormatting sqref="F1:F8 F10:F19 F32:F37 F21:F30">
    <cfRule type="cellIs" dxfId="23" priority="5" operator="equal">
      <formula>"N/A"</formula>
    </cfRule>
    <cfRule type="cellIs" dxfId="22" priority="6" operator="equal">
      <formula>"Fail"</formula>
    </cfRule>
    <cfRule type="cellIs" dxfId="21" priority="7" operator="equal">
      <formula>Fail</formula>
    </cfRule>
    <cfRule type="cellIs" dxfId="20" priority="8" operator="equal">
      <formula>"Pass"</formula>
    </cfRule>
  </conditionalFormatting>
  <conditionalFormatting sqref="F39:F40">
    <cfRule type="cellIs" dxfId="19" priority="1" operator="equal">
      <formula>"N/A"</formula>
    </cfRule>
    <cfRule type="cellIs" dxfId="18" priority="2" operator="equal">
      <formula>"Fail"</formula>
    </cfRule>
    <cfRule type="cellIs" dxfId="17" priority="3" operator="equal">
      <formula>Fail</formula>
    </cfRule>
    <cfRule type="cellIs" dxfId="16" priority="4" operator="equal">
      <formula>"Pass"</formula>
    </cfRule>
  </conditionalFormatting>
  <dataValidations count="2">
    <dataValidation type="list" allowBlank="1" showErrorMessage="1" sqref="F39:F40 F32:F37 F10:F19 F21:F30" xr:uid="{87FF6768-8E88-4E57-A0C4-52CD1112785A}">
      <formula1>"Pass,Fail,N/A,Untested"</formula1>
    </dataValidation>
    <dataValidation type="list" allowBlank="1" showErrorMessage="1" sqref="F1:H2" xr:uid="{F250FF42-59EC-4B1F-8DAA-398B45C407BF}">
      <formula1>$J$1:$J$5</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F698AC-6A1A-4781-9F9C-4CE8AA4BB484}">
  <dimension ref="A1:I33"/>
  <sheetViews>
    <sheetView topLeftCell="A12" zoomScale="72" workbookViewId="0">
      <selection activeCell="E32" sqref="E32"/>
    </sheetView>
  </sheetViews>
  <sheetFormatPr defaultRowHeight="14.4" x14ac:dyDescent="0.3"/>
  <cols>
    <col min="1" max="1" width="17.33203125" customWidth="1"/>
    <col min="2" max="2" width="21.6640625" customWidth="1"/>
    <col min="3" max="3" width="22.77734375" customWidth="1"/>
    <col min="4" max="4" width="29.44140625" customWidth="1"/>
    <col min="5" max="5" width="30.6640625" customWidth="1"/>
    <col min="7" max="7" width="11.33203125" bestFit="1" customWidth="1"/>
    <col min="8" max="8" width="16.77734375" customWidth="1"/>
    <col min="9" max="9" width="17.109375" customWidth="1"/>
  </cols>
  <sheetData>
    <row r="1" spans="1:9" x14ac:dyDescent="0.3">
      <c r="A1" s="7" t="s">
        <v>12</v>
      </c>
      <c r="B1" s="50" t="s">
        <v>324</v>
      </c>
      <c r="C1" s="51"/>
      <c r="D1" s="51"/>
      <c r="E1" s="52"/>
      <c r="F1" s="8"/>
      <c r="G1" s="9"/>
      <c r="H1" s="9"/>
      <c r="I1" s="10"/>
    </row>
    <row r="2" spans="1:9" ht="39.6" x14ac:dyDescent="0.3">
      <c r="A2" s="11" t="s">
        <v>13</v>
      </c>
      <c r="B2" s="53" t="s">
        <v>14</v>
      </c>
      <c r="C2" s="51"/>
      <c r="D2" s="51"/>
      <c r="E2" s="54"/>
      <c r="F2" s="12"/>
      <c r="G2" s="13"/>
      <c r="H2" s="13"/>
      <c r="I2" s="10"/>
    </row>
    <row r="3" spans="1:9" x14ac:dyDescent="0.3">
      <c r="A3" s="7" t="s">
        <v>7</v>
      </c>
      <c r="B3" s="55" t="s">
        <v>15</v>
      </c>
      <c r="C3" s="51"/>
      <c r="D3" s="51"/>
      <c r="E3" s="54"/>
      <c r="F3" s="12"/>
      <c r="G3" s="13"/>
      <c r="H3" s="13"/>
      <c r="I3" s="10"/>
    </row>
    <row r="4" spans="1:9" ht="39.6" x14ac:dyDescent="0.3">
      <c r="A4" s="14" t="s">
        <v>10</v>
      </c>
      <c r="B4" s="15" t="s">
        <v>11</v>
      </c>
      <c r="C4" s="15" t="s">
        <v>16</v>
      </c>
      <c r="D4" s="16" t="s">
        <v>17</v>
      </c>
      <c r="E4" s="15" t="s">
        <v>18</v>
      </c>
      <c r="F4" s="17"/>
      <c r="G4" s="17"/>
      <c r="H4" s="17"/>
      <c r="I4" s="6"/>
    </row>
    <row r="5" spans="1:9" x14ac:dyDescent="0.3">
      <c r="A5" s="18">
        <f>COUNTIF(F:F,"Pass")</f>
        <v>20</v>
      </c>
      <c r="B5" s="19">
        <f>COUNTIF(F:F,"Fail")</f>
        <v>0</v>
      </c>
      <c r="C5" s="19">
        <f>COUNTIF(F:F,"Untested")</f>
        <v>0</v>
      </c>
      <c r="D5" s="20">
        <f>COUNTIF(F:F,"N/A")</f>
        <v>0</v>
      </c>
      <c r="E5" s="19">
        <f>SUM(A5:D5)</f>
        <v>20</v>
      </c>
      <c r="F5" s="17"/>
      <c r="G5" s="17"/>
      <c r="H5" s="17"/>
      <c r="I5" s="6"/>
    </row>
    <row r="6" spans="1:9" x14ac:dyDescent="0.3">
      <c r="A6" s="21" t="s">
        <v>19</v>
      </c>
      <c r="B6" s="22" t="s">
        <v>19</v>
      </c>
      <c r="C6" s="22" t="s">
        <v>19</v>
      </c>
      <c r="D6" s="23" t="s">
        <v>19</v>
      </c>
      <c r="E6" s="22"/>
      <c r="F6" s="17"/>
      <c r="G6" s="17"/>
      <c r="H6" s="17"/>
      <c r="I6" s="6"/>
    </row>
    <row r="7" spans="1:9" ht="15" thickBot="1" x14ac:dyDescent="0.35">
      <c r="A7" s="24"/>
      <c r="B7" s="25"/>
      <c r="C7" s="26"/>
      <c r="D7" s="27"/>
      <c r="E7" s="26"/>
      <c r="F7" s="28"/>
      <c r="G7" s="28"/>
      <c r="H7" s="29"/>
      <c r="I7" s="6"/>
    </row>
    <row r="8" spans="1:9" s="40" customFormat="1" ht="44.4" customHeight="1" x14ac:dyDescent="0.25">
      <c r="A8" s="30" t="s">
        <v>0</v>
      </c>
      <c r="B8" s="30" t="s">
        <v>1</v>
      </c>
      <c r="C8" s="30" t="s">
        <v>2</v>
      </c>
      <c r="D8" s="30" t="s">
        <v>3</v>
      </c>
      <c r="E8" s="30" t="s">
        <v>4</v>
      </c>
      <c r="F8" s="1" t="s">
        <v>5</v>
      </c>
      <c r="G8" s="1" t="s">
        <v>6</v>
      </c>
      <c r="H8" s="1" t="s">
        <v>7</v>
      </c>
      <c r="I8" s="2" t="s">
        <v>8</v>
      </c>
    </row>
    <row r="9" spans="1:9" s="56" customFormat="1" ht="27.6" customHeight="1" x14ac:dyDescent="0.3">
      <c r="A9" s="56" t="s">
        <v>20</v>
      </c>
    </row>
    <row r="10" spans="1:9" s="40" customFormat="1" ht="69" customHeight="1" x14ac:dyDescent="0.25">
      <c r="A10" s="31" t="str">
        <f>IF(AND(E10=""),"","["&amp;TEXT($B$1,"##")&amp;"-"&amp;TEXT(ROW()-9- COUNTBLANK($E$8:E9) +1,"##")&amp;"]")</f>
        <v>[DK-1]</v>
      </c>
      <c r="B10" s="34" t="s">
        <v>353</v>
      </c>
      <c r="C10" s="34" t="s">
        <v>354</v>
      </c>
      <c r="D10" s="34" t="s">
        <v>355</v>
      </c>
      <c r="E10" s="34" t="s">
        <v>256</v>
      </c>
      <c r="F10" s="32" t="s">
        <v>10</v>
      </c>
      <c r="G10" s="3">
        <f ca="1">TODAY()</f>
        <v>45672</v>
      </c>
      <c r="H10" s="41" t="str">
        <f>$B$3</f>
        <v>Dương Thị Thuỳ</v>
      </c>
      <c r="I10" s="46" t="s">
        <v>459</v>
      </c>
    </row>
    <row r="11" spans="1:9" s="40" customFormat="1" ht="56.4" customHeight="1" x14ac:dyDescent="0.25">
      <c r="A11" s="31" t="str">
        <f>IF(AND(E11=""),"","["&amp;TEXT($B$1,"##")&amp;"-"&amp;TEXT(ROW()-9- COUNTBLANK($E$8:E10) +1,"##")&amp;"]")</f>
        <v>[DK-2]</v>
      </c>
      <c r="B11" s="34" t="s">
        <v>363</v>
      </c>
      <c r="C11" s="34" t="s">
        <v>354</v>
      </c>
      <c r="D11" s="34" t="s">
        <v>358</v>
      </c>
      <c r="E11" s="34" t="s">
        <v>359</v>
      </c>
      <c r="F11" s="32" t="s">
        <v>10</v>
      </c>
      <c r="G11" s="3">
        <f t="shared" ref="G11:G17" ca="1" si="0">TODAY()</f>
        <v>45672</v>
      </c>
      <c r="H11" s="41" t="str">
        <f t="shared" ref="H11:H17" si="1">$B$3</f>
        <v>Dương Thị Thuỳ</v>
      </c>
      <c r="I11" s="46" t="s">
        <v>459</v>
      </c>
    </row>
    <row r="12" spans="1:9" s="40" customFormat="1" ht="59.4" customHeight="1" x14ac:dyDescent="0.25">
      <c r="A12" s="31" t="str">
        <f>IF(AND(E12=""),"","["&amp;TEXT($B$1,"##")&amp;"-"&amp;TEXT(ROW()-9- COUNTBLANK($E$8:E11) +1,"##")&amp;"]")</f>
        <v>[DK-3]</v>
      </c>
      <c r="B12" s="34" t="s">
        <v>360</v>
      </c>
      <c r="C12" s="34" t="s">
        <v>354</v>
      </c>
      <c r="D12" s="34" t="s">
        <v>361</v>
      </c>
      <c r="E12" s="34" t="s">
        <v>362</v>
      </c>
      <c r="F12" s="32" t="s">
        <v>10</v>
      </c>
      <c r="G12" s="3">
        <f t="shared" ca="1" si="0"/>
        <v>45672</v>
      </c>
      <c r="H12" s="41" t="str">
        <f t="shared" si="1"/>
        <v>Dương Thị Thuỳ</v>
      </c>
      <c r="I12" s="46" t="s">
        <v>459</v>
      </c>
    </row>
    <row r="13" spans="1:9" s="40" customFormat="1" ht="60.6" customHeight="1" x14ac:dyDescent="0.25">
      <c r="A13" s="31" t="str">
        <f>IF(AND(E13=""),"","["&amp;TEXT($B$1,"##")&amp;"-"&amp;TEXT(ROW()-9- COUNTBLANK($E$8:E12) +1,"##")&amp;"]")</f>
        <v>[DK-4]</v>
      </c>
      <c r="B13" s="34" t="s">
        <v>46</v>
      </c>
      <c r="C13" s="34" t="s">
        <v>354</v>
      </c>
      <c r="D13" s="34" t="s">
        <v>263</v>
      </c>
      <c r="E13" s="34" t="s">
        <v>231</v>
      </c>
      <c r="F13" s="32" t="s">
        <v>10</v>
      </c>
      <c r="G13" s="3">
        <f t="shared" ca="1" si="0"/>
        <v>45672</v>
      </c>
      <c r="H13" s="41" t="str">
        <f t="shared" si="1"/>
        <v>Dương Thị Thuỳ</v>
      </c>
      <c r="I13" s="46" t="s">
        <v>459</v>
      </c>
    </row>
    <row r="14" spans="1:9" s="40" customFormat="1" ht="82.2" customHeight="1" x14ac:dyDescent="0.25">
      <c r="A14" s="31" t="str">
        <f>IF(AND(E14=""),"","["&amp;TEXT($B$1,"##")&amp;"-"&amp;TEXT(ROW()-9- COUNTBLANK($E$8:E13) +1,"##")&amp;"]")</f>
        <v>[DK-5]</v>
      </c>
      <c r="B14" s="34" t="s">
        <v>455</v>
      </c>
      <c r="C14" s="34" t="s">
        <v>354</v>
      </c>
      <c r="D14" s="34" t="s">
        <v>314</v>
      </c>
      <c r="E14" s="34" t="s">
        <v>456</v>
      </c>
      <c r="F14" s="32" t="s">
        <v>10</v>
      </c>
      <c r="G14" s="3">
        <f t="shared" ca="1" si="0"/>
        <v>45672</v>
      </c>
      <c r="H14" s="41" t="str">
        <f t="shared" si="1"/>
        <v>Dương Thị Thuỳ</v>
      </c>
      <c r="I14" s="46" t="s">
        <v>459</v>
      </c>
    </row>
    <row r="15" spans="1:9" s="40" customFormat="1" ht="60.6" customHeight="1" x14ac:dyDescent="0.25">
      <c r="A15" s="31" t="str">
        <f>IF(AND(E15=""),"","["&amp;TEXT($B$1,"##")&amp;"-"&amp;TEXT(ROW()-9- COUNTBLANK($E$8:E12) +1,"##")&amp;"]")</f>
        <v>[DK-6]</v>
      </c>
      <c r="B15" s="34" t="s">
        <v>264</v>
      </c>
      <c r="C15" s="34" t="s">
        <v>354</v>
      </c>
      <c r="D15" s="34" t="s">
        <v>265</v>
      </c>
      <c r="E15" s="34" t="s">
        <v>356</v>
      </c>
      <c r="F15" s="32" t="s">
        <v>10</v>
      </c>
      <c r="G15" s="3">
        <f t="shared" ca="1" si="0"/>
        <v>45672</v>
      </c>
      <c r="H15" s="41" t="str">
        <f t="shared" si="1"/>
        <v>Dương Thị Thuỳ</v>
      </c>
      <c r="I15" s="46" t="s">
        <v>459</v>
      </c>
    </row>
    <row r="16" spans="1:9" s="40" customFormat="1" ht="61.8" customHeight="1" x14ac:dyDescent="0.25">
      <c r="A16" s="31" t="str">
        <f>IF(AND(E16=""),"","["&amp;TEXT($B$1,"##")&amp;"-"&amp;TEXT(ROW()-9- COUNTBLANK($E$8:E15) +1,"##")&amp;"]")</f>
        <v>[DK-7]</v>
      </c>
      <c r="B16" s="34" t="s">
        <v>42</v>
      </c>
      <c r="C16" s="34" t="s">
        <v>354</v>
      </c>
      <c r="D16" s="34" t="s">
        <v>43</v>
      </c>
      <c r="E16" s="34" t="s">
        <v>44</v>
      </c>
      <c r="F16" s="32" t="s">
        <v>10</v>
      </c>
      <c r="G16" s="3">
        <f t="shared" ca="1" si="0"/>
        <v>45672</v>
      </c>
      <c r="H16" s="41" t="str">
        <f t="shared" si="1"/>
        <v>Dương Thị Thuỳ</v>
      </c>
      <c r="I16" s="46" t="s">
        <v>459</v>
      </c>
    </row>
    <row r="17" spans="1:9" s="40" customFormat="1" ht="109.8" customHeight="1" x14ac:dyDescent="0.25">
      <c r="A17" s="31" t="str">
        <f>IF(AND(E17=""),"","["&amp;TEXT($B$1,"##")&amp;"-"&amp;TEXT(ROW()-9- COUNTBLANK($E$8:E16) +1,"##")&amp;"]")</f>
        <v>[DK-8]</v>
      </c>
      <c r="B17" s="36" t="s">
        <v>47</v>
      </c>
      <c r="C17" s="34" t="s">
        <v>354</v>
      </c>
      <c r="D17" s="36" t="s">
        <v>97</v>
      </c>
      <c r="E17" s="36" t="s">
        <v>357</v>
      </c>
      <c r="F17" s="32" t="s">
        <v>10</v>
      </c>
      <c r="G17" s="3">
        <f t="shared" ca="1" si="0"/>
        <v>45672</v>
      </c>
      <c r="H17" s="4" t="str">
        <f t="shared" si="1"/>
        <v>Dương Thị Thuỳ</v>
      </c>
      <c r="I17" s="46" t="s">
        <v>459</v>
      </c>
    </row>
    <row r="18" spans="1:9" s="59" customFormat="1" ht="29.4" customHeight="1" x14ac:dyDescent="0.3">
      <c r="A18" s="57" t="s">
        <v>364</v>
      </c>
      <c r="B18" s="58"/>
      <c r="C18" s="58"/>
      <c r="D18" s="58"/>
      <c r="E18" s="58"/>
      <c r="F18" s="58"/>
      <c r="G18" s="58"/>
      <c r="H18" s="58"/>
      <c r="I18" s="58"/>
    </row>
    <row r="19" spans="1:9" s="40" customFormat="1" ht="40.200000000000003" customHeight="1" x14ac:dyDescent="0.25">
      <c r="A19" s="31" t="str">
        <f>IF(AND(E19=""),"","["&amp;TEXT($B$1,"##")&amp;"-"&amp;TEXT(ROW()-9- COUNTBLANK($E$8:E9) +1,"##")&amp;"]")</f>
        <v>[DK-10]</v>
      </c>
      <c r="B19" s="34" t="s">
        <v>325</v>
      </c>
      <c r="C19" s="34" t="s">
        <v>352</v>
      </c>
      <c r="D19" s="34" t="s">
        <v>326</v>
      </c>
      <c r="E19" s="34" t="s">
        <v>327</v>
      </c>
      <c r="F19" s="32" t="s">
        <v>10</v>
      </c>
      <c r="G19" s="3">
        <f ca="1">TODAY()</f>
        <v>45672</v>
      </c>
      <c r="H19" s="41" t="str">
        <f>$B$3</f>
        <v>Dương Thị Thuỳ</v>
      </c>
      <c r="I19" s="47" t="s">
        <v>460</v>
      </c>
    </row>
    <row r="20" spans="1:9" s="40" customFormat="1" ht="55.2" customHeight="1" x14ac:dyDescent="0.25">
      <c r="A20" s="31" t="str">
        <f>IF(AND(E20=""),"","["&amp;TEXT($B$1,"##")&amp;"-"&amp;TEXT(ROW()-9- COUNTBLANK($E$8:E19) +1,"##")&amp;"]")</f>
        <v>[DK-10]</v>
      </c>
      <c r="B20" s="34" t="s">
        <v>328</v>
      </c>
      <c r="C20" s="34" t="s">
        <v>352</v>
      </c>
      <c r="D20" s="34" t="s">
        <v>331</v>
      </c>
      <c r="E20" s="34" t="s">
        <v>334</v>
      </c>
      <c r="F20" s="32" t="s">
        <v>10</v>
      </c>
      <c r="G20" s="3">
        <f t="shared" ref="G20:G33" ca="1" si="2">TODAY()</f>
        <v>45672</v>
      </c>
      <c r="H20" s="41" t="str">
        <f t="shared" ref="H20:H33" si="3">$B$3</f>
        <v>Dương Thị Thuỳ</v>
      </c>
      <c r="I20" s="47" t="s">
        <v>460</v>
      </c>
    </row>
    <row r="21" spans="1:9" s="40" customFormat="1" ht="58.8" customHeight="1" x14ac:dyDescent="0.25">
      <c r="A21" s="31" t="str">
        <f>IF(AND(E21=""),"","["&amp;TEXT($B$1,"##")&amp;"-"&amp;TEXT(ROW()-9- COUNTBLANK($E$8:E20) +1,"##")&amp;"]")</f>
        <v>[DK-11]</v>
      </c>
      <c r="B21" s="34" t="s">
        <v>329</v>
      </c>
      <c r="C21" s="34" t="s">
        <v>352</v>
      </c>
      <c r="D21" s="34" t="s">
        <v>332</v>
      </c>
      <c r="E21" s="34" t="s">
        <v>341</v>
      </c>
      <c r="F21" s="32" t="s">
        <v>10</v>
      </c>
      <c r="G21" s="3">
        <f t="shared" ca="1" si="2"/>
        <v>45672</v>
      </c>
      <c r="H21" s="41" t="str">
        <f t="shared" si="3"/>
        <v>Dương Thị Thuỳ</v>
      </c>
      <c r="I21" s="47" t="s">
        <v>460</v>
      </c>
    </row>
    <row r="22" spans="1:9" s="40" customFormat="1" ht="51.6" customHeight="1" x14ac:dyDescent="0.25">
      <c r="A22" s="31" t="str">
        <f>IF(AND(E22=""),"","["&amp;TEXT($B$1,"##")&amp;"-"&amp;TEXT(ROW()-9- COUNTBLANK($E$8:E21) +1,"##")&amp;"]")</f>
        <v>[DK-12]</v>
      </c>
      <c r="B22" s="34" t="s">
        <v>330</v>
      </c>
      <c r="C22" s="34" t="s">
        <v>352</v>
      </c>
      <c r="D22" s="34" t="s">
        <v>346</v>
      </c>
      <c r="E22" s="34" t="s">
        <v>335</v>
      </c>
      <c r="F22" s="32" t="s">
        <v>10</v>
      </c>
      <c r="G22" s="3">
        <f t="shared" ca="1" si="2"/>
        <v>45672</v>
      </c>
      <c r="H22" s="41" t="str">
        <f t="shared" si="3"/>
        <v>Dương Thị Thuỳ</v>
      </c>
      <c r="I22" s="47" t="s">
        <v>460</v>
      </c>
    </row>
    <row r="23" spans="1:9" s="40" customFormat="1" ht="53.4" customHeight="1" x14ac:dyDescent="0.25">
      <c r="A23" s="31" t="str">
        <f>IF(AND(E23=""),"","["&amp;TEXT($B$1,"##")&amp;"-"&amp;TEXT(ROW()-9- COUNTBLANK($E$8:E22) +1,"##")&amp;"]")</f>
        <v>[DK-13]</v>
      </c>
      <c r="B23" s="34" t="s">
        <v>342</v>
      </c>
      <c r="C23" s="34" t="s">
        <v>352</v>
      </c>
      <c r="D23" s="34" t="s">
        <v>343</v>
      </c>
      <c r="E23" s="34" t="s">
        <v>344</v>
      </c>
      <c r="F23" s="32" t="s">
        <v>10</v>
      </c>
      <c r="G23" s="3">
        <f t="shared" ca="1" si="2"/>
        <v>45672</v>
      </c>
      <c r="H23" s="41" t="str">
        <f t="shared" si="3"/>
        <v>Dương Thị Thuỳ</v>
      </c>
      <c r="I23" s="47" t="s">
        <v>460</v>
      </c>
    </row>
    <row r="24" spans="1:9" s="40" customFormat="1" ht="49.8" customHeight="1" x14ac:dyDescent="0.25">
      <c r="A24" s="31" t="str">
        <f>IF(AND(E24=""),"","["&amp;TEXT($B$1,"##")&amp;"-"&amp;TEXT(ROW()-9- COUNTBLANK($E$8:E23) +1,"##")&amp;"]")</f>
        <v>[DK-14]</v>
      </c>
      <c r="B24" s="34" t="s">
        <v>345</v>
      </c>
      <c r="C24" s="34" t="s">
        <v>352</v>
      </c>
      <c r="D24" s="34" t="s">
        <v>347</v>
      </c>
      <c r="E24" s="34" t="s">
        <v>348</v>
      </c>
      <c r="F24" s="32" t="s">
        <v>10</v>
      </c>
      <c r="G24" s="3">
        <f t="shared" ca="1" si="2"/>
        <v>45672</v>
      </c>
      <c r="H24" s="41" t="str">
        <f t="shared" si="3"/>
        <v>Dương Thị Thuỳ</v>
      </c>
      <c r="I24" s="47" t="s">
        <v>460</v>
      </c>
    </row>
    <row r="25" spans="1:9" s="40" customFormat="1" ht="57.6" customHeight="1" x14ac:dyDescent="0.25">
      <c r="A25" s="31" t="str">
        <f>IF(AND(E25=""),"","["&amp;TEXT($B$1,"##")&amp;"-"&amp;TEXT(ROW()-9- COUNTBLANK($E$8:E22) +1,"##")&amp;"]")</f>
        <v>[DK-15]</v>
      </c>
      <c r="B25" s="34" t="s">
        <v>336</v>
      </c>
      <c r="C25" s="34" t="s">
        <v>352</v>
      </c>
      <c r="D25" s="34" t="s">
        <v>339</v>
      </c>
      <c r="E25" s="34" t="s">
        <v>341</v>
      </c>
      <c r="F25" s="32" t="s">
        <v>10</v>
      </c>
      <c r="G25" s="3">
        <f t="shared" ca="1" si="2"/>
        <v>45672</v>
      </c>
      <c r="H25" s="41" t="str">
        <f t="shared" si="3"/>
        <v>Dương Thị Thuỳ</v>
      </c>
      <c r="I25" s="47" t="s">
        <v>460</v>
      </c>
    </row>
    <row r="26" spans="1:9" s="40" customFormat="1" ht="55.2" customHeight="1" x14ac:dyDescent="0.25">
      <c r="A26" s="31" t="str">
        <f>IF(AND(E26=""),"","["&amp;TEXT($B$1,"##")&amp;"-"&amp;TEXT(ROW()-9- COUNTBLANK($E$8:E23) +1,"##")&amp;"]")</f>
        <v>[DK-16]</v>
      </c>
      <c r="B26" s="34" t="s">
        <v>349</v>
      </c>
      <c r="C26" s="34" t="s">
        <v>352</v>
      </c>
      <c r="D26" s="34" t="s">
        <v>350</v>
      </c>
      <c r="E26" s="34" t="s">
        <v>351</v>
      </c>
      <c r="F26" s="33" t="s">
        <v>10</v>
      </c>
      <c r="G26" s="37">
        <f t="shared" ca="1" si="2"/>
        <v>45672</v>
      </c>
      <c r="H26" s="42" t="str">
        <f t="shared" si="3"/>
        <v>Dương Thị Thuỳ</v>
      </c>
      <c r="I26" s="47" t="s">
        <v>459</v>
      </c>
    </row>
    <row r="27" spans="1:9" s="40" customFormat="1" ht="55.2" customHeight="1" x14ac:dyDescent="0.25">
      <c r="A27" s="31" t="str">
        <f>IF(AND(E27=""),"","["&amp;TEXT($B$1,"##")&amp;"-"&amp;TEXT(ROW()-9- COUNTBLANK($E$8:E24) +1,"##")&amp;"]")</f>
        <v>[DK-17]</v>
      </c>
      <c r="B27" s="34" t="s">
        <v>457</v>
      </c>
      <c r="C27" s="34" t="s">
        <v>352</v>
      </c>
      <c r="D27" s="34" t="s">
        <v>458</v>
      </c>
      <c r="E27" s="34" t="s">
        <v>351</v>
      </c>
      <c r="F27" s="33"/>
      <c r="G27" s="37">
        <f t="shared" ca="1" si="2"/>
        <v>45672</v>
      </c>
      <c r="H27" s="42" t="str">
        <f t="shared" si="3"/>
        <v>Dương Thị Thuỳ</v>
      </c>
      <c r="I27" s="47" t="s">
        <v>460</v>
      </c>
    </row>
    <row r="28" spans="1:9" s="40" customFormat="1" ht="54" customHeight="1" x14ac:dyDescent="0.25">
      <c r="A28" s="31" t="str">
        <f>IF(AND(E28=""),"","["&amp;TEXT($B$1,"##")&amp;"-"&amp;TEXT(ROW()-9- COUNTBLANK($E$8:E21) +1,"##")&amp;"]")</f>
        <v>[DK-18]</v>
      </c>
      <c r="B28" s="34" t="s">
        <v>337</v>
      </c>
      <c r="C28" s="34" t="s">
        <v>352</v>
      </c>
      <c r="D28" s="34" t="s">
        <v>340</v>
      </c>
      <c r="E28" s="34" t="s">
        <v>335</v>
      </c>
      <c r="F28" s="33" t="s">
        <v>10</v>
      </c>
      <c r="G28" s="37">
        <f t="shared" ca="1" si="2"/>
        <v>45672</v>
      </c>
      <c r="H28" s="42" t="str">
        <f t="shared" si="3"/>
        <v>Dương Thị Thuỳ</v>
      </c>
      <c r="I28" s="47" t="s">
        <v>460</v>
      </c>
    </row>
    <row r="29" spans="1:9" s="40" customFormat="1" ht="57" customHeight="1" x14ac:dyDescent="0.25">
      <c r="A29" s="31" t="str">
        <f>IF(AND(E29=""),"","["&amp;TEXT($B$1,"##")&amp;"-"&amp;TEXT(ROW()-9- COUNTBLANK($E$8:E22) +1,"##")&amp;"]")</f>
        <v>[DK-19]</v>
      </c>
      <c r="B29" s="34" t="s">
        <v>338</v>
      </c>
      <c r="C29" s="34" t="s">
        <v>352</v>
      </c>
      <c r="D29" s="34" t="s">
        <v>333</v>
      </c>
      <c r="E29" s="34" t="s">
        <v>341</v>
      </c>
      <c r="F29" s="33" t="s">
        <v>10</v>
      </c>
      <c r="G29" s="37">
        <f t="shared" ca="1" si="2"/>
        <v>45672</v>
      </c>
      <c r="H29" s="42" t="str">
        <f t="shared" si="3"/>
        <v>Dương Thị Thuỳ</v>
      </c>
      <c r="I29" s="47" t="s">
        <v>460</v>
      </c>
    </row>
    <row r="30" spans="1:9" s="49" customFormat="1" ht="22.8" customHeight="1" x14ac:dyDescent="0.3">
      <c r="A30" s="48" t="s">
        <v>104</v>
      </c>
    </row>
    <row r="31" spans="1:9" s="40" customFormat="1" ht="57" customHeight="1" x14ac:dyDescent="0.25">
      <c r="A31" s="31" t="str">
        <f>IF(AND(E31=""),"","["&amp;TEXT($B$1,"##")&amp;"-"&amp;TEXT(ROW()-9- COUNTBLANK($E$8:E24) +1,"##")&amp;"]")</f>
        <v>[DK-21]</v>
      </c>
      <c r="B31" s="34" t="s">
        <v>447</v>
      </c>
      <c r="C31" s="34" t="s">
        <v>352</v>
      </c>
      <c r="D31" s="34" t="s">
        <v>448</v>
      </c>
      <c r="E31" s="34" t="s">
        <v>449</v>
      </c>
      <c r="F31" s="33" t="s">
        <v>10</v>
      </c>
      <c r="G31" s="37">
        <f t="shared" ca="1" si="2"/>
        <v>45672</v>
      </c>
      <c r="H31" s="42" t="str">
        <f t="shared" si="3"/>
        <v>Dương Thị Thuỳ</v>
      </c>
      <c r="I31" s="47" t="s">
        <v>461</v>
      </c>
    </row>
    <row r="32" spans="1:9" s="40" customFormat="1" ht="54" customHeight="1" x14ac:dyDescent="0.25">
      <c r="A32" s="31" t="str">
        <f>IF(AND(E32=""),"","["&amp;TEXT($B$1,"##")&amp;"-"&amp;TEXT(ROW()-9- COUNTBLANK($E$8:E25) +1,"##")&amp;"]")</f>
        <v/>
      </c>
      <c r="B32" s="34" t="s">
        <v>450</v>
      </c>
      <c r="C32" s="34" t="s">
        <v>352</v>
      </c>
      <c r="D32" s="34" t="s">
        <v>451</v>
      </c>
      <c r="E32" s="34"/>
      <c r="F32" s="33"/>
      <c r="G32" s="37">
        <f t="shared" ca="1" si="2"/>
        <v>45672</v>
      </c>
      <c r="H32" s="42" t="str">
        <f t="shared" si="3"/>
        <v>Dương Thị Thuỳ</v>
      </c>
      <c r="I32" s="47" t="s">
        <v>461</v>
      </c>
    </row>
    <row r="33" spans="1:9" s="40" customFormat="1" ht="57" customHeight="1" x14ac:dyDescent="0.25">
      <c r="A33" s="31" t="str">
        <f>IF(AND(E33=""),"","["&amp;TEXT($B$1,"##")&amp;"-"&amp;TEXT(ROW()-9- COUNTBLANK($E$8:E26) +1,"##")&amp;"]")</f>
        <v>[DK-23]</v>
      </c>
      <c r="B33" s="34" t="s">
        <v>452</v>
      </c>
      <c r="C33" s="34" t="s">
        <v>352</v>
      </c>
      <c r="D33" s="34" t="s">
        <v>453</v>
      </c>
      <c r="E33" s="34" t="s">
        <v>454</v>
      </c>
      <c r="F33" s="33" t="s">
        <v>10</v>
      </c>
      <c r="G33" s="37">
        <f t="shared" ca="1" si="2"/>
        <v>45672</v>
      </c>
      <c r="H33" s="42" t="str">
        <f t="shared" si="3"/>
        <v>Dương Thị Thuỳ</v>
      </c>
      <c r="I33" s="47" t="s">
        <v>461</v>
      </c>
    </row>
  </sheetData>
  <mergeCells count="6">
    <mergeCell ref="A30:XFD30"/>
    <mergeCell ref="B1:E1"/>
    <mergeCell ref="B2:E2"/>
    <mergeCell ref="B3:E3"/>
    <mergeCell ref="A9:XFD9"/>
    <mergeCell ref="A18:XFD18"/>
  </mergeCells>
  <conditionalFormatting sqref="F1:F8 F19:F29 F31:F33">
    <cfRule type="cellIs" dxfId="15" priority="5" operator="equal">
      <formula>"N/A"</formula>
    </cfRule>
    <cfRule type="cellIs" dxfId="14" priority="6" operator="equal">
      <formula>"Fail"</formula>
    </cfRule>
    <cfRule type="cellIs" dxfId="13" priority="7" operator="equal">
      <formula>Fail</formula>
    </cfRule>
    <cfRule type="cellIs" dxfId="12" priority="8" operator="equal">
      <formula>"Pass"</formula>
    </cfRule>
  </conditionalFormatting>
  <conditionalFormatting sqref="F10:F17">
    <cfRule type="cellIs" dxfId="11" priority="1" operator="equal">
      <formula>"N/A"</formula>
    </cfRule>
    <cfRule type="cellIs" dxfId="10" priority="2" operator="equal">
      <formula>"Fail"</formula>
    </cfRule>
    <cfRule type="cellIs" dxfId="9" priority="3" operator="equal">
      <formula>Fail</formula>
    </cfRule>
    <cfRule type="cellIs" dxfId="8" priority="4" operator="equal">
      <formula>"Pass"</formula>
    </cfRule>
  </conditionalFormatting>
  <dataValidations count="2">
    <dataValidation type="list" allowBlank="1" showErrorMessage="1" sqref="F1:H2" xr:uid="{1FD65BF5-EBE7-47D1-81DD-2217B069A549}">
      <formula1>$J$1:$J$5</formula1>
    </dataValidation>
    <dataValidation type="list" allowBlank="1" showErrorMessage="1" sqref="F10:F17 F19:F29 F31:F33" xr:uid="{A722BC12-8269-4CF7-9BAB-5B5D7D5147A5}">
      <formula1>"Pass,Fail,N/A,Untested"</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90B54D-4488-4C69-9C60-A2B59533BF37}">
  <dimension ref="A1:I40"/>
  <sheetViews>
    <sheetView topLeftCell="A12" zoomScale="76" workbookViewId="0">
      <selection activeCell="G43" sqref="G43"/>
    </sheetView>
  </sheetViews>
  <sheetFormatPr defaultRowHeight="14.4" x14ac:dyDescent="0.3"/>
  <cols>
    <col min="1" max="1" width="12" customWidth="1"/>
    <col min="2" max="2" width="19.21875" customWidth="1"/>
    <col min="3" max="3" width="17.21875" customWidth="1"/>
    <col min="4" max="4" width="18.88671875" customWidth="1"/>
    <col min="5" max="5" width="19.33203125" customWidth="1"/>
    <col min="6" max="6" width="8.109375" customWidth="1"/>
    <col min="7" max="7" width="16.77734375" customWidth="1"/>
    <col min="8" max="8" width="15" customWidth="1"/>
    <col min="9" max="9" width="16.33203125" customWidth="1"/>
  </cols>
  <sheetData>
    <row r="1" spans="1:9" x14ac:dyDescent="0.3">
      <c r="A1" s="7" t="s">
        <v>12</v>
      </c>
      <c r="B1" s="50" t="s">
        <v>323</v>
      </c>
      <c r="C1" s="51"/>
      <c r="D1" s="51"/>
      <c r="E1" s="52"/>
      <c r="F1" s="8"/>
      <c r="G1" s="9"/>
      <c r="H1" s="9"/>
      <c r="I1" s="10"/>
    </row>
    <row r="2" spans="1:9" ht="39.6" x14ac:dyDescent="0.3">
      <c r="A2" s="11" t="s">
        <v>13</v>
      </c>
      <c r="B2" s="53" t="s">
        <v>14</v>
      </c>
      <c r="C2" s="51"/>
      <c r="D2" s="51"/>
      <c r="E2" s="54"/>
      <c r="F2" s="12"/>
      <c r="G2" s="13"/>
      <c r="H2" s="13"/>
      <c r="I2" s="10"/>
    </row>
    <row r="3" spans="1:9" x14ac:dyDescent="0.3">
      <c r="A3" s="7" t="s">
        <v>7</v>
      </c>
      <c r="B3" s="55" t="s">
        <v>15</v>
      </c>
      <c r="C3" s="51"/>
      <c r="D3" s="51"/>
      <c r="E3" s="54"/>
      <c r="F3" s="12"/>
      <c r="G3" s="13"/>
      <c r="H3" s="13"/>
      <c r="I3" s="10"/>
    </row>
    <row r="4" spans="1:9" ht="39.6" x14ac:dyDescent="0.3">
      <c r="A4" s="14" t="s">
        <v>10</v>
      </c>
      <c r="B4" s="15" t="s">
        <v>11</v>
      </c>
      <c r="C4" s="15" t="s">
        <v>16</v>
      </c>
      <c r="D4" s="16" t="s">
        <v>17</v>
      </c>
      <c r="E4" s="15" t="s">
        <v>18</v>
      </c>
      <c r="F4" s="17"/>
      <c r="G4" s="17"/>
      <c r="H4" s="17"/>
      <c r="I4" s="6"/>
    </row>
    <row r="5" spans="1:9" x14ac:dyDescent="0.3">
      <c r="A5" s="18">
        <f>COUNTIF(F:F,"Pass")</f>
        <v>27</v>
      </c>
      <c r="B5" s="19">
        <f>COUNTIF(F:F,"Fail")</f>
        <v>0</v>
      </c>
      <c r="C5" s="19">
        <f>COUNTIF(F:F,"Untested")</f>
        <v>0</v>
      </c>
      <c r="D5" s="20">
        <f>COUNTIF(F:F,"N/A")</f>
        <v>0</v>
      </c>
      <c r="E5" s="19">
        <f>SUM(A5:D5)</f>
        <v>27</v>
      </c>
      <c r="F5" s="17"/>
      <c r="G5" s="17"/>
      <c r="H5" s="17"/>
      <c r="I5" s="6"/>
    </row>
    <row r="6" spans="1:9" x14ac:dyDescent="0.3">
      <c r="A6" s="21" t="s">
        <v>19</v>
      </c>
      <c r="B6" s="22" t="s">
        <v>19</v>
      </c>
      <c r="C6" s="22" t="s">
        <v>19</v>
      </c>
      <c r="D6" s="23" t="s">
        <v>19</v>
      </c>
      <c r="E6" s="22"/>
      <c r="F6" s="17"/>
      <c r="G6" s="17"/>
      <c r="H6" s="17"/>
      <c r="I6" s="6"/>
    </row>
    <row r="7" spans="1:9" ht="15" thickBot="1" x14ac:dyDescent="0.35">
      <c r="A7" s="24"/>
      <c r="B7" s="25"/>
      <c r="C7" s="26"/>
      <c r="D7" s="27"/>
      <c r="E7" s="26"/>
      <c r="F7" s="28"/>
      <c r="G7" s="28"/>
      <c r="H7" s="29"/>
      <c r="I7" s="6"/>
    </row>
    <row r="8" spans="1:9" s="40" customFormat="1" ht="44.4" customHeight="1" x14ac:dyDescent="0.25">
      <c r="A8" s="30" t="s">
        <v>0</v>
      </c>
      <c r="B8" s="30" t="s">
        <v>1</v>
      </c>
      <c r="C8" s="30" t="s">
        <v>2</v>
      </c>
      <c r="D8" s="30" t="s">
        <v>3</v>
      </c>
      <c r="E8" s="30" t="s">
        <v>4</v>
      </c>
      <c r="F8" s="1" t="s">
        <v>5</v>
      </c>
      <c r="G8" s="1" t="s">
        <v>6</v>
      </c>
      <c r="H8" s="1" t="s">
        <v>7</v>
      </c>
      <c r="I8" s="2" t="s">
        <v>8</v>
      </c>
    </row>
    <row r="9" spans="1:9" s="56" customFormat="1" ht="27.6" customHeight="1" x14ac:dyDescent="0.3">
      <c r="A9" s="56" t="s">
        <v>20</v>
      </c>
    </row>
    <row r="10" spans="1:9" s="40" customFormat="1" ht="81" customHeight="1" x14ac:dyDescent="0.25">
      <c r="A10" s="31" t="str">
        <f>IF(AND(E10=""),"","["&amp;TEXT($B$1,"##")&amp;"-"&amp;TEXT(ROW()-9- COUNTBLANK($E$8:E9) +1,"##")&amp;"]")</f>
        <v>[DH-1]</v>
      </c>
      <c r="B10" s="34" t="s">
        <v>367</v>
      </c>
      <c r="C10" s="34" t="s">
        <v>379</v>
      </c>
      <c r="D10" s="34" t="s">
        <v>368</v>
      </c>
      <c r="E10" s="34" t="s">
        <v>369</v>
      </c>
      <c r="F10" s="32" t="s">
        <v>10</v>
      </c>
      <c r="G10" s="3">
        <f ca="1">TODAY()</f>
        <v>45672</v>
      </c>
      <c r="H10" s="41" t="str">
        <f>$B$3</f>
        <v>Dương Thị Thuỳ</v>
      </c>
      <c r="I10" s="46" t="s">
        <v>459</v>
      </c>
    </row>
    <row r="11" spans="1:9" s="40" customFormat="1" ht="81" customHeight="1" x14ac:dyDescent="0.25">
      <c r="A11" s="31" t="str">
        <f>IF(AND(E11=""),"","["&amp;TEXT($B$1,"##")&amp;"-"&amp;TEXT(ROW()-9- COUNTBLANK($E$8:E10) +1,"##")&amp;"]")</f>
        <v>[DH-2]</v>
      </c>
      <c r="B11" s="34" t="s">
        <v>370</v>
      </c>
      <c r="C11" s="34" t="s">
        <v>379</v>
      </c>
      <c r="D11" s="34" t="s">
        <v>371</v>
      </c>
      <c r="E11" s="34" t="s">
        <v>44</v>
      </c>
      <c r="F11" s="32" t="s">
        <v>10</v>
      </c>
      <c r="G11" s="3">
        <f t="shared" ref="G11" ca="1" si="0">TODAY()</f>
        <v>45672</v>
      </c>
      <c r="H11" s="41" t="str">
        <f t="shared" ref="H11:H15" si="1">$B$3</f>
        <v>Dương Thị Thuỳ</v>
      </c>
      <c r="I11" s="46" t="s">
        <v>459</v>
      </c>
    </row>
    <row r="12" spans="1:9" s="40" customFormat="1" ht="81" customHeight="1" x14ac:dyDescent="0.25">
      <c r="A12" s="31" t="str">
        <f>IF(AND(E12=""),"","["&amp;TEXT($B$1,"##")&amp;"-"&amp;TEXT(ROW()-9- COUNTBLANK($E$8:E11) +1,"##")&amp;"]")</f>
        <v>[DH-3]</v>
      </c>
      <c r="B12" s="34" t="s">
        <v>373</v>
      </c>
      <c r="C12" s="34" t="s">
        <v>379</v>
      </c>
      <c r="D12" s="34" t="s">
        <v>374</v>
      </c>
      <c r="E12" s="34" t="s">
        <v>375</v>
      </c>
      <c r="F12" s="32" t="s">
        <v>10</v>
      </c>
      <c r="G12" s="3">
        <f ca="1">TODAY()</f>
        <v>45672</v>
      </c>
      <c r="H12" s="41" t="str">
        <f t="shared" si="1"/>
        <v>Dương Thị Thuỳ</v>
      </c>
      <c r="I12" s="46" t="s">
        <v>459</v>
      </c>
    </row>
    <row r="13" spans="1:9" s="40" customFormat="1" ht="81" customHeight="1" x14ac:dyDescent="0.25">
      <c r="A13" s="31" t="str">
        <f>IF(AND(E13=""),"","["&amp;TEXT($B$1,"##")&amp;"-"&amp;TEXT(ROW()-9- COUNTBLANK($E$8:E12) +1,"##")&amp;"]")</f>
        <v>[DH-4]</v>
      </c>
      <c r="B13" s="34" t="s">
        <v>376</v>
      </c>
      <c r="C13" s="34" t="s">
        <v>379</v>
      </c>
      <c r="D13" s="34" t="s">
        <v>377</v>
      </c>
      <c r="E13" s="34" t="s">
        <v>378</v>
      </c>
      <c r="F13" s="32" t="s">
        <v>10</v>
      </c>
      <c r="G13" s="3">
        <f ca="1">TODAY()</f>
        <v>45672</v>
      </c>
      <c r="H13" s="41" t="str">
        <f t="shared" si="1"/>
        <v>Dương Thị Thuỳ</v>
      </c>
      <c r="I13" s="46" t="s">
        <v>459</v>
      </c>
    </row>
    <row r="14" spans="1:9" s="40" customFormat="1" ht="48.6" customHeight="1" x14ac:dyDescent="0.25">
      <c r="A14" s="31" t="str">
        <f>IF(AND(E14=""),"","["&amp;TEXT($B$1,"##")&amp;"-"&amp;TEXT(ROW()-9- COUNTBLANK($E$8:E10) +1,"##")&amp;"]")</f>
        <v>[DH-5]</v>
      </c>
      <c r="B14" s="34" t="s">
        <v>39</v>
      </c>
      <c r="C14" s="34" t="s">
        <v>379</v>
      </c>
      <c r="D14" s="34" t="s">
        <v>40</v>
      </c>
      <c r="E14" s="34" t="s">
        <v>372</v>
      </c>
      <c r="F14" s="32" t="s">
        <v>10</v>
      </c>
      <c r="G14" s="3">
        <f t="shared" ref="G14:G15" ca="1" si="2">TODAY()</f>
        <v>45672</v>
      </c>
      <c r="H14" s="41" t="str">
        <f t="shared" si="1"/>
        <v>Dương Thị Thuỳ</v>
      </c>
      <c r="I14" s="46" t="s">
        <v>459</v>
      </c>
    </row>
    <row r="15" spans="1:9" s="40" customFormat="1" ht="90" customHeight="1" x14ac:dyDescent="0.25">
      <c r="A15" s="31" t="str">
        <f>IF(AND(E15=""),"","["&amp;TEXT($B$1,"##")&amp;"-"&amp;TEXT(ROW()-9- COUNTBLANK($E$8:E14) +1,"##")&amp;"]")</f>
        <v>[DH-6]</v>
      </c>
      <c r="B15" s="34" t="s">
        <v>46</v>
      </c>
      <c r="C15" s="34" t="s">
        <v>379</v>
      </c>
      <c r="D15" s="34" t="s">
        <v>48</v>
      </c>
      <c r="E15" s="34" t="s">
        <v>49</v>
      </c>
      <c r="F15" s="32" t="s">
        <v>10</v>
      </c>
      <c r="G15" s="3">
        <f t="shared" ca="1" si="2"/>
        <v>45672</v>
      </c>
      <c r="H15" s="41" t="str">
        <f t="shared" si="1"/>
        <v>Dương Thị Thuỳ</v>
      </c>
      <c r="I15" s="46" t="s">
        <v>459</v>
      </c>
    </row>
    <row r="16" spans="1:9" s="59" customFormat="1" ht="29.4" customHeight="1" x14ac:dyDescent="0.3">
      <c r="A16" s="57" t="s">
        <v>365</v>
      </c>
      <c r="B16" s="58"/>
      <c r="C16" s="58"/>
      <c r="D16" s="58"/>
      <c r="E16" s="58"/>
      <c r="F16" s="58"/>
      <c r="G16" s="58"/>
      <c r="H16" s="58"/>
      <c r="I16" s="58"/>
    </row>
    <row r="17" spans="1:9" s="40" customFormat="1" ht="96.6" x14ac:dyDescent="0.25">
      <c r="A17" s="31" t="str">
        <f>IF(AND(E17=""),"","["&amp;TEXT($B$1,"##")&amp;"-"&amp;TEXT(ROW()-9- COUNTBLANK($E$8:E16) +1,"##")&amp;"]")</f>
        <v>[DH-7]</v>
      </c>
      <c r="B17" s="34" t="s">
        <v>380</v>
      </c>
      <c r="C17" s="34" t="s">
        <v>379</v>
      </c>
      <c r="D17" s="34" t="s">
        <v>381</v>
      </c>
      <c r="E17" s="34" t="s">
        <v>382</v>
      </c>
      <c r="F17" s="32" t="s">
        <v>10</v>
      </c>
      <c r="G17" s="3">
        <f ca="1">TODAY()</f>
        <v>45672</v>
      </c>
      <c r="H17" s="41" t="str">
        <f>$B$3</f>
        <v>Dương Thị Thuỳ</v>
      </c>
      <c r="I17" s="47" t="s">
        <v>459</v>
      </c>
    </row>
    <row r="18" spans="1:9" s="40" customFormat="1" ht="55.2" customHeight="1" x14ac:dyDescent="0.25">
      <c r="A18" s="31" t="str">
        <f>IF(AND(E18=""),"","["&amp;TEXT($B$1,"##")&amp;"-"&amp;TEXT(ROW()-9- COUNTBLANK($E$8:E17) +1,"##")&amp;"]")</f>
        <v>[DH-8]</v>
      </c>
      <c r="B18" s="34" t="s">
        <v>383</v>
      </c>
      <c r="C18" s="34" t="s">
        <v>379</v>
      </c>
      <c r="D18" s="34" t="s">
        <v>384</v>
      </c>
      <c r="E18" s="34" t="s">
        <v>385</v>
      </c>
      <c r="F18" s="32" t="s">
        <v>10</v>
      </c>
      <c r="G18" s="3">
        <f t="shared" ref="G18:G36" ca="1" si="3">TODAY()</f>
        <v>45672</v>
      </c>
      <c r="H18" s="41" t="str">
        <f t="shared" ref="H18:H36" si="4">$B$3</f>
        <v>Dương Thị Thuỳ</v>
      </c>
      <c r="I18" s="47" t="s">
        <v>460</v>
      </c>
    </row>
    <row r="19" spans="1:9" s="40" customFormat="1" ht="58.8" customHeight="1" x14ac:dyDescent="0.25">
      <c r="A19" s="31" t="str">
        <f>IF(AND(E19=""),"","["&amp;TEXT($B$1,"##")&amp;"-"&amp;TEXT(ROW()-9- COUNTBLANK($E$8:E18) +1,"##")&amp;"]")</f>
        <v>[DH-9]</v>
      </c>
      <c r="B19" s="34" t="s">
        <v>386</v>
      </c>
      <c r="C19" s="34" t="s">
        <v>379</v>
      </c>
      <c r="D19" s="34" t="s">
        <v>387</v>
      </c>
      <c r="E19" s="34" t="s">
        <v>388</v>
      </c>
      <c r="F19" s="32" t="s">
        <v>10</v>
      </c>
      <c r="G19" s="3">
        <f t="shared" ca="1" si="3"/>
        <v>45672</v>
      </c>
      <c r="H19" s="41" t="str">
        <f t="shared" si="4"/>
        <v>Dương Thị Thuỳ</v>
      </c>
      <c r="I19" s="47" t="s">
        <v>460</v>
      </c>
    </row>
    <row r="20" spans="1:9" s="40" customFormat="1" ht="69" x14ac:dyDescent="0.25">
      <c r="A20" s="31" t="str">
        <f>IF(AND(E20=""),"","["&amp;TEXT($B$1,"##")&amp;"-"&amp;TEXT(ROW()-9- COUNTBLANK($E$8:E19) +1,"##")&amp;"]")</f>
        <v>[DH-10]</v>
      </c>
      <c r="B20" s="34" t="s">
        <v>389</v>
      </c>
      <c r="C20" s="34" t="s">
        <v>379</v>
      </c>
      <c r="D20" s="34" t="s">
        <v>390</v>
      </c>
      <c r="E20" s="34" t="s">
        <v>391</v>
      </c>
      <c r="F20" s="32" t="s">
        <v>10</v>
      </c>
      <c r="G20" s="3">
        <f t="shared" ca="1" si="3"/>
        <v>45672</v>
      </c>
      <c r="H20" s="41" t="str">
        <f t="shared" si="4"/>
        <v>Dương Thị Thuỳ</v>
      </c>
      <c r="I20" s="47" t="s">
        <v>460</v>
      </c>
    </row>
    <row r="21" spans="1:9" s="40" customFormat="1" ht="69" x14ac:dyDescent="0.25">
      <c r="A21" s="31" t="str">
        <f>IF(AND(E21=""),"","["&amp;TEXT($B$1,"##")&amp;"-"&amp;TEXT(ROW()-9- COUNTBLANK($E$8:E20) +1,"##")&amp;"]")</f>
        <v>[DH-11]</v>
      </c>
      <c r="B21" s="34" t="s">
        <v>392</v>
      </c>
      <c r="C21" s="34" t="s">
        <v>379</v>
      </c>
      <c r="D21" s="34" t="s">
        <v>393</v>
      </c>
      <c r="E21" s="34" t="s">
        <v>394</v>
      </c>
      <c r="F21" s="32" t="s">
        <v>10</v>
      </c>
      <c r="G21" s="3">
        <f t="shared" ca="1" si="3"/>
        <v>45672</v>
      </c>
      <c r="H21" s="41" t="str">
        <f t="shared" si="4"/>
        <v>Dương Thị Thuỳ</v>
      </c>
      <c r="I21" s="47" t="s">
        <v>460</v>
      </c>
    </row>
    <row r="22" spans="1:9" s="40" customFormat="1" ht="49.8" customHeight="1" x14ac:dyDescent="0.25">
      <c r="A22" s="31" t="str">
        <f>IF(AND(E22=""),"","["&amp;TEXT($B$1,"##")&amp;"-"&amp;TEXT(ROW()-9- COUNTBLANK($E$8:E21) +1,"##")&amp;"]")</f>
        <v>[DH-12]</v>
      </c>
      <c r="B22" s="34" t="s">
        <v>395</v>
      </c>
      <c r="C22" s="34" t="s">
        <v>379</v>
      </c>
      <c r="D22" s="34" t="s">
        <v>396</v>
      </c>
      <c r="E22" s="34" t="s">
        <v>397</v>
      </c>
      <c r="F22" s="32" t="s">
        <v>10</v>
      </c>
      <c r="G22" s="3">
        <f t="shared" ca="1" si="3"/>
        <v>45672</v>
      </c>
      <c r="H22" s="41" t="str">
        <f t="shared" si="4"/>
        <v>Dương Thị Thuỳ</v>
      </c>
      <c r="I22" s="47" t="s">
        <v>459</v>
      </c>
    </row>
    <row r="23" spans="1:9" s="40" customFormat="1" ht="41.4" x14ac:dyDescent="0.25">
      <c r="A23" s="31" t="str">
        <f>IF(AND(E23=""),"","["&amp;TEXT($B$1,"##")&amp;"-"&amp;TEXT(ROW()-9- COUNTBLANK($E$8:E22) +1,"##")&amp;"]")</f>
        <v>[DH-13]</v>
      </c>
      <c r="B23" s="34" t="s">
        <v>398</v>
      </c>
      <c r="C23" s="34" t="s">
        <v>379</v>
      </c>
      <c r="D23" s="34" t="s">
        <v>399</v>
      </c>
      <c r="E23" s="34" t="s">
        <v>400</v>
      </c>
      <c r="F23" s="32" t="s">
        <v>10</v>
      </c>
      <c r="G23" s="3">
        <f t="shared" ca="1" si="3"/>
        <v>45672</v>
      </c>
      <c r="H23" s="41" t="str">
        <f t="shared" si="4"/>
        <v>Dương Thị Thuỳ</v>
      </c>
      <c r="I23" s="47" t="s">
        <v>460</v>
      </c>
    </row>
    <row r="24" spans="1:9" s="40" customFormat="1" ht="55.2" customHeight="1" x14ac:dyDescent="0.25">
      <c r="A24" s="35" t="str">
        <f>IF(AND(E24=""),"","["&amp;TEXT($B$1,"##")&amp;"-"&amp;TEXT(ROW()-9- COUNTBLANK($E$8:E23) +1,"##")&amp;"]")</f>
        <v>[DH-14]</v>
      </c>
      <c r="B24" s="34" t="s">
        <v>401</v>
      </c>
      <c r="C24" s="34" t="s">
        <v>379</v>
      </c>
      <c r="D24" s="34" t="s">
        <v>402</v>
      </c>
      <c r="E24" s="34" t="s">
        <v>403</v>
      </c>
      <c r="F24" s="33" t="s">
        <v>10</v>
      </c>
      <c r="G24" s="37">
        <f t="shared" ca="1" si="3"/>
        <v>45672</v>
      </c>
      <c r="H24" s="42" t="str">
        <f t="shared" si="4"/>
        <v>Dương Thị Thuỳ</v>
      </c>
      <c r="I24" s="47" t="s">
        <v>459</v>
      </c>
    </row>
    <row r="25" spans="1:9" s="40" customFormat="1" ht="69" x14ac:dyDescent="0.25">
      <c r="A25" s="35" t="str">
        <f>IF(AND(E25=""),"","["&amp;TEXT($B$1,"##")&amp;"-"&amp;TEXT(ROW()-9- COUNTBLANK($E$8:E24) +1,"##")&amp;"]")</f>
        <v>[DH-15]</v>
      </c>
      <c r="B25" s="34" t="s">
        <v>404</v>
      </c>
      <c r="C25" s="34" t="s">
        <v>379</v>
      </c>
      <c r="D25" s="34" t="s">
        <v>405</v>
      </c>
      <c r="E25" s="34" t="s">
        <v>406</v>
      </c>
      <c r="F25" s="33" t="s">
        <v>10</v>
      </c>
      <c r="G25" s="37">
        <f t="shared" ca="1" si="3"/>
        <v>45672</v>
      </c>
      <c r="H25" s="42" t="str">
        <f t="shared" si="4"/>
        <v>Dương Thị Thuỳ</v>
      </c>
      <c r="I25" s="47" t="s">
        <v>459</v>
      </c>
    </row>
    <row r="26" spans="1:9" s="40" customFormat="1" ht="69" x14ac:dyDescent="0.25">
      <c r="A26" s="35" t="str">
        <f>IF(AND(E26=""),"","["&amp;TEXT($B$1,"##")&amp;"-"&amp;TEXT(ROW()-9- COUNTBLANK($E$8:E25) +1,"##")&amp;"]")</f>
        <v>[DH-16]</v>
      </c>
      <c r="B26" s="34" t="s">
        <v>407</v>
      </c>
      <c r="C26" s="34" t="s">
        <v>379</v>
      </c>
      <c r="D26" s="34" t="s">
        <v>408</v>
      </c>
      <c r="E26" s="34" t="s">
        <v>409</v>
      </c>
      <c r="F26" s="33" t="s">
        <v>10</v>
      </c>
      <c r="G26" s="37">
        <f t="shared" ca="1" si="3"/>
        <v>45672</v>
      </c>
      <c r="H26" s="42" t="str">
        <f t="shared" si="4"/>
        <v>Dương Thị Thuỳ</v>
      </c>
      <c r="I26" s="47" t="s">
        <v>460</v>
      </c>
    </row>
    <row r="27" spans="1:9" s="40" customFormat="1" ht="55.2" x14ac:dyDescent="0.25">
      <c r="A27" s="35" t="str">
        <f>IF(AND(E27=""),"","["&amp;TEXT($B$1,"##")&amp;"-"&amp;TEXT(ROW()-9- COUNTBLANK($E$8:E26) +1,"##")&amp;"]")</f>
        <v>[DH-17]</v>
      </c>
      <c r="B27" s="34" t="s">
        <v>410</v>
      </c>
      <c r="C27" s="34" t="s">
        <v>379</v>
      </c>
      <c r="D27" s="34" t="s">
        <v>411</v>
      </c>
      <c r="E27" s="34" t="s">
        <v>412</v>
      </c>
      <c r="F27" s="33" t="s">
        <v>10</v>
      </c>
      <c r="G27" s="37">
        <f t="shared" ca="1" si="3"/>
        <v>45672</v>
      </c>
      <c r="H27" s="42" t="str">
        <f t="shared" si="4"/>
        <v>Dương Thị Thuỳ</v>
      </c>
      <c r="I27" s="47" t="s">
        <v>460</v>
      </c>
    </row>
    <row r="28" spans="1:9" s="40" customFormat="1" ht="55.2" x14ac:dyDescent="0.25">
      <c r="A28" s="35" t="str">
        <f>IF(AND(E28=""),"","["&amp;TEXT($B$1,"##")&amp;"-"&amp;TEXT(ROW()-9- COUNTBLANK($E$8:E27) +1,"##")&amp;"]")</f>
        <v>[DH-18]</v>
      </c>
      <c r="B28" s="34" t="s">
        <v>416</v>
      </c>
      <c r="C28" s="34" t="s">
        <v>379</v>
      </c>
      <c r="D28" s="34" t="s">
        <v>417</v>
      </c>
      <c r="E28" s="34" t="s">
        <v>418</v>
      </c>
      <c r="F28" s="33" t="s">
        <v>10</v>
      </c>
      <c r="G28" s="37">
        <f t="shared" ca="1" si="3"/>
        <v>45672</v>
      </c>
      <c r="H28" s="42" t="str">
        <f t="shared" si="4"/>
        <v>Dương Thị Thuỳ</v>
      </c>
      <c r="I28" s="47" t="s">
        <v>460</v>
      </c>
    </row>
    <row r="29" spans="1:9" s="40" customFormat="1" ht="69" x14ac:dyDescent="0.25">
      <c r="A29" s="35" t="str">
        <f>IF(AND(E29=""),"","["&amp;TEXT($B$1,"##")&amp;"-"&amp;TEXT(ROW()-9- COUNTBLANK($E$8:E28) +1,"##")&amp;"]")</f>
        <v>[DH-19]</v>
      </c>
      <c r="B29" s="34" t="s">
        <v>419</v>
      </c>
      <c r="C29" s="34" t="s">
        <v>379</v>
      </c>
      <c r="D29" s="34" t="s">
        <v>420</v>
      </c>
      <c r="E29" s="34" t="s">
        <v>421</v>
      </c>
      <c r="F29" s="33" t="s">
        <v>10</v>
      </c>
      <c r="G29" s="37">
        <f t="shared" ca="1" si="3"/>
        <v>45672</v>
      </c>
      <c r="H29" s="42" t="str">
        <f t="shared" si="4"/>
        <v>Dương Thị Thuỳ</v>
      </c>
      <c r="I29" s="47" t="s">
        <v>460</v>
      </c>
    </row>
    <row r="30" spans="1:9" s="40" customFormat="1" ht="69" x14ac:dyDescent="0.25">
      <c r="A30" s="35" t="str">
        <f>IF(AND(E30=""),"","["&amp;TEXT($B$1,"##")&amp;"-"&amp;TEXT(ROW()-9- COUNTBLANK($E$8:E29) +1,"##")&amp;"]")</f>
        <v>[DH-20]</v>
      </c>
      <c r="B30" s="34" t="s">
        <v>422</v>
      </c>
      <c r="C30" s="34" t="s">
        <v>379</v>
      </c>
      <c r="D30" s="34" t="s">
        <v>423</v>
      </c>
      <c r="E30" s="34" t="s">
        <v>424</v>
      </c>
      <c r="F30" s="33" t="s">
        <v>10</v>
      </c>
      <c r="G30" s="37">
        <f t="shared" ca="1" si="3"/>
        <v>45672</v>
      </c>
      <c r="H30" s="42" t="str">
        <f t="shared" si="4"/>
        <v>Dương Thị Thuỳ</v>
      </c>
      <c r="I30" s="47" t="s">
        <v>459</v>
      </c>
    </row>
    <row r="31" spans="1:9" s="40" customFormat="1" ht="55.2" x14ac:dyDescent="0.25">
      <c r="A31" s="35" t="str">
        <f>IF(AND(E31=""),"","["&amp;TEXT($B$1,"##")&amp;"-"&amp;TEXT(ROW()-9- COUNTBLANK($E$8:E30) +1,"##")&amp;"]")</f>
        <v>[DH-21]</v>
      </c>
      <c r="B31" s="34" t="s">
        <v>434</v>
      </c>
      <c r="C31" s="34" t="s">
        <v>379</v>
      </c>
      <c r="D31" s="34" t="s">
        <v>435</v>
      </c>
      <c r="E31" s="34" t="s">
        <v>436</v>
      </c>
      <c r="F31" s="33" t="s">
        <v>10</v>
      </c>
      <c r="G31" s="37">
        <f t="shared" ca="1" si="3"/>
        <v>45672</v>
      </c>
      <c r="H31" s="42" t="str">
        <f t="shared" si="4"/>
        <v>Dương Thị Thuỳ</v>
      </c>
      <c r="I31" s="47" t="s">
        <v>460</v>
      </c>
    </row>
    <row r="32" spans="1:9" s="40" customFormat="1" ht="55.2" x14ac:dyDescent="0.25">
      <c r="A32" s="35" t="str">
        <f>IF(AND(E32=""),"","["&amp;TEXT($B$1,"##")&amp;"-"&amp;TEXT(ROW()-9- COUNTBLANK($E$8:E31) +1,"##")&amp;"]")</f>
        <v>[DH-22]</v>
      </c>
      <c r="B32" s="34" t="s">
        <v>437</v>
      </c>
      <c r="C32" s="34" t="s">
        <v>379</v>
      </c>
      <c r="D32" s="34" t="s">
        <v>438</v>
      </c>
      <c r="E32" s="34" t="s">
        <v>439</v>
      </c>
      <c r="F32" s="33" t="s">
        <v>10</v>
      </c>
      <c r="G32" s="37">
        <f t="shared" ca="1" si="3"/>
        <v>45672</v>
      </c>
      <c r="H32" s="42" t="str">
        <f t="shared" si="4"/>
        <v>Dương Thị Thuỳ</v>
      </c>
      <c r="I32" s="47" t="s">
        <v>461</v>
      </c>
    </row>
    <row r="33" spans="1:9" s="40" customFormat="1" ht="41.4" x14ac:dyDescent="0.25">
      <c r="A33" s="35" t="str">
        <f>IF(AND(E33=""),"","["&amp;TEXT($B$1,"##")&amp;"-"&amp;TEXT(ROW()-9- COUNTBLANK($E$8:E30) +1,"##")&amp;"]")</f>
        <v>[DH-23]</v>
      </c>
      <c r="B33" s="34" t="s">
        <v>425</v>
      </c>
      <c r="C33" s="34" t="s">
        <v>379</v>
      </c>
      <c r="D33" s="34" t="s">
        <v>426</v>
      </c>
      <c r="E33" s="34" t="s">
        <v>427</v>
      </c>
      <c r="F33" s="33" t="s">
        <v>10</v>
      </c>
      <c r="G33" s="37">
        <f t="shared" ca="1" si="3"/>
        <v>45672</v>
      </c>
      <c r="H33" s="42" t="str">
        <f t="shared" si="4"/>
        <v>Dương Thị Thuỳ</v>
      </c>
      <c r="I33" s="47" t="s">
        <v>459</v>
      </c>
    </row>
    <row r="34" spans="1:9" s="40" customFormat="1" ht="69" x14ac:dyDescent="0.25">
      <c r="A34" s="35" t="str">
        <f>IF(AND(E34=""),"","["&amp;TEXT($B$1,"##")&amp;"-"&amp;TEXT(ROW()-9- COUNTBLANK($E$8:E33) +1,"##")&amp;"]")</f>
        <v>[DH-24]</v>
      </c>
      <c r="B34" s="34" t="s">
        <v>428</v>
      </c>
      <c r="C34" s="34" t="s">
        <v>379</v>
      </c>
      <c r="D34" s="34" t="s">
        <v>429</v>
      </c>
      <c r="E34" s="34" t="s">
        <v>430</v>
      </c>
      <c r="F34" s="33" t="s">
        <v>10</v>
      </c>
      <c r="G34" s="37">
        <f t="shared" ca="1" si="3"/>
        <v>45672</v>
      </c>
      <c r="H34" s="42" t="str">
        <f t="shared" si="4"/>
        <v>Dương Thị Thuỳ</v>
      </c>
      <c r="I34" s="47" t="s">
        <v>460</v>
      </c>
    </row>
    <row r="35" spans="1:9" s="40" customFormat="1" ht="41.4" x14ac:dyDescent="0.25">
      <c r="A35" s="35" t="str">
        <f>IF(AND(E35=""),"","["&amp;TEXT($B$1,"##")&amp;"-"&amp;TEXT(ROW()-9- COUNTBLANK($E$8:E34) +1,"##")&amp;"]")</f>
        <v>[DH-25]</v>
      </c>
      <c r="B35" s="34" t="s">
        <v>431</v>
      </c>
      <c r="C35" s="34" t="s">
        <v>379</v>
      </c>
      <c r="D35" s="34" t="s">
        <v>432</v>
      </c>
      <c r="E35" s="34" t="s">
        <v>433</v>
      </c>
      <c r="F35" s="33" t="s">
        <v>10</v>
      </c>
      <c r="G35" s="37">
        <f t="shared" ca="1" si="3"/>
        <v>45672</v>
      </c>
      <c r="H35" s="42" t="str">
        <f t="shared" si="4"/>
        <v>Dương Thị Thuỳ</v>
      </c>
      <c r="I35" s="47" t="s">
        <v>460</v>
      </c>
    </row>
    <row r="36" spans="1:9" s="40" customFormat="1" ht="55.2" x14ac:dyDescent="0.25">
      <c r="A36" s="35" t="str">
        <f>IF(AND(E36=""),"","["&amp;TEXT($B$1,"##")&amp;"-"&amp;TEXT(ROW()-9- COUNTBLANK($E$8:E27) +1,"##")&amp;"]")</f>
        <v>[DH-26]</v>
      </c>
      <c r="B36" s="34" t="s">
        <v>413</v>
      </c>
      <c r="C36" s="34" t="s">
        <v>379</v>
      </c>
      <c r="D36" s="34" t="s">
        <v>414</v>
      </c>
      <c r="E36" s="34" t="s">
        <v>415</v>
      </c>
      <c r="F36" s="33" t="s">
        <v>10</v>
      </c>
      <c r="G36" s="37">
        <f t="shared" ca="1" si="3"/>
        <v>45672</v>
      </c>
      <c r="H36" s="42" t="str">
        <f t="shared" si="4"/>
        <v>Dương Thị Thuỳ</v>
      </c>
      <c r="I36" s="47" t="s">
        <v>460</v>
      </c>
    </row>
    <row r="37" spans="1:9" s="49" customFormat="1" ht="22.8" customHeight="1" x14ac:dyDescent="0.3">
      <c r="A37" s="48" t="s">
        <v>104</v>
      </c>
    </row>
    <row r="38" spans="1:9" s="40" customFormat="1" ht="41.4" x14ac:dyDescent="0.25">
      <c r="A38" s="31" t="str">
        <f>IF(AND(E38=""),"","["&amp;TEXT($B$1,"##")&amp;"-"&amp;TEXT(ROW()-9- COUNTBLANK($E$8:E37) +1,"##")&amp;"]")</f>
        <v>[DH-27]</v>
      </c>
      <c r="B38" s="34" t="s">
        <v>440</v>
      </c>
      <c r="C38" s="34" t="s">
        <v>366</v>
      </c>
      <c r="D38" s="34" t="s">
        <v>441</v>
      </c>
      <c r="E38" s="34" t="s">
        <v>173</v>
      </c>
      <c r="F38" s="32" t="s">
        <v>10</v>
      </c>
      <c r="G38" s="3">
        <f ca="1">TODAY()</f>
        <v>45672</v>
      </c>
      <c r="H38" s="41" t="str">
        <f>$B$3</f>
        <v>Dương Thị Thuỳ</v>
      </c>
      <c r="I38" s="47" t="s">
        <v>461</v>
      </c>
    </row>
    <row r="39" spans="1:9" s="40" customFormat="1" ht="69" x14ac:dyDescent="0.25">
      <c r="A39" s="31" t="str">
        <f>IF(AND(E39=""),"","["&amp;TEXT($B$1,"##")&amp;"-"&amp;TEXT(ROW()-9- COUNTBLANK($E$8:E38) +1,"##")&amp;"]")</f>
        <v/>
      </c>
      <c r="B39" s="34" t="s">
        <v>442</v>
      </c>
      <c r="C39" s="34" t="s">
        <v>366</v>
      </c>
      <c r="D39" s="34" t="s">
        <v>443</v>
      </c>
      <c r="E39" s="34"/>
      <c r="F39" s="32"/>
      <c r="G39" s="3">
        <f t="shared" ref="G39:G40" ca="1" si="5">TODAY()</f>
        <v>45672</v>
      </c>
      <c r="H39" s="41" t="str">
        <f t="shared" ref="H39:H40" si="6">$B$3</f>
        <v>Dương Thị Thuỳ</v>
      </c>
      <c r="I39" s="47" t="s">
        <v>461</v>
      </c>
    </row>
    <row r="40" spans="1:9" s="40" customFormat="1" ht="69" x14ac:dyDescent="0.25">
      <c r="A40" s="31" t="str">
        <f>IF(AND(E40=""),"","["&amp;TEXT($B$1,"##")&amp;"-"&amp;TEXT(ROW()-9- COUNTBLANK($E$8:E39) +1,"##")&amp;"]")</f>
        <v/>
      </c>
      <c r="B40" s="34" t="s">
        <v>444</v>
      </c>
      <c r="C40" s="34" t="s">
        <v>446</v>
      </c>
      <c r="D40" s="34" t="s">
        <v>445</v>
      </c>
      <c r="E40" s="34"/>
      <c r="F40" s="32"/>
      <c r="G40" s="3">
        <f t="shared" ca="1" si="5"/>
        <v>45672</v>
      </c>
      <c r="H40" s="41" t="str">
        <f t="shared" si="6"/>
        <v>Dương Thị Thuỳ</v>
      </c>
      <c r="I40" s="47" t="s">
        <v>461</v>
      </c>
    </row>
  </sheetData>
  <mergeCells count="6">
    <mergeCell ref="A37:XFD37"/>
    <mergeCell ref="B1:E1"/>
    <mergeCell ref="B2:E2"/>
    <mergeCell ref="B3:E3"/>
    <mergeCell ref="A9:XFD9"/>
    <mergeCell ref="A16:XFD16"/>
  </mergeCells>
  <conditionalFormatting sqref="F1:F8 F10:F15 F17:F36 F38:F40">
    <cfRule type="cellIs" dxfId="7" priority="1" operator="equal">
      <formula>"N/A"</formula>
    </cfRule>
    <cfRule type="cellIs" dxfId="6" priority="2" operator="equal">
      <formula>"Fail"</formula>
    </cfRule>
    <cfRule type="cellIs" dxfId="5" priority="3" operator="equal">
      <formula>Fail</formula>
    </cfRule>
    <cfRule type="cellIs" dxfId="4" priority="4" operator="equal">
      <formula>"Pass"</formula>
    </cfRule>
  </conditionalFormatting>
  <dataValidations count="2">
    <dataValidation type="list" allowBlank="1" showErrorMessage="1" sqref="F10:F15 F38:F40 F17:F36" xr:uid="{8D4E8081-1591-40A0-9D0C-F3DB5CDB0252}">
      <formula1>"Pass,Fail,N/A,Untested"</formula1>
    </dataValidation>
    <dataValidation type="list" allowBlank="1" showErrorMessage="1" sqref="F1:H2" xr:uid="{CB1D7CA9-4797-44C3-893E-23FBB00F050F}">
      <formula1>$J$1:$J$5</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F5AF51-C205-4810-8691-C50ADA7B4911}">
  <dimension ref="A1:I31"/>
  <sheetViews>
    <sheetView topLeftCell="A15" zoomScale="70" workbookViewId="0">
      <selection activeCell="L27" sqref="L27"/>
    </sheetView>
  </sheetViews>
  <sheetFormatPr defaultRowHeight="14.4" x14ac:dyDescent="0.3"/>
  <cols>
    <col min="1" max="1" width="13.33203125" customWidth="1"/>
    <col min="2" max="2" width="20.88671875" customWidth="1"/>
    <col min="3" max="3" width="33" customWidth="1"/>
    <col min="4" max="4" width="29" customWidth="1"/>
    <col min="5" max="5" width="32.44140625" customWidth="1"/>
    <col min="7" max="7" width="16.44140625" customWidth="1"/>
    <col min="8" max="8" width="18.21875" customWidth="1"/>
    <col min="9" max="9" width="16.77734375" customWidth="1"/>
  </cols>
  <sheetData>
    <row r="1" spans="1:9" x14ac:dyDescent="0.3">
      <c r="A1" s="7" t="s">
        <v>12</v>
      </c>
      <c r="B1" s="50" t="s">
        <v>252</v>
      </c>
      <c r="C1" s="51"/>
      <c r="D1" s="51"/>
      <c r="E1" s="52"/>
      <c r="F1" s="8"/>
      <c r="G1" s="9"/>
      <c r="H1" s="9"/>
      <c r="I1" s="10"/>
    </row>
    <row r="2" spans="1:9" ht="26.4" x14ac:dyDescent="0.3">
      <c r="A2" s="11" t="s">
        <v>13</v>
      </c>
      <c r="B2" s="53" t="s">
        <v>14</v>
      </c>
      <c r="C2" s="51"/>
      <c r="D2" s="51"/>
      <c r="E2" s="54"/>
      <c r="F2" s="12"/>
      <c r="G2" s="13"/>
      <c r="H2" s="13"/>
      <c r="I2" s="10"/>
    </row>
    <row r="3" spans="1:9" x14ac:dyDescent="0.3">
      <c r="A3" s="7" t="s">
        <v>7</v>
      </c>
      <c r="B3" s="55" t="s">
        <v>15</v>
      </c>
      <c r="C3" s="51"/>
      <c r="D3" s="51"/>
      <c r="E3" s="54"/>
      <c r="F3" s="12"/>
      <c r="G3" s="13"/>
      <c r="H3" s="13"/>
      <c r="I3" s="10"/>
    </row>
    <row r="4" spans="1:9" ht="39.6" x14ac:dyDescent="0.3">
      <c r="A4" s="14" t="s">
        <v>10</v>
      </c>
      <c r="B4" s="15" t="s">
        <v>11</v>
      </c>
      <c r="C4" s="15" t="s">
        <v>16</v>
      </c>
      <c r="D4" s="16" t="s">
        <v>17</v>
      </c>
      <c r="E4" s="15" t="s">
        <v>18</v>
      </c>
      <c r="F4" s="17"/>
      <c r="G4" s="17"/>
      <c r="H4" s="17"/>
      <c r="I4" s="6"/>
    </row>
    <row r="5" spans="1:9" x14ac:dyDescent="0.3">
      <c r="A5" s="18">
        <f>COUNTIF(F:F,"Pass")</f>
        <v>19</v>
      </c>
      <c r="B5" s="19">
        <f>COUNTIF(F:F,"Fail")</f>
        <v>0</v>
      </c>
      <c r="C5" s="19">
        <f>COUNTIF(F:F,"Untested")</f>
        <v>0</v>
      </c>
      <c r="D5" s="20">
        <f>COUNTIF(F:F,"N/A")</f>
        <v>0</v>
      </c>
      <c r="E5" s="19">
        <f>SUM(A5:D5)</f>
        <v>19</v>
      </c>
      <c r="F5" s="17"/>
      <c r="G5" s="17"/>
      <c r="H5" s="17"/>
      <c r="I5" s="6"/>
    </row>
    <row r="6" spans="1:9" x14ac:dyDescent="0.3">
      <c r="A6" s="21" t="s">
        <v>19</v>
      </c>
      <c r="B6" s="22" t="s">
        <v>19</v>
      </c>
      <c r="C6" s="22" t="s">
        <v>19</v>
      </c>
      <c r="D6" s="23" t="s">
        <v>19</v>
      </c>
      <c r="E6" s="22"/>
      <c r="F6" s="17"/>
      <c r="G6" s="17"/>
      <c r="H6" s="17"/>
      <c r="I6" s="6"/>
    </row>
    <row r="7" spans="1:9" ht="15" thickBot="1" x14ac:dyDescent="0.35">
      <c r="A7" s="24"/>
      <c r="B7" s="25"/>
      <c r="C7" s="26"/>
      <c r="D7" s="27"/>
      <c r="E7" s="26"/>
      <c r="F7" s="28"/>
      <c r="G7" s="28"/>
      <c r="H7" s="29"/>
      <c r="I7" s="6"/>
    </row>
    <row r="8" spans="1:9" s="40" customFormat="1" ht="44.4" customHeight="1" x14ac:dyDescent="0.25">
      <c r="A8" s="30" t="s">
        <v>0</v>
      </c>
      <c r="B8" s="30" t="s">
        <v>1</v>
      </c>
      <c r="C8" s="30" t="s">
        <v>2</v>
      </c>
      <c r="D8" s="30" t="s">
        <v>3</v>
      </c>
      <c r="E8" s="30" t="s">
        <v>4</v>
      </c>
      <c r="F8" s="1" t="s">
        <v>5</v>
      </c>
      <c r="G8" s="1" t="s">
        <v>6</v>
      </c>
      <c r="H8" s="1" t="s">
        <v>7</v>
      </c>
      <c r="I8" s="2" t="s">
        <v>8</v>
      </c>
    </row>
    <row r="9" spans="1:9" s="56" customFormat="1" ht="27.6" customHeight="1" x14ac:dyDescent="0.3">
      <c r="A9" s="56" t="s">
        <v>20</v>
      </c>
    </row>
    <row r="10" spans="1:9" s="40" customFormat="1" ht="81" customHeight="1" x14ac:dyDescent="0.25">
      <c r="A10" s="31" t="str">
        <f>IF(AND(E10=""),"","["&amp;TEXT($B$1,"##")&amp;"-"&amp;TEXT(ROW()-9- COUNTBLANK($E$8:E9) +1,"##")&amp;"]")</f>
        <v>[QMK-1]</v>
      </c>
      <c r="B10" s="34" t="s">
        <v>254</v>
      </c>
      <c r="C10" s="34" t="s">
        <v>253</v>
      </c>
      <c r="D10" s="34" t="s">
        <v>255</v>
      </c>
      <c r="E10" s="34" t="s">
        <v>256</v>
      </c>
      <c r="F10" s="32" t="s">
        <v>10</v>
      </c>
      <c r="G10" s="3">
        <f ca="1">TODAY()</f>
        <v>45672</v>
      </c>
      <c r="H10" s="41" t="str">
        <f>$B$3</f>
        <v>Dương Thị Thuỳ</v>
      </c>
      <c r="I10" s="46" t="s">
        <v>459</v>
      </c>
    </row>
    <row r="11" spans="1:9" s="40" customFormat="1" ht="81" customHeight="1" x14ac:dyDescent="0.25">
      <c r="A11" s="31" t="str">
        <f>IF(AND(E11=""),"","["&amp;TEXT($B$1,"##")&amp;"-"&amp;TEXT(ROW()-9- COUNTBLANK($E$8:E10) +1,"##")&amp;"]")</f>
        <v>[QMK-2]</v>
      </c>
      <c r="B11" s="34" t="s">
        <v>257</v>
      </c>
      <c r="C11" s="34" t="s">
        <v>253</v>
      </c>
      <c r="D11" s="34" t="s">
        <v>258</v>
      </c>
      <c r="E11" s="34" t="s">
        <v>259</v>
      </c>
      <c r="F11" s="32" t="s">
        <v>10</v>
      </c>
      <c r="G11" s="3">
        <f t="shared" ref="G11:G14" ca="1" si="0">TODAY()</f>
        <v>45672</v>
      </c>
      <c r="H11" s="41" t="str">
        <f t="shared" ref="H11:H16" si="1">$B$3</f>
        <v>Dương Thị Thuỳ</v>
      </c>
      <c r="I11" s="46" t="s">
        <v>459</v>
      </c>
    </row>
    <row r="12" spans="1:9" s="40" customFormat="1" ht="81" customHeight="1" x14ac:dyDescent="0.25">
      <c r="A12" s="31" t="str">
        <f>IF(AND(E12=""),"","["&amp;TEXT($B$1,"##")&amp;"-"&amp;TEXT(ROW()-9- COUNTBLANK($E$8:E11) +1,"##")&amp;"]")</f>
        <v>[QMK-3]</v>
      </c>
      <c r="B12" s="34" t="s">
        <v>260</v>
      </c>
      <c r="C12" s="34" t="s">
        <v>253</v>
      </c>
      <c r="D12" s="34" t="s">
        <v>261</v>
      </c>
      <c r="E12" s="34" t="s">
        <v>262</v>
      </c>
      <c r="F12" s="32" t="s">
        <v>10</v>
      </c>
      <c r="G12" s="3">
        <f t="shared" ca="1" si="0"/>
        <v>45672</v>
      </c>
      <c r="H12" s="41" t="str">
        <f t="shared" si="1"/>
        <v>Dương Thị Thuỳ</v>
      </c>
      <c r="I12" s="46" t="s">
        <v>459</v>
      </c>
    </row>
    <row r="13" spans="1:9" s="40" customFormat="1" ht="81" customHeight="1" x14ac:dyDescent="0.25">
      <c r="A13" s="31" t="str">
        <f>IF(AND(E13=""),"","["&amp;TEXT($B$1,"##")&amp;"-"&amp;TEXT(ROW()-9- COUNTBLANK($E$8:E12) +1,"##")&amp;"]")</f>
        <v>[QMK-4]</v>
      </c>
      <c r="B13" s="34" t="s">
        <v>46</v>
      </c>
      <c r="C13" s="34" t="s">
        <v>253</v>
      </c>
      <c r="D13" s="34" t="s">
        <v>263</v>
      </c>
      <c r="E13" s="34" t="s">
        <v>231</v>
      </c>
      <c r="F13" s="32" t="s">
        <v>10</v>
      </c>
      <c r="G13" s="3">
        <f t="shared" ca="1" si="0"/>
        <v>45672</v>
      </c>
      <c r="H13" s="41" t="str">
        <f t="shared" si="1"/>
        <v>Dương Thị Thuỳ</v>
      </c>
      <c r="I13" s="46" t="s">
        <v>459</v>
      </c>
    </row>
    <row r="14" spans="1:9" s="40" customFormat="1" ht="81" customHeight="1" x14ac:dyDescent="0.25">
      <c r="A14" s="31" t="str">
        <f>IF(AND(E14=""),"","["&amp;TEXT($B$1,"##")&amp;"-"&amp;TEXT(ROW()-9- COUNTBLANK($E$8:E13) +1,"##")&amp;"]")</f>
        <v>[QMK-5]</v>
      </c>
      <c r="B14" s="34" t="s">
        <v>313</v>
      </c>
      <c r="C14" s="34" t="s">
        <v>253</v>
      </c>
      <c r="D14" s="34" t="s">
        <v>314</v>
      </c>
      <c r="E14" s="34" t="s">
        <v>315</v>
      </c>
      <c r="F14" s="32" t="s">
        <v>10</v>
      </c>
      <c r="G14" s="3">
        <f t="shared" ca="1" si="0"/>
        <v>45672</v>
      </c>
      <c r="H14" s="41" t="str">
        <f t="shared" si="1"/>
        <v>Dương Thị Thuỳ</v>
      </c>
      <c r="I14" s="46" t="s">
        <v>459</v>
      </c>
    </row>
    <row r="15" spans="1:9" s="40" customFormat="1" ht="81" customHeight="1" x14ac:dyDescent="0.25">
      <c r="A15" s="31" t="str">
        <f>IF(AND(E15=""),"","["&amp;TEXT($B$1,"##")&amp;"-"&amp;TEXT(ROW()-9- COUNTBLANK($E$8:E12) +1,"##")&amp;"]")</f>
        <v>[QMK-6]</v>
      </c>
      <c r="B15" s="34" t="s">
        <v>264</v>
      </c>
      <c r="C15" s="34" t="s">
        <v>253</v>
      </c>
      <c r="D15" s="34" t="s">
        <v>265</v>
      </c>
      <c r="E15" s="34" t="s">
        <v>266</v>
      </c>
      <c r="F15" s="32" t="s">
        <v>10</v>
      </c>
      <c r="G15" s="3">
        <f ca="1">TODAY()</f>
        <v>45672</v>
      </c>
      <c r="H15" s="41" t="str">
        <f t="shared" si="1"/>
        <v>Dương Thị Thuỳ</v>
      </c>
      <c r="I15" s="46" t="s">
        <v>459</v>
      </c>
    </row>
    <row r="16" spans="1:9" s="40" customFormat="1" ht="43.2" customHeight="1" x14ac:dyDescent="0.25">
      <c r="A16" s="31" t="str">
        <f>IF(AND(E16=""),"","["&amp;TEXT($B$1,"##")&amp;"-"&amp;TEXT(ROW()-9- COUNTBLANK($E$8:E15) +1,"##")&amp;"]")</f>
        <v>[QMK-7]</v>
      </c>
      <c r="B16" s="34" t="s">
        <v>42</v>
      </c>
      <c r="C16" s="34" t="s">
        <v>253</v>
      </c>
      <c r="D16" s="34" t="s">
        <v>43</v>
      </c>
      <c r="E16" s="34" t="s">
        <v>44</v>
      </c>
      <c r="F16" s="32" t="s">
        <v>10</v>
      </c>
      <c r="G16" s="3">
        <f t="shared" ref="G16" ca="1" si="2">TODAY()</f>
        <v>45672</v>
      </c>
      <c r="H16" s="41" t="str">
        <f t="shared" si="1"/>
        <v>Dương Thị Thuỳ</v>
      </c>
      <c r="I16" s="46" t="s">
        <v>459</v>
      </c>
    </row>
    <row r="17" spans="1:9" s="59" customFormat="1" ht="29.4" customHeight="1" x14ac:dyDescent="0.3">
      <c r="A17" s="57" t="s">
        <v>267</v>
      </c>
      <c r="B17" s="58"/>
      <c r="C17" s="58"/>
      <c r="D17" s="58"/>
      <c r="E17" s="58"/>
      <c r="F17" s="58"/>
      <c r="G17" s="58"/>
      <c r="H17" s="58"/>
      <c r="I17" s="58"/>
    </row>
    <row r="18" spans="1:9" s="40" customFormat="1" ht="40.200000000000003" customHeight="1" x14ac:dyDescent="0.25">
      <c r="A18" s="31" t="str">
        <f>IF(AND(E18=""),"","["&amp;TEXT($B$1,"##")&amp;"-"&amp;TEXT(ROW()-9- COUNTBLANK($E$8:E17) +1,"##")&amp;"]")</f>
        <v>[QMK-8]</v>
      </c>
      <c r="B18" s="34" t="s">
        <v>268</v>
      </c>
      <c r="C18" s="34" t="s">
        <v>253</v>
      </c>
      <c r="D18" s="34" t="s">
        <v>269</v>
      </c>
      <c r="E18" s="34" t="s">
        <v>270</v>
      </c>
      <c r="F18" s="32" t="s">
        <v>10</v>
      </c>
      <c r="G18" s="3">
        <f ca="1">TODAY()</f>
        <v>45672</v>
      </c>
      <c r="H18" s="41" t="str">
        <f>$B$3</f>
        <v>Dương Thị Thuỳ</v>
      </c>
      <c r="I18" s="47" t="s">
        <v>461</v>
      </c>
    </row>
    <row r="19" spans="1:9" s="40" customFormat="1" ht="55.2" customHeight="1" x14ac:dyDescent="0.25">
      <c r="A19" s="31" t="str">
        <f>IF(AND(E19=""),"","["&amp;TEXT($B$1,"##")&amp;"-"&amp;TEXT(ROW()-9- COUNTBLANK($E$8:E18) +1,"##")&amp;"]")</f>
        <v>[QMK-9]</v>
      </c>
      <c r="B19" s="34" t="s">
        <v>271</v>
      </c>
      <c r="C19" s="34" t="s">
        <v>253</v>
      </c>
      <c r="D19" s="34" t="s">
        <v>274</v>
      </c>
      <c r="E19" s="34" t="s">
        <v>275</v>
      </c>
      <c r="F19" s="32" t="s">
        <v>10</v>
      </c>
      <c r="G19" s="3">
        <f t="shared" ref="G19:G27" ca="1" si="3">TODAY()</f>
        <v>45672</v>
      </c>
      <c r="H19" s="41" t="str">
        <f t="shared" ref="H19:H27" si="4">$B$3</f>
        <v>Dương Thị Thuỳ</v>
      </c>
      <c r="I19" s="47" t="s">
        <v>461</v>
      </c>
    </row>
    <row r="20" spans="1:9" s="40" customFormat="1" ht="58.8" customHeight="1" x14ac:dyDescent="0.25">
      <c r="A20" s="31" t="str">
        <f>IF(AND(E20=""),"","["&amp;TEXT($B$1,"##")&amp;"-"&amp;TEXT(ROW()-9- COUNTBLANK($E$8:E19) +1,"##")&amp;"]")</f>
        <v>[QMK-10]</v>
      </c>
      <c r="B20" s="34" t="s">
        <v>272</v>
      </c>
      <c r="C20" s="34" t="s">
        <v>253</v>
      </c>
      <c r="D20" s="34" t="s">
        <v>273</v>
      </c>
      <c r="E20" s="34" t="s">
        <v>276</v>
      </c>
      <c r="F20" s="32" t="s">
        <v>10</v>
      </c>
      <c r="G20" s="3">
        <f t="shared" ca="1" si="3"/>
        <v>45672</v>
      </c>
      <c r="H20" s="41" t="str">
        <f t="shared" si="4"/>
        <v>Dương Thị Thuỳ</v>
      </c>
      <c r="I20" s="47" t="s">
        <v>461</v>
      </c>
    </row>
    <row r="21" spans="1:9" s="40" customFormat="1" ht="51.6" customHeight="1" x14ac:dyDescent="0.25">
      <c r="A21" s="31" t="str">
        <f>IF(AND(E21=""),"","["&amp;TEXT($B$1,"##")&amp;"-"&amp;TEXT(ROW()-9- COUNTBLANK($E$8:E20) +1,"##")&amp;"]")</f>
        <v>[QMK-11]</v>
      </c>
      <c r="B21" s="34" t="s">
        <v>277</v>
      </c>
      <c r="C21" s="34" t="s">
        <v>253</v>
      </c>
      <c r="D21" s="34" t="s">
        <v>278</v>
      </c>
      <c r="E21" s="34" t="s">
        <v>279</v>
      </c>
      <c r="F21" s="32" t="s">
        <v>10</v>
      </c>
      <c r="G21" s="3">
        <f t="shared" ca="1" si="3"/>
        <v>45672</v>
      </c>
      <c r="H21" s="41" t="str">
        <f t="shared" si="4"/>
        <v>Dương Thị Thuỳ</v>
      </c>
      <c r="I21" s="47" t="s">
        <v>461</v>
      </c>
    </row>
    <row r="22" spans="1:9" s="40" customFormat="1" ht="53.4" customHeight="1" x14ac:dyDescent="0.25">
      <c r="A22" s="31" t="str">
        <f>IF(AND(E22=""),"","["&amp;TEXT($B$1,"##")&amp;"-"&amp;TEXT(ROW()-9- COUNTBLANK($E$8:E21) +1,"##")&amp;"]")</f>
        <v>[QMK-12]</v>
      </c>
      <c r="B22" s="34" t="s">
        <v>280</v>
      </c>
      <c r="C22" s="34" t="s">
        <v>253</v>
      </c>
      <c r="D22" s="34" t="s">
        <v>281</v>
      </c>
      <c r="E22" s="34" t="s">
        <v>285</v>
      </c>
      <c r="F22" s="32" t="s">
        <v>10</v>
      </c>
      <c r="G22" s="3">
        <f t="shared" ca="1" si="3"/>
        <v>45672</v>
      </c>
      <c r="H22" s="41" t="str">
        <f t="shared" si="4"/>
        <v>Dương Thị Thuỳ</v>
      </c>
      <c r="I22" s="47" t="s">
        <v>461</v>
      </c>
    </row>
    <row r="23" spans="1:9" s="40" customFormat="1" ht="49.8" customHeight="1" x14ac:dyDescent="0.25">
      <c r="A23" s="31" t="str">
        <f>IF(AND(E23=""),"","["&amp;TEXT($B$1,"##")&amp;"-"&amp;TEXT(ROW()-9- COUNTBLANK($E$8:E22) +1,"##")&amp;"]")</f>
        <v>[QMK-13]</v>
      </c>
      <c r="B23" s="34" t="s">
        <v>282</v>
      </c>
      <c r="C23" s="34" t="s">
        <v>253</v>
      </c>
      <c r="D23" s="34" t="s">
        <v>283</v>
      </c>
      <c r="E23" s="34" t="s">
        <v>284</v>
      </c>
      <c r="F23" s="32" t="s">
        <v>10</v>
      </c>
      <c r="G23" s="3">
        <f t="shared" ca="1" si="3"/>
        <v>45672</v>
      </c>
      <c r="H23" s="41" t="str">
        <f t="shared" si="4"/>
        <v>Dương Thị Thuỳ</v>
      </c>
      <c r="I23" s="47" t="s">
        <v>461</v>
      </c>
    </row>
    <row r="24" spans="1:9" s="40" customFormat="1" ht="57.6" customHeight="1" x14ac:dyDescent="0.25">
      <c r="A24" s="31" t="str">
        <f>IF(AND(E24=""),"","["&amp;TEXT($B$1,"##")&amp;"-"&amp;TEXT(ROW()-9- COUNTBLANK($E$8:E23) +1,"##")&amp;"]")</f>
        <v>[QMK-14]</v>
      </c>
      <c r="B24" s="34" t="s">
        <v>286</v>
      </c>
      <c r="C24" s="34" t="s">
        <v>253</v>
      </c>
      <c r="D24" s="34" t="s">
        <v>287</v>
      </c>
      <c r="E24" s="34" t="s">
        <v>296</v>
      </c>
      <c r="F24" s="32" t="s">
        <v>10</v>
      </c>
      <c r="G24" s="3">
        <f t="shared" ca="1" si="3"/>
        <v>45672</v>
      </c>
      <c r="H24" s="41" t="str">
        <f t="shared" si="4"/>
        <v>Dương Thị Thuỳ</v>
      </c>
      <c r="I24" s="47" t="s">
        <v>461</v>
      </c>
    </row>
    <row r="25" spans="1:9" s="40" customFormat="1" ht="55.2" customHeight="1" x14ac:dyDescent="0.25">
      <c r="A25" s="35" t="str">
        <f>IF(AND(E25=""),"","["&amp;TEXT($B$1,"##")&amp;"-"&amp;TEXT(ROW()-9- COUNTBLANK($E$8:E24) +1,"##")&amp;"]")</f>
        <v>[QMK-15]</v>
      </c>
      <c r="B25" s="34" t="s">
        <v>288</v>
      </c>
      <c r="C25" s="34" t="s">
        <v>253</v>
      </c>
      <c r="D25" s="34" t="s">
        <v>289</v>
      </c>
      <c r="E25" s="34" t="s">
        <v>307</v>
      </c>
      <c r="F25" s="33" t="s">
        <v>10</v>
      </c>
      <c r="G25" s="37">
        <f t="shared" ca="1" si="3"/>
        <v>45672</v>
      </c>
      <c r="H25" s="42" t="str">
        <f t="shared" si="4"/>
        <v>Dương Thị Thuỳ</v>
      </c>
      <c r="I25" s="47" t="s">
        <v>461</v>
      </c>
    </row>
    <row r="26" spans="1:9" s="40" customFormat="1" ht="54" customHeight="1" x14ac:dyDescent="0.25">
      <c r="A26" s="35" t="str">
        <f>IF(AND(E26=""),"","["&amp;TEXT($B$1,"##")&amp;"-"&amp;TEXT(ROW()-9- COUNTBLANK($E$8:E25) +1,"##")&amp;"]")</f>
        <v>[QMK-16]</v>
      </c>
      <c r="B26" s="34" t="s">
        <v>290</v>
      </c>
      <c r="C26" s="34" t="s">
        <v>253</v>
      </c>
      <c r="D26" s="34" t="s">
        <v>291</v>
      </c>
      <c r="E26" s="34" t="s">
        <v>295</v>
      </c>
      <c r="F26" s="33" t="s">
        <v>10</v>
      </c>
      <c r="G26" s="37">
        <f t="shared" ca="1" si="3"/>
        <v>45672</v>
      </c>
      <c r="H26" s="42" t="str">
        <f t="shared" si="4"/>
        <v>Dương Thị Thuỳ</v>
      </c>
      <c r="I26" s="47" t="s">
        <v>461</v>
      </c>
    </row>
    <row r="27" spans="1:9" s="40" customFormat="1" ht="57" customHeight="1" x14ac:dyDescent="0.25">
      <c r="A27" s="35" t="str">
        <f>IF(AND(E27=""),"","["&amp;TEXT($B$1,"##")&amp;"-"&amp;TEXT(ROW()-9- COUNTBLANK($E$8:E26) +1,"##")&amp;"]")</f>
        <v>[QMK-17]</v>
      </c>
      <c r="B27" s="34" t="s">
        <v>292</v>
      </c>
      <c r="C27" s="34" t="s">
        <v>253</v>
      </c>
      <c r="D27" s="34" t="s">
        <v>293</v>
      </c>
      <c r="E27" s="34" t="s">
        <v>294</v>
      </c>
      <c r="F27" s="33" t="s">
        <v>10</v>
      </c>
      <c r="G27" s="37">
        <f t="shared" ca="1" si="3"/>
        <v>45672</v>
      </c>
      <c r="H27" s="42" t="str">
        <f t="shared" si="4"/>
        <v>Dương Thị Thuỳ</v>
      </c>
      <c r="I27" s="47" t="s">
        <v>460</v>
      </c>
    </row>
    <row r="28" spans="1:9" s="49" customFormat="1" ht="22.8" customHeight="1" x14ac:dyDescent="0.3">
      <c r="A28" s="48" t="s">
        <v>104</v>
      </c>
    </row>
    <row r="29" spans="1:9" s="40" customFormat="1" ht="110.4" x14ac:dyDescent="0.25">
      <c r="A29" s="31" t="str">
        <f>IF(AND(E29=""),"","["&amp;TEXT($B$1,"##")&amp;"-"&amp;TEXT(ROW()-9- COUNTBLANK($E$8:E28) +1,"##")&amp;"]")</f>
        <v>[QMK-18]</v>
      </c>
      <c r="B29" s="34" t="s">
        <v>297</v>
      </c>
      <c r="C29" s="34" t="s">
        <v>299</v>
      </c>
      <c r="D29" s="34" t="s">
        <v>298</v>
      </c>
      <c r="E29" s="34" t="s">
        <v>300</v>
      </c>
      <c r="F29" s="32" t="s">
        <v>10</v>
      </c>
      <c r="G29" s="3">
        <f ca="1">TODAY()</f>
        <v>45672</v>
      </c>
      <c r="H29" s="41" t="str">
        <f>$B$3</f>
        <v>Dương Thị Thuỳ</v>
      </c>
      <c r="I29" s="47" t="s">
        <v>460</v>
      </c>
    </row>
    <row r="30" spans="1:9" s="40" customFormat="1" ht="96.6" x14ac:dyDescent="0.25">
      <c r="A30" s="35" t="str">
        <f>IF(AND(E30=""),"","["&amp;TEXT($B$1,"##")&amp;"-"&amp;TEXT(ROW()-9- COUNTBLANK($E$8:E29) +1,"##")&amp;"]")</f>
        <v/>
      </c>
      <c r="B30" s="34" t="s">
        <v>301</v>
      </c>
      <c r="C30" s="34" t="s">
        <v>302</v>
      </c>
      <c r="D30" s="34" t="s">
        <v>462</v>
      </c>
      <c r="E30" s="34"/>
      <c r="F30" s="33"/>
      <c r="G30" s="3">
        <f ca="1">TODAY()</f>
        <v>45672</v>
      </c>
      <c r="H30" s="41" t="str">
        <f>$B$3</f>
        <v>Dương Thị Thuỳ</v>
      </c>
      <c r="I30" s="47" t="s">
        <v>460</v>
      </c>
    </row>
    <row r="31" spans="1:9" s="40" customFormat="1" ht="55.2" customHeight="1" x14ac:dyDescent="0.25">
      <c r="A31" s="38" t="str">
        <f>IF(AND(E31=""),"","["&amp;TEXT($B$1,"##")&amp;"-"&amp;TEXT(ROW()-9- COUNTBLANK($E$8:E29) +1,"##")&amp;"]")</f>
        <v>[QMK-20]</v>
      </c>
      <c r="B31" s="34" t="s">
        <v>303</v>
      </c>
      <c r="C31" s="34" t="s">
        <v>304</v>
      </c>
      <c r="D31" s="34" t="s">
        <v>305</v>
      </c>
      <c r="E31" s="34" t="s">
        <v>306</v>
      </c>
      <c r="F31" s="5" t="s">
        <v>10</v>
      </c>
      <c r="G31" s="39">
        <f t="shared" ref="G31" ca="1" si="5">TODAY()</f>
        <v>45672</v>
      </c>
      <c r="H31" s="43" t="str">
        <f t="shared" ref="H31" si="6">$B$3</f>
        <v>Dương Thị Thuỳ</v>
      </c>
      <c r="I31" s="47" t="s">
        <v>460</v>
      </c>
    </row>
  </sheetData>
  <mergeCells count="6">
    <mergeCell ref="A28:XFD28"/>
    <mergeCell ref="B1:E1"/>
    <mergeCell ref="B2:E2"/>
    <mergeCell ref="B3:E3"/>
    <mergeCell ref="A9:XFD9"/>
    <mergeCell ref="A17:XFD17"/>
  </mergeCells>
  <conditionalFormatting sqref="F1:F8 F10:F16 F18:F27 F29:F31">
    <cfRule type="cellIs" dxfId="3" priority="1" operator="equal">
      <formula>"N/A"</formula>
    </cfRule>
    <cfRule type="cellIs" dxfId="2" priority="2" operator="equal">
      <formula>"Fail"</formula>
    </cfRule>
    <cfRule type="cellIs" dxfId="1" priority="3" operator="equal">
      <formula>Fail</formula>
    </cfRule>
    <cfRule type="cellIs" dxfId="0" priority="4" operator="equal">
      <formula>"Pass"</formula>
    </cfRule>
  </conditionalFormatting>
  <dataValidations count="2">
    <dataValidation type="list" allowBlank="1" showErrorMessage="1" sqref="F29:F31 F10:F16 F18:F27" xr:uid="{DE0C17B4-30BA-4964-B653-6DC76AB56095}">
      <formula1>"Pass,Fail,N/A,Untested"</formula1>
    </dataValidation>
    <dataValidation type="list" allowBlank="1" showErrorMessage="1" sqref="F1:H2" xr:uid="{B693AC7C-159F-4CF9-B69B-242FA662C00D}">
      <formula1>$J$1:$J$5</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Login</vt:lpstr>
      <vt:lpstr>TKSP</vt:lpstr>
      <vt:lpstr>Giỏ hàng</vt:lpstr>
      <vt:lpstr>Đăng ký</vt:lpstr>
      <vt:lpstr>Đặt hàng</vt:lpstr>
      <vt:lpstr>Quên mật khẩu</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2024-12-31T11:23:53Z</dcterms:created>
  <dcterms:modified xsi:type="dcterms:W3CDTF">2025-01-15T02:03:16Z</dcterms:modified>
</cp:coreProperties>
</file>